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iodo 2016-09-01 a 2016-09-15" r:id="rId3" sheetId="1"/>
    <sheet name="2016-09-07" r:id="rId4" sheetId="2"/>
  </sheets>
</workbook>
</file>

<file path=xl/sharedStrings.xml><?xml version="1.0" encoding="utf-8"?>
<sst xmlns="http://schemas.openxmlformats.org/spreadsheetml/2006/main" count="1917" uniqueCount="517">
  <si>
    <t>Convecciones</t>
  </si>
  <si>
    <t>Faltas</t>
  </si>
  <si>
    <t>ContraMaestros</t>
  </si>
  <si>
    <t>Incapacidades</t>
  </si>
  <si>
    <t>Permisos</t>
  </si>
  <si>
    <t>SANTA MARIA DE FATIMA</t>
  </si>
  <si>
    <t>quincena N° #</t>
  </si>
  <si>
    <t>día1 a día2 de mes</t>
  </si>
  <si>
    <t>grupo 1</t>
  </si>
  <si>
    <t>N°</t>
  </si>
  <si>
    <t>Ficha</t>
  </si>
  <si>
    <t>1ER.Apellido</t>
  </si>
  <si>
    <t>2DO.Apellido</t>
  </si>
  <si>
    <t>1ER.Nombre</t>
  </si>
  <si>
    <t>2DO.Nombre</t>
  </si>
  <si>
    <t>concatenar</t>
  </si>
  <si>
    <t>IDENTIFICACION</t>
  </si>
  <si>
    <t>#Cuenta</t>
  </si>
  <si>
    <t>S</t>
  </si>
  <si>
    <t>D</t>
  </si>
  <si>
    <t>L</t>
  </si>
  <si>
    <t>M</t>
  </si>
  <si>
    <t>J</t>
  </si>
  <si>
    <t>V</t>
  </si>
  <si>
    <t>D/W</t>
  </si>
  <si>
    <t>V/ DIARIO</t>
  </si>
  <si>
    <t>SALARIO</t>
  </si>
  <si>
    <t>AUX. TRANS</t>
  </si>
  <si>
    <t>BONIFICACION</t>
  </si>
  <si>
    <t>ISS</t>
  </si>
  <si>
    <t>TOTAL A PAGAR</t>
  </si>
  <si>
    <t>REDONDEAR</t>
  </si>
  <si>
    <t>CES-%CES -P-V</t>
  </si>
  <si>
    <t>Total Costo Empresa</t>
  </si>
  <si>
    <t>CARGO</t>
  </si>
  <si>
    <t>MAESTRO/CUADRILLA</t>
  </si>
  <si>
    <t>URBINA</t>
  </si>
  <si>
    <t>TUTALCHA</t>
  </si>
  <si>
    <t>JORGE</t>
  </si>
  <si>
    <t>ARMANDO</t>
  </si>
  <si>
    <t>1.085.284.339</t>
  </si>
  <si>
    <t>X</t>
  </si>
  <si>
    <t>CHALACAN</t>
  </si>
  <si>
    <t>AREVALO</t>
  </si>
  <si>
    <t>JOSE</t>
  </si>
  <si>
    <t>SERAFIN</t>
  </si>
  <si>
    <t>5.309.290</t>
  </si>
  <si>
    <t>LOPEZ</t>
  </si>
  <si>
    <t>CANCIMANCE</t>
  </si>
  <si>
    <t>NESTOR</t>
  </si>
  <si>
    <t>JAIME</t>
  </si>
  <si>
    <t>5.249.748</t>
  </si>
  <si>
    <t>BURBANO</t>
  </si>
  <si>
    <t>DE LA CRUZ</t>
  </si>
  <si>
    <t>GERMAN</t>
  </si>
  <si>
    <t>OSWALDO</t>
  </si>
  <si>
    <t>12.754.736</t>
  </si>
  <si>
    <t>MENESES</t>
  </si>
  <si>
    <t>MUÑOZ</t>
  </si>
  <si>
    <t>MARCELO</t>
  </si>
  <si>
    <t>JAIRO</t>
  </si>
  <si>
    <t>87.060.664</t>
  </si>
  <si>
    <t>BOTINA</t>
  </si>
  <si>
    <t>NUPAN</t>
  </si>
  <si>
    <t>ROSA</t>
  </si>
  <si>
    <t>ELVIRA</t>
  </si>
  <si>
    <t>59.836.908</t>
  </si>
  <si>
    <t>ERASO</t>
  </si>
  <si>
    <t>MARIA</t>
  </si>
  <si>
    <t>CONCEPCION</t>
  </si>
  <si>
    <t>27.204.225</t>
  </si>
  <si>
    <t>ROJAS</t>
  </si>
  <si>
    <t>GOMAJOA</t>
  </si>
  <si>
    <t>NATIVEL</t>
  </si>
  <si>
    <t>98.392.255</t>
  </si>
  <si>
    <t>BENAVIDES</t>
  </si>
  <si>
    <t>FLOREZ</t>
  </si>
  <si>
    <t>EUGENIO</t>
  </si>
  <si>
    <t>RAFAEL</t>
  </si>
  <si>
    <t>87.067.092</t>
  </si>
  <si>
    <t>ANDRADE</t>
  </si>
  <si>
    <t>NARVAEZ</t>
  </si>
  <si>
    <t>EDMUNDO</t>
  </si>
  <si>
    <t>5.207.330</t>
  </si>
  <si>
    <t>BUESAQUILLO</t>
  </si>
  <si>
    <t>ROSAS</t>
  </si>
  <si>
    <t>HUVEYMAR</t>
  </si>
  <si>
    <t>1.085.275.131</t>
  </si>
  <si>
    <t>TUTISTAR</t>
  </si>
  <si>
    <t>ERLINTO</t>
  </si>
  <si>
    <t>5.203.541</t>
  </si>
  <si>
    <t>LEANDRO</t>
  </si>
  <si>
    <t>MARINO</t>
  </si>
  <si>
    <t>1.085.311.542</t>
  </si>
  <si>
    <t>YORDIN</t>
  </si>
  <si>
    <t>SEGUNDO</t>
  </si>
  <si>
    <t>1.085.309.640</t>
  </si>
  <si>
    <t>NICANOR</t>
  </si>
  <si>
    <t>12.995.874</t>
  </si>
  <si>
    <t>TIMARAN</t>
  </si>
  <si>
    <t>WILMAR</t>
  </si>
  <si>
    <t>ALEXANDER</t>
  </si>
  <si>
    <t>1.084.224.396</t>
  </si>
  <si>
    <t>CORTES</t>
  </si>
  <si>
    <t>RODRIGUEZ</t>
  </si>
  <si>
    <t>JHONY</t>
  </si>
  <si>
    <t>SANDRO</t>
  </si>
  <si>
    <t>98.385.039</t>
  </si>
  <si>
    <t>CORTEZ</t>
  </si>
  <si>
    <t>CUASPA</t>
  </si>
  <si>
    <t>JOHNNY</t>
  </si>
  <si>
    <t>STEVEN</t>
  </si>
  <si>
    <t>1.085.319.345</t>
  </si>
  <si>
    <t>ROSERO</t>
  </si>
  <si>
    <t>ANDRES</t>
  </si>
  <si>
    <t>FELIPE</t>
  </si>
  <si>
    <t>1.085.271.056</t>
  </si>
  <si>
    <t>CRIOLLO</t>
  </si>
  <si>
    <t>JUAN</t>
  </si>
  <si>
    <t>98.381.799</t>
  </si>
  <si>
    <t>CABRERA</t>
  </si>
  <si>
    <t/>
  </si>
  <si>
    <t>KENEDY</t>
  </si>
  <si>
    <t>87.303.908</t>
  </si>
  <si>
    <t>DELGADO</t>
  </si>
  <si>
    <t>MANCISOY</t>
  </si>
  <si>
    <t>MEDARDO</t>
  </si>
  <si>
    <t>12.750.317</t>
  </si>
  <si>
    <t>RIASCOS</t>
  </si>
  <si>
    <t>DIAZ</t>
  </si>
  <si>
    <t>HERMES</t>
  </si>
  <si>
    <t>12.983.892</t>
  </si>
  <si>
    <t>SAAVEDRA</t>
  </si>
  <si>
    <t>CLAUDIO</t>
  </si>
  <si>
    <t>ROBERTO</t>
  </si>
  <si>
    <t>1.085.247.858</t>
  </si>
  <si>
    <t>RIVERA</t>
  </si>
  <si>
    <t>FRANCO</t>
  </si>
  <si>
    <t>IGNACIO</t>
  </si>
  <si>
    <t>12.964.012</t>
  </si>
  <si>
    <t>LIBIO</t>
  </si>
  <si>
    <t>1.085.252.017</t>
  </si>
  <si>
    <t>CHACUA</t>
  </si>
  <si>
    <t>ITUYAN</t>
  </si>
  <si>
    <t>ALEXIS</t>
  </si>
  <si>
    <t>JAVIER</t>
  </si>
  <si>
    <t>1.126.449.550</t>
  </si>
  <si>
    <t>MORALES</t>
  </si>
  <si>
    <t>HENRRY</t>
  </si>
  <si>
    <t>FERNANDO</t>
  </si>
  <si>
    <t>13.062.509</t>
  </si>
  <si>
    <t>PORTILLA</t>
  </si>
  <si>
    <t>CERON</t>
  </si>
  <si>
    <t>NICOLAS</t>
  </si>
  <si>
    <t>87.532.409</t>
  </si>
  <si>
    <t>GELPUD</t>
  </si>
  <si>
    <t>HEIMAN</t>
  </si>
  <si>
    <t>GUILLERMO</t>
  </si>
  <si>
    <t>87.061.316</t>
  </si>
  <si>
    <t>GARCES</t>
  </si>
  <si>
    <t>GUTIERREZ</t>
  </si>
  <si>
    <t>LUIS</t>
  </si>
  <si>
    <t>HERNAN</t>
  </si>
  <si>
    <t>79.318.587</t>
  </si>
  <si>
    <t>JURADO</t>
  </si>
  <si>
    <t>MORA</t>
  </si>
  <si>
    <t>HECTOR</t>
  </si>
  <si>
    <t>DARIO</t>
  </si>
  <si>
    <t>5.213.931</t>
  </si>
  <si>
    <t>LUNA</t>
  </si>
  <si>
    <t>DANIEL</t>
  </si>
  <si>
    <t>12.989.621</t>
  </si>
  <si>
    <t>GONZALO</t>
  </si>
  <si>
    <t>1.085.247.435</t>
  </si>
  <si>
    <t>MEZA</t>
  </si>
  <si>
    <t>LEONEL</t>
  </si>
  <si>
    <t>12.992.035</t>
  </si>
  <si>
    <t>GETIAL</t>
  </si>
  <si>
    <t>AVELARDO</t>
  </si>
  <si>
    <t>13.067.774</t>
  </si>
  <si>
    <t>CARLOSAMA</t>
  </si>
  <si>
    <t>MAURICIO</t>
  </si>
  <si>
    <t>YOBANY</t>
  </si>
  <si>
    <t>13.070.549</t>
  </si>
  <si>
    <t>RIGOBERTO</t>
  </si>
  <si>
    <t>1.088.728.594</t>
  </si>
  <si>
    <t>TELLO</t>
  </si>
  <si>
    <t>MANUEL</t>
  </si>
  <si>
    <t>JESUS</t>
  </si>
  <si>
    <t>5.262.835</t>
  </si>
  <si>
    <t>ORLANDO</t>
  </si>
  <si>
    <t>SIGIFREDO</t>
  </si>
  <si>
    <t>5.262.875</t>
  </si>
  <si>
    <t>MONTILLA</t>
  </si>
  <si>
    <t>CADENA</t>
  </si>
  <si>
    <t>NILSON</t>
  </si>
  <si>
    <t>IVAN</t>
  </si>
  <si>
    <t>1.085.304.273</t>
  </si>
  <si>
    <t>CASTILLO</t>
  </si>
  <si>
    <t>HELMER</t>
  </si>
  <si>
    <t>1.085.283.086</t>
  </si>
  <si>
    <t>SALCEDO</t>
  </si>
  <si>
    <t>ERMINSOL</t>
  </si>
  <si>
    <t>12.751.792</t>
  </si>
  <si>
    <t>JOJOA</t>
  </si>
  <si>
    <t>GIRALDO</t>
  </si>
  <si>
    <t>1.085.265.411</t>
  </si>
  <si>
    <t>PINCHAO</t>
  </si>
  <si>
    <t>WILSON</t>
  </si>
  <si>
    <t>ALVARO</t>
  </si>
  <si>
    <t>1.085.244.777</t>
  </si>
  <si>
    <t>GOMEZ</t>
  </si>
  <si>
    <t>VASQUEZ</t>
  </si>
  <si>
    <t>ROBULO</t>
  </si>
  <si>
    <t>1.085.687.903</t>
  </si>
  <si>
    <t>OJEDA</t>
  </si>
  <si>
    <t>GEIMAN</t>
  </si>
  <si>
    <t>EFREN</t>
  </si>
  <si>
    <t>1.086.920.844</t>
  </si>
  <si>
    <t>POTOSI</t>
  </si>
  <si>
    <t>EVER</t>
  </si>
  <si>
    <t>ERNEY</t>
  </si>
  <si>
    <t>1.085.322.248</t>
  </si>
  <si>
    <t>LOPERA</t>
  </si>
  <si>
    <t>ALBERT</t>
  </si>
  <si>
    <t>FERLEY</t>
  </si>
  <si>
    <t>1.004.215.859</t>
  </si>
  <si>
    <t>OBANDO</t>
  </si>
  <si>
    <t>CELIMO</t>
  </si>
  <si>
    <t>98.368.011</t>
  </si>
  <si>
    <t>ORTIZ</t>
  </si>
  <si>
    <t>94.399.855</t>
  </si>
  <si>
    <t>CRISTIAN</t>
  </si>
  <si>
    <t>HERLEY</t>
  </si>
  <si>
    <t>1.085.331.105</t>
  </si>
  <si>
    <t>ZAMBRANO</t>
  </si>
  <si>
    <t>ANTONIO</t>
  </si>
  <si>
    <t>1.085.265.001</t>
  </si>
  <si>
    <t>DORADO</t>
  </si>
  <si>
    <t>GILDARDO</t>
  </si>
  <si>
    <t>1.086.223.759</t>
  </si>
  <si>
    <t>CUCHALA</t>
  </si>
  <si>
    <t>CARLOS</t>
  </si>
  <si>
    <t>ENRIQUE</t>
  </si>
  <si>
    <t>12.968.279</t>
  </si>
  <si>
    <t>MEJIA</t>
  </si>
  <si>
    <t>JOSA</t>
  </si>
  <si>
    <t>OSCAR</t>
  </si>
  <si>
    <t>RODRIGO</t>
  </si>
  <si>
    <t>98.400.772</t>
  </si>
  <si>
    <t>YAQUENO</t>
  </si>
  <si>
    <t>1.085.258.037</t>
  </si>
  <si>
    <t>DAZA</t>
  </si>
  <si>
    <t>98.390.553</t>
  </si>
  <si>
    <t>GONZALEZ</t>
  </si>
  <si>
    <t>GERARDO</t>
  </si>
  <si>
    <t>13.014.331</t>
  </si>
  <si>
    <t>MONTANCHEZ</t>
  </si>
  <si>
    <t>MIRANDA</t>
  </si>
  <si>
    <t>ALVEIRO</t>
  </si>
  <si>
    <t>1.085.262.925</t>
  </si>
  <si>
    <t>SALAZAR</t>
  </si>
  <si>
    <t>BASANTE</t>
  </si>
  <si>
    <t>BERNARDO</t>
  </si>
  <si>
    <t>VICENTE</t>
  </si>
  <si>
    <t>87.531.288</t>
  </si>
  <si>
    <t>MADROÑERO</t>
  </si>
  <si>
    <t>EDUARDO</t>
  </si>
  <si>
    <t>98.146.700</t>
  </si>
  <si>
    <t>GUERRERO</t>
  </si>
  <si>
    <t>QUIROZ</t>
  </si>
  <si>
    <t>EDWARD</t>
  </si>
  <si>
    <t>RENE</t>
  </si>
  <si>
    <t>1.086.102.436</t>
  </si>
  <si>
    <t>VILLOTA</t>
  </si>
  <si>
    <t>MARIA JAMES</t>
  </si>
  <si>
    <t>12.749.400</t>
  </si>
  <si>
    <t>PIANDA</t>
  </si>
  <si>
    <t>5.207.345</t>
  </si>
  <si>
    <t>DAVILA</t>
  </si>
  <si>
    <t>PASICHANA</t>
  </si>
  <si>
    <t>JADER</t>
  </si>
  <si>
    <t>10.693.672</t>
  </si>
  <si>
    <t>JUAJINOY</t>
  </si>
  <si>
    <t>RUALES</t>
  </si>
  <si>
    <t>EDGAR</t>
  </si>
  <si>
    <t>12.991.433</t>
  </si>
  <si>
    <t>FELIX</t>
  </si>
  <si>
    <t>98.387.613</t>
  </si>
  <si>
    <t>HUMBERTO</t>
  </si>
  <si>
    <t>1.085.279.371</t>
  </si>
  <si>
    <t>16.676.528</t>
  </si>
  <si>
    <t>TUMAL</t>
  </si>
  <si>
    <t>1.085.244.678</t>
  </si>
  <si>
    <t>HERIBERTO</t>
  </si>
  <si>
    <t>12.748.810</t>
  </si>
  <si>
    <t>CHAPAL</t>
  </si>
  <si>
    <t>ARLEY</t>
  </si>
  <si>
    <t>DAVID</t>
  </si>
  <si>
    <t>1.085.334.407</t>
  </si>
  <si>
    <t>VELASQUEZ</t>
  </si>
  <si>
    <t>HEIMAR</t>
  </si>
  <si>
    <t>1.085.268.943</t>
  </si>
  <si>
    <t>REMIGIO</t>
  </si>
  <si>
    <t>1.088.731.548</t>
  </si>
  <si>
    <t>TIMANA</t>
  </si>
  <si>
    <t>VEMTURA</t>
  </si>
  <si>
    <t>12.999.405</t>
  </si>
  <si>
    <t>JOHN</t>
  </si>
  <si>
    <t>1.085.266.371</t>
  </si>
  <si>
    <t>JHON</t>
  </si>
  <si>
    <t>FREDDY</t>
  </si>
  <si>
    <t>1.085.281.503</t>
  </si>
  <si>
    <t>SUAREZ</t>
  </si>
  <si>
    <t>98.386.128</t>
  </si>
  <si>
    <t>PEJENDINO</t>
  </si>
  <si>
    <t>DIEGO</t>
  </si>
  <si>
    <t>1.085.268.485</t>
  </si>
  <si>
    <t>PEDRO</t>
  </si>
  <si>
    <t>ELIAS</t>
  </si>
  <si>
    <t>1.082.630.599</t>
  </si>
  <si>
    <t>PABLO</t>
  </si>
  <si>
    <t>12.750.310</t>
  </si>
  <si>
    <t>VALLEJOS</t>
  </si>
  <si>
    <t>NORBEY</t>
  </si>
  <si>
    <t>EDILSON</t>
  </si>
  <si>
    <t>12.749.982</t>
  </si>
  <si>
    <t>LEON</t>
  </si>
  <si>
    <t>CORDOBA</t>
  </si>
  <si>
    <t>FRANCISCO</t>
  </si>
  <si>
    <t>12.962.963</t>
  </si>
  <si>
    <t>12.972.762</t>
  </si>
  <si>
    <t>ANIBAL</t>
  </si>
  <si>
    <t>5.277.964</t>
  </si>
  <si>
    <t>LAGOS</t>
  </si>
  <si>
    <t>MAIGUAL</t>
  </si>
  <si>
    <t>EDILFONSO</t>
  </si>
  <si>
    <t>1.085.272.447</t>
  </si>
  <si>
    <t>MALES</t>
  </si>
  <si>
    <t>ENUI</t>
  </si>
  <si>
    <t>MIYE</t>
  </si>
  <si>
    <t>1.085.300.661</t>
  </si>
  <si>
    <t>ESTRADA</t>
  </si>
  <si>
    <t>CARMEN</t>
  </si>
  <si>
    <t>5.305.894</t>
  </si>
  <si>
    <t>MIGUEL</t>
  </si>
  <si>
    <t>EDISSON</t>
  </si>
  <si>
    <t>1.083.752.690</t>
  </si>
  <si>
    <t>MORENO</t>
  </si>
  <si>
    <t>EDWIN</t>
  </si>
  <si>
    <t>1.085.326.149</t>
  </si>
  <si>
    <t>CORAL</t>
  </si>
  <si>
    <t>REINA</t>
  </si>
  <si>
    <t>98.386.742</t>
  </si>
  <si>
    <t>MIRAMAG</t>
  </si>
  <si>
    <t>FAVIO</t>
  </si>
  <si>
    <t>ALONSO</t>
  </si>
  <si>
    <t>98.391.830</t>
  </si>
  <si>
    <t>5.306.138</t>
  </si>
  <si>
    <t>TORO</t>
  </si>
  <si>
    <t>ACOSTA</t>
  </si>
  <si>
    <t>1.085.927.918</t>
  </si>
  <si>
    <t>87.062.593</t>
  </si>
  <si>
    <t>RIOBAMBA</t>
  </si>
  <si>
    <t>SERGIO</t>
  </si>
  <si>
    <t>98.395.041</t>
  </si>
  <si>
    <t>1.085.265.167</t>
  </si>
  <si>
    <t>MILTON</t>
  </si>
  <si>
    <t>87.064.871</t>
  </si>
  <si>
    <t>ENRIQUEZ</t>
  </si>
  <si>
    <t>FAVIAN</t>
  </si>
  <si>
    <t>87.061.048</t>
  </si>
  <si>
    <t>QUINTERO</t>
  </si>
  <si>
    <t>MALDONADO</t>
  </si>
  <si>
    <t>CUPERTINO</t>
  </si>
  <si>
    <t>79.991.446</t>
  </si>
  <si>
    <t>TULCAN</t>
  </si>
  <si>
    <t>RICARDO</t>
  </si>
  <si>
    <t>98.355.389</t>
  </si>
  <si>
    <t>MAMIAN</t>
  </si>
  <si>
    <t>EDI</t>
  </si>
  <si>
    <t>ALVAN</t>
  </si>
  <si>
    <t>76.345.101</t>
  </si>
  <si>
    <t>WILLIAM</t>
  </si>
  <si>
    <t>1.086.224.075</t>
  </si>
  <si>
    <t>PEREGRINO</t>
  </si>
  <si>
    <t>12.745.057</t>
  </si>
  <si>
    <t>CHAÑAG</t>
  </si>
  <si>
    <t>5.354.229</t>
  </si>
  <si>
    <t>98.384.627</t>
  </si>
  <si>
    <t>ARVEY</t>
  </si>
  <si>
    <t>1.086.921.586</t>
  </si>
  <si>
    <t>PINTO</t>
  </si>
  <si>
    <t>TITO</t>
  </si>
  <si>
    <t>RAUL</t>
  </si>
  <si>
    <t>98.195.309</t>
  </si>
  <si>
    <t>TUMBACO</t>
  </si>
  <si>
    <t>LAURENCIO</t>
  </si>
  <si>
    <t>12.753.171</t>
  </si>
  <si>
    <t>ISAAC</t>
  </si>
  <si>
    <t>98.380.091</t>
  </si>
  <si>
    <t>CHRISTIAN</t>
  </si>
  <si>
    <t>FABIAN</t>
  </si>
  <si>
    <t>1.085.325.358</t>
  </si>
  <si>
    <t>5.228.681</t>
  </si>
  <si>
    <t>1.086.920.813</t>
  </si>
  <si>
    <t>MARTINEZ</t>
  </si>
  <si>
    <t>LEONIDAS</t>
  </si>
  <si>
    <t>5.208.891</t>
  </si>
  <si>
    <t>1.085.297.046</t>
  </si>
  <si>
    <t>PASUY</t>
  </si>
  <si>
    <t>MONTENEGRO</t>
  </si>
  <si>
    <t>1.085.291.794</t>
  </si>
  <si>
    <t>VICTOR</t>
  </si>
  <si>
    <t>OVIDIO</t>
  </si>
  <si>
    <t>1.085.262.703</t>
  </si>
  <si>
    <t>1.085.256.722</t>
  </si>
  <si>
    <t>FIGUEROA</t>
  </si>
  <si>
    <t>ALEJANDRO</t>
  </si>
  <si>
    <t>1.004.190.551</t>
  </si>
  <si>
    <t>NOGUERA</t>
  </si>
  <si>
    <t>ALPALA</t>
  </si>
  <si>
    <t>1.085.244.601</t>
  </si>
  <si>
    <t>12.748.831</t>
  </si>
  <si>
    <t>MASINSOY</t>
  </si>
  <si>
    <t>APARICIO</t>
  </si>
  <si>
    <t>10.537.227</t>
  </si>
  <si>
    <t>LEGARDA</t>
  </si>
  <si>
    <t>LIBARDO</t>
  </si>
  <si>
    <t>HUGO</t>
  </si>
  <si>
    <t>5.277.930</t>
  </si>
  <si>
    <t>OBIEDO</t>
  </si>
  <si>
    <t>12.989.424</t>
  </si>
  <si>
    <t>CAICEDO</t>
  </si>
  <si>
    <t>CAMPO</t>
  </si>
  <si>
    <t>5.203.622</t>
  </si>
  <si>
    <t>FERNEY</t>
  </si>
  <si>
    <t>12.747.384</t>
  </si>
  <si>
    <t>MONTERO</t>
  </si>
  <si>
    <t>MARIO</t>
  </si>
  <si>
    <t>13.072.581</t>
  </si>
  <si>
    <t>GENRY</t>
  </si>
  <si>
    <t>98.399.775</t>
  </si>
  <si>
    <t>87.060.190</t>
  </si>
  <si>
    <t>TARRA</t>
  </si>
  <si>
    <t>ALVAREZ</t>
  </si>
  <si>
    <t>JHOVANI</t>
  </si>
  <si>
    <t>1.003.044.416</t>
  </si>
  <si>
    <t>TUMBAQUI</t>
  </si>
  <si>
    <t>HERRERA</t>
  </si>
  <si>
    <t>ARTEMIO</t>
  </si>
  <si>
    <t>12.964.866</t>
  </si>
  <si>
    <t>ARTEAGA</t>
  </si>
  <si>
    <t>87.680.042</t>
  </si>
  <si>
    <t>BURGOS</t>
  </si>
  <si>
    <t>RAMON</t>
  </si>
  <si>
    <t>ADALBERTO</t>
  </si>
  <si>
    <t>87.717.878</t>
  </si>
  <si>
    <t>GENOY</t>
  </si>
  <si>
    <t>PACICHANA</t>
  </si>
  <si>
    <t>12.993.605</t>
  </si>
  <si>
    <t>BASANTES</t>
  </si>
  <si>
    <t>OSVALDO</t>
  </si>
  <si>
    <t>98.378.577</t>
  </si>
  <si>
    <t>GOYES</t>
  </si>
  <si>
    <t>GUEVARA</t>
  </si>
  <si>
    <t>1.123.201.610</t>
  </si>
  <si>
    <t>CHAVES</t>
  </si>
  <si>
    <t>87.472.939</t>
  </si>
  <si>
    <t>MIRAMA</t>
  </si>
  <si>
    <t>ISRRAEL</t>
  </si>
  <si>
    <t>12.988.458</t>
  </si>
  <si>
    <t>VILLADA</t>
  </si>
  <si>
    <t>HERALDO</t>
  </si>
  <si>
    <t>12.989.522</t>
  </si>
  <si>
    <t>HENRY</t>
  </si>
  <si>
    <t>RAMIRO</t>
  </si>
  <si>
    <t>98.196.280</t>
  </si>
  <si>
    <t>BAIRON</t>
  </si>
  <si>
    <t>1.086.360.884</t>
  </si>
  <si>
    <t>LEYTON</t>
  </si>
  <si>
    <t>87.070.102</t>
  </si>
  <si>
    <t>CASANOVA</t>
  </si>
  <si>
    <t>DARWIN</t>
  </si>
  <si>
    <t>YOVANY</t>
  </si>
  <si>
    <t>1.087.417.275</t>
  </si>
  <si>
    <t>ORDOÑEZ</t>
  </si>
  <si>
    <t>ESTEBAN</t>
  </si>
  <si>
    <t>1.085.322.799</t>
  </si>
  <si>
    <t>87.218.795</t>
  </si>
  <si>
    <t>QUENGUAN</t>
  </si>
  <si>
    <t>ARBEY</t>
  </si>
  <si>
    <t>1.085.304.622</t>
  </si>
  <si>
    <t>TORRES</t>
  </si>
  <si>
    <t>ANTE</t>
  </si>
  <si>
    <t>12.981.551</t>
  </si>
  <si>
    <t>VIVEROS</t>
  </si>
  <si>
    <t>1.010.099.298</t>
  </si>
  <si>
    <t>JULIO</t>
  </si>
  <si>
    <t>CESAR</t>
  </si>
  <si>
    <t>13.070.573</t>
  </si>
  <si>
    <t>BRAVO</t>
  </si>
  <si>
    <t>ULPIANO</t>
  </si>
  <si>
    <t>1.085.315.910</t>
  </si>
  <si>
    <t>IMBAJOA</t>
  </si>
  <si>
    <t>1.086.223.845</t>
  </si>
  <si>
    <t>HERNANDES</t>
  </si>
  <si>
    <t>CRISTHIAN</t>
  </si>
  <si>
    <t>NORALDO</t>
  </si>
  <si>
    <t>1.085.307.397</t>
  </si>
  <si>
    <t>EDISON</t>
  </si>
  <si>
    <t>YAMITH</t>
  </si>
  <si>
    <t>1.085.258.595</t>
  </si>
  <si>
    <t>1.085.308.395</t>
  </si>
  <si>
    <t>HAROLD</t>
  </si>
  <si>
    <t>HERNESTO</t>
  </si>
  <si>
    <t>1.085.335.394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</si>
</sst>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4.0"/>
      <b val="true"/>
    </font>
    <font>
      <name val="Calibri"/>
      <sz val="12.0"/>
    </font>
  </fonts>
  <fills count="15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  <bgColor indexed="10"/>
      </patternFill>
    </fill>
    <fill>
      <patternFill patternType="solid">
        <fgColor indexed="10"/>
        <bgColor indexed="1"/>
      </patternFill>
    </fill>
    <fill>
      <patternFill patternType="solid"/>
    </fill>
    <fill>
      <patternFill patternType="solid">
        <fgColor indexed="48"/>
      </patternFill>
    </fill>
    <fill>
      <patternFill patternType="solid">
        <fgColor indexed="49"/>
      </patternFill>
    </fill>
  </fills>
  <borders count="19">
    <border>
      <left/>
      <right/>
      <top/>
      <bottom/>
      <diagonal/>
    </border>
    <border>
      <bottom style="thin"/>
    </border>
    <border>
      <bottom style="thin">
        <color indexed="64"/>
      </bottom>
    </border>
    <border>
      <left style="thin"/>
      <bottom style="thin">
        <color indexed="64"/>
      </bottom>
    </border>
    <border>
      <left style="thin">
        <color indexed="64"/>
      </left>
      <bottom style="thin">
        <color indexed="64"/>
      </bottom>
    </border>
    <border>
      <left style="thin">
        <color indexed="64"/>
      </left>
      <right style="thin"/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top style="thin"/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top style="thin"/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/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left style="thin">
        <color indexed="64"/>
      </left>
      <right style="thin"/>
      <top style="thin">
        <color indexed="64"/>
      </top>
      <bottom style="thin">
        <color indexed="64"/>
      </bottom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64"/>
      </bottom>
    </border>
    <border>
      <left style="thin"/>
      <right style="thin"/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8" xfId="0" applyFill="true" applyBorder="true" applyFont="true">
      <alignment horizontal="center"/>
    </xf>
    <xf numFmtId="0" fontId="0" fillId="0" borderId="8" xfId="0" applyBorder="true">
      <alignment horizontal="left"/>
    </xf>
    <xf numFmtId="0" fontId="1" fillId="5" borderId="8" xfId="0" applyBorder="true" applyFill="true" applyFont="true">
      <alignment horizontal="center"/>
    </xf>
    <xf numFmtId="0" fontId="0" fillId="0" borderId="2" xfId="0" applyBorder="true"/>
    <xf numFmtId="0" fontId="2" fillId="7" borderId="8" xfId="0" applyFill="true" applyBorder="true" applyFont="true">
      <alignment horizontal="center" vertical="center"/>
    </xf>
    <xf numFmtId="0" fontId="0" fillId="11" borderId="8" xfId="0" applyFill="true" applyBorder="true"/>
    <xf numFmtId="0" fontId="4" fillId="5" borderId="8" xfId="0" applyFill="true" applyBorder="true" applyFont="true"/>
    <xf numFmtId="0" fontId="0" fillId="13" borderId="8" xfId="0" applyFill="true" applyBorder="true"/>
    <xf numFmtId="0" fontId="0" fillId="14" borderId="8" xfId="0" applyFill="true" applyBorder="true"/>
    <xf numFmtId="0" fontId="4" fillId="0" borderId="8" xfId="0" applyBorder="true" applyFont="true"/>
    <xf numFmtId="0" fontId="2" fillId="0" borderId="8" xfId="0" applyBorder="true" applyFont="true"/>
    <xf numFmtId="0" fontId="3" fillId="0" borderId="0" xfId="0" applyFont="true">
      <alignment horizontal="center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H2" s="5" t="s">
        <v>0</v>
      </c>
      <c r="J2" s="6"/>
      <c r="K2" s="10" t="s">
        <v>1</v>
      </c>
    </row>
    <row r="3">
      <c r="B3" s="12" t="s">
        <v>5</v>
      </c>
      <c r="J3" s="7"/>
      <c r="K3" s="10" t="s">
        <v>2</v>
      </c>
    </row>
    <row r="4">
      <c r="B4" s="12" t="s">
        <v>6</v>
      </c>
      <c r="J4" s="8"/>
      <c r="K4" s="10" t="s">
        <v>3</v>
      </c>
    </row>
    <row r="5">
      <c r="B5" s="12" t="s">
        <v>7</v>
      </c>
      <c r="J5" s="9"/>
      <c r="K5" s="10" t="s">
        <v>4</v>
      </c>
    </row>
    <row r="7">
      <c r="C7" t="s">
        <v>8</v>
      </c>
      <c r="J7" s="10" t="n">
        <v>1.0</v>
      </c>
      <c r="K7" s="10" t="n">
        <v>2.0</v>
      </c>
      <c r="L7" s="10" t="n">
        <v>3.0</v>
      </c>
      <c r="M7" s="10" t="n">
        <v>4.0</v>
      </c>
      <c r="N7" s="10" t="n">
        <v>5.0</v>
      </c>
      <c r="O7" s="10" t="n">
        <v>6.0</v>
      </c>
      <c r="P7" s="10" t="n">
        <v>7.0</v>
      </c>
      <c r="Q7" s="10" t="n">
        <v>8.0</v>
      </c>
      <c r="R7" s="10" t="n">
        <v>9.0</v>
      </c>
      <c r="S7" s="10" t="n">
        <v>10.0</v>
      </c>
      <c r="T7" s="10" t="n">
        <v>11.0</v>
      </c>
      <c r="U7" s="10" t="n">
        <v>12.0</v>
      </c>
      <c r="V7" s="10" t="n">
        <v>13.0</v>
      </c>
      <c r="W7" s="10" t="n">
        <v>14.0</v>
      </c>
      <c r="X7" s="10" t="n">
        <v>15.0</v>
      </c>
    </row>
    <row r="8">
      <c r="A8" t="s" s="11">
        <v>9</v>
      </c>
      <c r="B8" t="s" s="11">
        <v>10</v>
      </c>
      <c r="C8" t="s" s="11">
        <v>11</v>
      </c>
      <c r="D8" t="s" s="11">
        <v>12</v>
      </c>
      <c r="E8" t="s" s="11">
        <v>13</v>
      </c>
      <c r="F8" t="s" s="11">
        <v>14</v>
      </c>
      <c r="G8" t="s" s="11">
        <v>15</v>
      </c>
      <c r="H8" t="s" s="11">
        <v>16</v>
      </c>
      <c r="I8" t="s" s="11">
        <v>17</v>
      </c>
      <c r="J8" t="s" s="11">
        <v>18</v>
      </c>
      <c r="K8" t="s" s="11">
        <v>19</v>
      </c>
      <c r="L8" t="s" s="11">
        <v>20</v>
      </c>
      <c r="M8" t="s" s="11">
        <v>21</v>
      </c>
      <c r="N8" t="s" s="11">
        <v>21</v>
      </c>
      <c r="O8" t="s" s="11">
        <v>22</v>
      </c>
      <c r="P8" t="s" s="11">
        <v>23</v>
      </c>
      <c r="Q8" t="s" s="11">
        <v>18</v>
      </c>
      <c r="R8" t="s" s="11">
        <v>19</v>
      </c>
      <c r="S8" t="s" s="11">
        <v>20</v>
      </c>
      <c r="T8" t="s" s="11">
        <v>21</v>
      </c>
      <c r="U8" t="s" s="11">
        <v>21</v>
      </c>
      <c r="V8" t="s" s="11">
        <v>22</v>
      </c>
      <c r="W8" t="s" s="11">
        <v>23</v>
      </c>
      <c r="X8" t="s" s="11">
        <v>18</v>
      </c>
      <c r="Y8" t="s" s="11">
        <v>24</v>
      </c>
      <c r="Z8" t="s" s="11">
        <v>25</v>
      </c>
      <c r="AA8" t="s" s="11">
        <v>26</v>
      </c>
      <c r="AB8" t="s" s="11">
        <v>27</v>
      </c>
      <c r="AC8" t="s" s="11">
        <v>28</v>
      </c>
      <c r="AD8" t="s" s="11">
        <v>29</v>
      </c>
      <c r="AE8" t="s" s="11">
        <v>30</v>
      </c>
      <c r="AF8" t="s" s="11">
        <v>31</v>
      </c>
      <c r="AG8" t="s" s="11">
        <v>32</v>
      </c>
      <c r="AH8" t="s" s="11">
        <v>33</v>
      </c>
      <c r="AI8" t="s" s="11">
        <v>34</v>
      </c>
      <c r="AJ8" t="s" s="11">
        <v>35</v>
      </c>
    </row>
    <row r="9">
      <c r="A9" t="n" s="10">
        <v>1.0</v>
      </c>
      <c r="B9" t="n" s="10">
        <v>-2.0</v>
      </c>
      <c r="C9" t="s" s="10">
        <v>36</v>
      </c>
      <c r="D9" t="s" s="10">
        <v>37</v>
      </c>
      <c r="E9" t="s" s="10">
        <v>38</v>
      </c>
      <c r="F9" t="s" s="10">
        <v>39</v>
      </c>
      <c r="G9" s="10">
        <f>concatenate(c9,d9,e9,f9)</f>
      </c>
      <c r="H9" t="s" s="10">
        <v>40</v>
      </c>
      <c r="I9" t="n" s="10">
        <v>2.4040875765E10</v>
      </c>
      <c r="J9" t="s" s="10">
        <v>41</v>
      </c>
      <c r="K9" t="s" s="10">
        <v>41</v>
      </c>
      <c r="L9" t="s" s="10">
        <v>41</v>
      </c>
      <c r="M9" t="s" s="10">
        <v>41</v>
      </c>
      <c r="N9" t="s" s="10">
        <v>41</v>
      </c>
      <c r="O9" t="s" s="10">
        <v>41</v>
      </c>
      <c r="P9" t="s" s="10">
        <v>41</v>
      </c>
    </row>
    <row r="10">
      <c r="A10" t="n" s="10">
        <v>2.0</v>
      </c>
      <c r="B10" t="n" s="10">
        <v>-1.0</v>
      </c>
      <c r="C10" t="s" s="10">
        <v>42</v>
      </c>
      <c r="D10" t="s" s="10">
        <v>43</v>
      </c>
      <c r="E10" t="s" s="10">
        <v>44</v>
      </c>
      <c r="F10" t="s" s="10">
        <v>45</v>
      </c>
      <c r="G10" s="10">
        <f>concatenate(c10,d10,e10,f10)</f>
      </c>
      <c r="H10" t="s" s="10">
        <v>46</v>
      </c>
      <c r="I10" t="n" s="10">
        <v>2.404102177E10</v>
      </c>
      <c r="J10" t="s" s="10">
        <v>41</v>
      </c>
      <c r="K10" t="s" s="10">
        <v>41</v>
      </c>
      <c r="L10" t="s" s="10">
        <v>41</v>
      </c>
      <c r="M10" t="s" s="10">
        <v>41</v>
      </c>
      <c r="N10" t="s" s="10">
        <v>41</v>
      </c>
      <c r="O10" t="s" s="10">
        <v>41</v>
      </c>
      <c r="P10" t="s" s="10">
        <v>41</v>
      </c>
    </row>
    <row r="11">
      <c r="A11" t="n" s="10">
        <v>3.0</v>
      </c>
      <c r="B11" t="n" s="10">
        <v>49.0</v>
      </c>
      <c r="C11" t="s" s="10">
        <v>47</v>
      </c>
      <c r="D11" t="s" s="10">
        <v>48</v>
      </c>
      <c r="E11" t="s" s="10">
        <v>49</v>
      </c>
      <c r="F11" t="s" s="10">
        <v>50</v>
      </c>
      <c r="G11" s="10">
        <f>concatenate(c11,d11,e11,f11)</f>
      </c>
      <c r="H11" t="s" s="10">
        <v>51</v>
      </c>
      <c r="I11" t="n" s="10">
        <v>2.4040874104E10</v>
      </c>
      <c r="J11" t="s" s="10">
        <v>41</v>
      </c>
      <c r="K11" t="s" s="10">
        <v>41</v>
      </c>
      <c r="L11" t="s" s="10">
        <v>41</v>
      </c>
      <c r="M11" t="s" s="10">
        <v>41</v>
      </c>
      <c r="N11" t="s" s="10">
        <v>41</v>
      </c>
      <c r="O11" t="s" s="10">
        <v>41</v>
      </c>
      <c r="P11" t="s" s="10">
        <v>41</v>
      </c>
    </row>
    <row r="12">
      <c r="A12" t="n" s="10">
        <v>4.0</v>
      </c>
      <c r="B12" t="n" s="10">
        <v>230.0</v>
      </c>
      <c r="C12" t="s" s="10">
        <v>52</v>
      </c>
      <c r="D12" t="s" s="10">
        <v>53</v>
      </c>
      <c r="E12" t="s" s="10">
        <v>54</v>
      </c>
      <c r="F12" t="s" s="10">
        <v>55</v>
      </c>
      <c r="G12" s="10">
        <f>concatenate(c12,d12,e12,f12)</f>
      </c>
      <c r="H12" t="s" s="10">
        <v>56</v>
      </c>
      <c r="I12" t="n" s="10">
        <v>2.4040879938E10</v>
      </c>
      <c r="J12" t="s" s="10">
        <v>41</v>
      </c>
      <c r="K12" t="s" s="10">
        <v>41</v>
      </c>
      <c r="L12" t="s" s="10">
        <v>41</v>
      </c>
      <c r="M12" t="s" s="10">
        <v>41</v>
      </c>
      <c r="N12" t="s" s="10">
        <v>41</v>
      </c>
      <c r="O12" t="s" s="10">
        <v>41</v>
      </c>
      <c r="P12" t="s" s="10">
        <v>41</v>
      </c>
    </row>
    <row r="13">
      <c r="A13" t="n" s="10">
        <v>5.0</v>
      </c>
      <c r="B13" t="n" s="10">
        <v>625.0</v>
      </c>
      <c r="C13" t="s" s="10">
        <v>57</v>
      </c>
      <c r="D13" t="s" s="10">
        <v>58</v>
      </c>
      <c r="E13" t="s" s="10">
        <v>59</v>
      </c>
      <c r="F13" t="s" s="10">
        <v>60</v>
      </c>
      <c r="G13" s="10">
        <f>concatenate(c13,d13,e13,f13)</f>
      </c>
      <c r="H13" t="s" s="10">
        <v>61</v>
      </c>
      <c r="I13" t="n" s="10">
        <v>2.4041419106E10</v>
      </c>
      <c r="J13" t="s" s="10">
        <v>41</v>
      </c>
      <c r="K13" t="s" s="10">
        <v>41</v>
      </c>
      <c r="L13" t="s" s="10">
        <v>41</v>
      </c>
      <c r="M13" t="s" s="10">
        <v>41</v>
      </c>
      <c r="N13" t="s" s="10">
        <v>41</v>
      </c>
      <c r="O13" t="s" s="10">
        <v>41</v>
      </c>
      <c r="P13" t="s" s="10">
        <v>41</v>
      </c>
    </row>
    <row r="14">
      <c r="A14" t="n" s="10">
        <v>6.0</v>
      </c>
      <c r="B14" t="n" s="10">
        <v>773.0</v>
      </c>
      <c r="C14" t="s" s="10">
        <v>62</v>
      </c>
      <c r="D14" t="s" s="10">
        <v>63</v>
      </c>
      <c r="E14" t="s" s="10">
        <v>64</v>
      </c>
      <c r="F14" t="s" s="10">
        <v>65</v>
      </c>
      <c r="G14" s="10">
        <f>concatenate(c14,d14,e14,f14)</f>
      </c>
      <c r="H14" t="s" s="10">
        <v>66</v>
      </c>
      <c r="I14" t="n" s="10">
        <v>2.4041417287E10</v>
      </c>
      <c r="J14" t="s" s="10">
        <v>41</v>
      </c>
      <c r="K14" t="s" s="10">
        <v>41</v>
      </c>
      <c r="L14" t="s" s="10">
        <v>41</v>
      </c>
      <c r="M14" t="s" s="10">
        <v>41</v>
      </c>
      <c r="N14" t="s" s="10">
        <v>41</v>
      </c>
      <c r="O14" t="s" s="10">
        <v>41</v>
      </c>
      <c r="P14" t="s" s="10">
        <v>41</v>
      </c>
    </row>
    <row r="15">
      <c r="A15" t="n" s="10">
        <v>7.0</v>
      </c>
      <c r="B15" t="n" s="10">
        <v>784.0</v>
      </c>
      <c r="C15" t="s" s="10">
        <v>67</v>
      </c>
      <c r="D15" t="s" s="10">
        <v>47</v>
      </c>
      <c r="E15" t="s" s="10">
        <v>68</v>
      </c>
      <c r="F15" t="s" s="10">
        <v>69</v>
      </c>
      <c r="G15" s="10">
        <f>concatenate(c15,d15,e15,f15)</f>
      </c>
      <c r="H15" t="s" s="10">
        <v>70</v>
      </c>
      <c r="I15" t="n" s="10">
        <v>2.4050679421E10</v>
      </c>
      <c r="J15" t="s" s="10">
        <v>41</v>
      </c>
      <c r="K15" t="s" s="10">
        <v>41</v>
      </c>
      <c r="L15" t="s" s="10">
        <v>41</v>
      </c>
      <c r="M15" t="s" s="10">
        <v>41</v>
      </c>
      <c r="N15" t="s" s="10">
        <v>41</v>
      </c>
      <c r="O15" t="s" s="10">
        <v>41</v>
      </c>
      <c r="P15" t="s" s="10">
        <v>41</v>
      </c>
    </row>
    <row r="16">
      <c r="A16" t="n" s="10">
        <v>8.0</v>
      </c>
      <c r="B16" t="n" s="7">
        <v>319.0</v>
      </c>
      <c r="C16" t="s" s="7">
        <v>71</v>
      </c>
      <c r="D16" t="s" s="7">
        <v>72</v>
      </c>
      <c r="E16" t="s" s="7">
        <v>44</v>
      </c>
      <c r="F16" t="s" s="7">
        <v>73</v>
      </c>
      <c r="G16" s="7">
        <f>concatenate(c16,d16,e16,f16)</f>
      </c>
      <c r="H16" t="s" s="7">
        <v>74</v>
      </c>
      <c r="I16" t="n" s="10">
        <v>2.4040877747E10</v>
      </c>
      <c r="J16" t="s" s="10">
        <v>41</v>
      </c>
      <c r="K16" t="s" s="10">
        <v>41</v>
      </c>
      <c r="L16" t="s" s="10">
        <v>41</v>
      </c>
      <c r="M16" t="s" s="10">
        <v>41</v>
      </c>
      <c r="N16" t="s" s="10">
        <v>41</v>
      </c>
      <c r="O16" t="s" s="10">
        <v>41</v>
      </c>
      <c r="P16" t="s" s="10">
        <v>41</v>
      </c>
    </row>
    <row r="17">
      <c r="A17" t="n" s="10">
        <v>9.0</v>
      </c>
      <c r="B17" t="n" s="10">
        <v>119.0</v>
      </c>
      <c r="C17" t="s" s="10">
        <v>75</v>
      </c>
      <c r="D17" t="s" s="10">
        <v>76</v>
      </c>
      <c r="E17" t="s" s="10">
        <v>77</v>
      </c>
      <c r="F17" t="s" s="10">
        <v>78</v>
      </c>
      <c r="G17" s="10">
        <f>concatenate(c17,d17,e17,f17)</f>
      </c>
      <c r="H17" t="s" s="10">
        <v>79</v>
      </c>
      <c r="I17" t="n" s="10">
        <v>2.4040993339E10</v>
      </c>
      <c r="J17" t="s" s="10">
        <v>41</v>
      </c>
      <c r="K17" t="s" s="10">
        <v>41</v>
      </c>
      <c r="L17" t="s" s="10">
        <v>41</v>
      </c>
      <c r="M17" t="s" s="10">
        <v>41</v>
      </c>
      <c r="N17" t="s" s="10">
        <v>41</v>
      </c>
      <c r="O17" t="s" s="10">
        <v>41</v>
      </c>
      <c r="P17" t="s" s="10">
        <v>41</v>
      </c>
    </row>
    <row r="18">
      <c r="A18" t="n" s="10">
        <v>10.0</v>
      </c>
      <c r="B18" t="n" s="10">
        <v>142.0</v>
      </c>
      <c r="C18" t="s" s="10">
        <v>80</v>
      </c>
      <c r="D18" t="s" s="10">
        <v>81</v>
      </c>
      <c r="E18" t="s" s="10">
        <v>44</v>
      </c>
      <c r="F18" t="s" s="10">
        <v>82</v>
      </c>
      <c r="G18" s="10">
        <f>concatenate(c18,d18,e18,f18)</f>
      </c>
      <c r="H18" t="s" s="10">
        <v>83</v>
      </c>
      <c r="I18" t="n" s="10">
        <v>2.4041276873E10</v>
      </c>
      <c r="J18" t="s" s="10">
        <v>41</v>
      </c>
      <c r="K18" t="s" s="10">
        <v>41</v>
      </c>
      <c r="L18" t="s" s="10">
        <v>41</v>
      </c>
      <c r="M18" t="s" s="10">
        <v>41</v>
      </c>
      <c r="N18" t="s" s="10">
        <v>41</v>
      </c>
      <c r="O18" t="s" s="10">
        <v>41</v>
      </c>
      <c r="P18" t="s" s="10">
        <v>41</v>
      </c>
    </row>
    <row r="19">
      <c r="A19" t="n" s="10">
        <v>11.0</v>
      </c>
      <c r="B19" t="n" s="10">
        <v>180.0</v>
      </c>
      <c r="C19" t="s" s="10">
        <v>84</v>
      </c>
      <c r="D19" t="s" s="10">
        <v>85</v>
      </c>
      <c r="E19" t="s" s="10">
        <v>78</v>
      </c>
      <c r="F19" t="s" s="10">
        <v>86</v>
      </c>
      <c r="G19" s="10">
        <f>concatenate(c19,d19,e19,f19)</f>
      </c>
      <c r="H19" t="s" s="10">
        <v>87</v>
      </c>
      <c r="I19" t="n" s="10">
        <v>2.4041025525E10</v>
      </c>
      <c r="J19" t="s" s="10">
        <v>41</v>
      </c>
      <c r="K19" t="s" s="10">
        <v>41</v>
      </c>
      <c r="L19" t="s" s="10">
        <v>41</v>
      </c>
      <c r="M19" t="s" s="10">
        <v>41</v>
      </c>
      <c r="N19" t="s" s="10">
        <v>41</v>
      </c>
      <c r="O19" t="s" s="10">
        <v>41</v>
      </c>
      <c r="P19" t="s" s="10">
        <v>41</v>
      </c>
    </row>
    <row r="20">
      <c r="A20" t="n" s="10">
        <v>12.0</v>
      </c>
      <c r="B20" t="n" s="10">
        <v>320.0</v>
      </c>
      <c r="C20" t="s" s="10">
        <v>42</v>
      </c>
      <c r="D20" t="s" s="10">
        <v>88</v>
      </c>
      <c r="E20" t="s" s="10">
        <v>50</v>
      </c>
      <c r="F20" t="s" s="10">
        <v>89</v>
      </c>
      <c r="G20" s="10">
        <f>concatenate(c20,d20,e20,f20)</f>
      </c>
      <c r="H20" t="s" s="10">
        <v>90</v>
      </c>
      <c r="I20" t="n" s="10">
        <v>2.4041276431E10</v>
      </c>
      <c r="J20" t="s" s="10">
        <v>41</v>
      </c>
      <c r="K20" t="s" s="10">
        <v>41</v>
      </c>
      <c r="L20" t="s" s="10">
        <v>41</v>
      </c>
      <c r="M20" t="s" s="10">
        <v>41</v>
      </c>
      <c r="N20" t="s" s="10">
        <v>41</v>
      </c>
      <c r="O20" t="s" s="10">
        <v>41</v>
      </c>
      <c r="P20" t="s" s="10">
        <v>41</v>
      </c>
    </row>
    <row r="21">
      <c r="A21" t="n" s="10">
        <v>13.0</v>
      </c>
      <c r="B21" t="n" s="10">
        <v>321.0</v>
      </c>
      <c r="C21" t="s" s="10">
        <v>71</v>
      </c>
      <c r="D21" t="s" s="10">
        <v>88</v>
      </c>
      <c r="E21" t="s" s="10">
        <v>91</v>
      </c>
      <c r="F21" t="s" s="10">
        <v>92</v>
      </c>
      <c r="G21" s="10">
        <f>concatenate(c21,d21,e21,f21)</f>
      </c>
      <c r="H21" t="s" s="10">
        <v>93</v>
      </c>
      <c r="I21" t="n" s="10">
        <v>2.4040934284E10</v>
      </c>
      <c r="J21" t="s" s="10">
        <v>41</v>
      </c>
      <c r="K21" t="s" s="10">
        <v>41</v>
      </c>
      <c r="L21" t="s" s="10">
        <v>41</v>
      </c>
      <c r="M21" t="s" s="10">
        <v>41</v>
      </c>
      <c r="N21" t="s" s="10">
        <v>41</v>
      </c>
      <c r="O21" t="s" s="10">
        <v>41</v>
      </c>
      <c r="P21" t="s" s="10">
        <v>41</v>
      </c>
    </row>
    <row r="22">
      <c r="A22" t="n" s="10">
        <v>14.0</v>
      </c>
      <c r="B22" t="n" s="10">
        <v>362.0</v>
      </c>
      <c r="C22" t="s" s="10">
        <v>71</v>
      </c>
      <c r="D22" t="s" s="10">
        <v>57</v>
      </c>
      <c r="E22" t="s" s="10">
        <v>94</v>
      </c>
      <c r="F22" t="s" s="10">
        <v>95</v>
      </c>
      <c r="G22" s="10">
        <f>concatenate(c22,d22,e22,f22)</f>
      </c>
      <c r="H22" t="s" s="10">
        <v>96</v>
      </c>
      <c r="I22" t="n" s="10">
        <v>2.4041023101E10</v>
      </c>
      <c r="J22" t="s" s="10">
        <v>41</v>
      </c>
      <c r="K22" t="s" s="10">
        <v>41</v>
      </c>
      <c r="L22" t="s" s="10">
        <v>41</v>
      </c>
      <c r="M22" t="s" s="10">
        <v>41</v>
      </c>
      <c r="N22" t="s" s="10">
        <v>41</v>
      </c>
      <c r="O22" t="s" s="10">
        <v>41</v>
      </c>
      <c r="P22" t="s" s="10">
        <v>41</v>
      </c>
    </row>
    <row r="23">
      <c r="A23" t="n" s="10">
        <v>15.0</v>
      </c>
      <c r="B23" t="n" s="10">
        <v>527.0</v>
      </c>
      <c r="C23" t="s" s="10">
        <v>71</v>
      </c>
      <c r="D23" t="s" s="10">
        <v>72</v>
      </c>
      <c r="E23" t="s" s="10">
        <v>95</v>
      </c>
      <c r="F23" t="s" s="10">
        <v>97</v>
      </c>
      <c r="G23" s="10">
        <f>concatenate(c23,d23,e23,f23)</f>
      </c>
      <c r="H23" t="s" s="10">
        <v>98</v>
      </c>
      <c r="I23" t="n" s="10">
        <v>2.4042048949E10</v>
      </c>
      <c r="J23" t="s" s="10">
        <v>41</v>
      </c>
      <c r="K23" t="s" s="10">
        <v>41</v>
      </c>
      <c r="L23" t="s" s="10">
        <v>41</v>
      </c>
      <c r="M23" t="s" s="10">
        <v>41</v>
      </c>
      <c r="N23" t="s" s="10">
        <v>41</v>
      </c>
      <c r="O23" t="s" s="10">
        <v>41</v>
      </c>
      <c r="P23" t="s" s="10">
        <v>41</v>
      </c>
    </row>
    <row r="24">
      <c r="A24" t="n" s="10">
        <v>16.0</v>
      </c>
      <c r="B24" t="n" s="10">
        <v>551.0</v>
      </c>
      <c r="C24" t="s" s="10">
        <v>99</v>
      </c>
      <c r="D24" t="s" s="10">
        <v>81</v>
      </c>
      <c r="E24" t="s" s="10">
        <v>100</v>
      </c>
      <c r="F24" t="s" s="10">
        <v>101</v>
      </c>
      <c r="G24" s="10">
        <f>concatenate(c24,d24,e24,f24)</f>
      </c>
      <c r="H24" t="s" s="10">
        <v>102</v>
      </c>
      <c r="I24" t="n" s="10">
        <v>2.4042198868E10</v>
      </c>
      <c r="J24" t="s" s="10">
        <v>41</v>
      </c>
      <c r="K24" t="s" s="10">
        <v>41</v>
      </c>
      <c r="L24" t="s" s="10">
        <v>41</v>
      </c>
      <c r="M24" t="s" s="10">
        <v>41</v>
      </c>
      <c r="N24" t="s" s="10">
        <v>41</v>
      </c>
      <c r="O24" t="s" s="10">
        <v>41</v>
      </c>
      <c r="P24" t="s" s="10">
        <v>41</v>
      </c>
    </row>
    <row r="25">
      <c r="A25" t="n" s="10">
        <v>17.0</v>
      </c>
      <c r="B25" t="n" s="10">
        <v>862.0</v>
      </c>
      <c r="C25" t="s" s="10">
        <v>103</v>
      </c>
      <c r="D25" t="s" s="10">
        <v>104</v>
      </c>
      <c r="E25" t="s" s="10">
        <v>105</v>
      </c>
      <c r="F25" t="s" s="10">
        <v>106</v>
      </c>
      <c r="G25" s="10">
        <f>concatenate(c25,d25,e25,f25)</f>
      </c>
      <c r="H25" t="s" s="10">
        <v>107</v>
      </c>
      <c r="I25" t="n" s="10">
        <v>2.4053669562E10</v>
      </c>
      <c r="J25" t="s" s="10">
        <v>41</v>
      </c>
      <c r="K25" t="s" s="10">
        <v>41</v>
      </c>
      <c r="L25" t="s" s="10">
        <v>41</v>
      </c>
      <c r="M25" t="s" s="10">
        <v>41</v>
      </c>
      <c r="N25" t="s" s="10">
        <v>41</v>
      </c>
      <c r="O25" t="s" s="10">
        <v>41</v>
      </c>
      <c r="P25" t="s" s="10">
        <v>41</v>
      </c>
    </row>
    <row r="26">
      <c r="A26" t="n" s="10">
        <v>18.0</v>
      </c>
      <c r="B26" t="n" s="10">
        <v>921.0</v>
      </c>
      <c r="C26" t="s" s="10">
        <v>108</v>
      </c>
      <c r="D26" t="s" s="10">
        <v>109</v>
      </c>
      <c r="E26" t="s" s="10">
        <v>110</v>
      </c>
      <c r="F26" t="s" s="10">
        <v>111</v>
      </c>
      <c r="G26" s="10">
        <f>concatenate(c26,d26,e26,f26)</f>
      </c>
      <c r="H26" t="s" s="10">
        <v>112</v>
      </c>
      <c r="I26" t="n" s="10">
        <v>2.4054491483E10</v>
      </c>
      <c r="J26" t="s" s="10">
        <v>41</v>
      </c>
      <c r="K26" t="s" s="10">
        <v>41</v>
      </c>
      <c r="L26" t="s" s="10">
        <v>41</v>
      </c>
      <c r="M26" t="s" s="10">
        <v>41</v>
      </c>
      <c r="N26" t="s" s="10">
        <v>41</v>
      </c>
      <c r="O26" t="s" s="10">
        <v>41</v>
      </c>
      <c r="P26" t="s" s="10">
        <v>41</v>
      </c>
    </row>
    <row r="27">
      <c r="A27" t="n" s="10">
        <v>19.0</v>
      </c>
      <c r="B27" t="n" s="10">
        <v>922.0</v>
      </c>
      <c r="C27" t="s" s="10">
        <v>113</v>
      </c>
      <c r="D27" t="s" s="10">
        <v>80</v>
      </c>
      <c r="E27" t="s" s="10">
        <v>114</v>
      </c>
      <c r="F27" t="s" s="10">
        <v>115</v>
      </c>
      <c r="G27" s="10">
        <f>concatenate(c27,d27,e27,f27)</f>
      </c>
      <c r="H27" t="s" s="10">
        <v>116</v>
      </c>
      <c r="I27" t="n" s="10">
        <v>2.4054489428E10</v>
      </c>
      <c r="J27" t="s" s="10">
        <v>41</v>
      </c>
      <c r="K27" t="s" s="10">
        <v>41</v>
      </c>
      <c r="L27" t="s" s="10">
        <v>41</v>
      </c>
      <c r="M27" t="s" s="10">
        <v>41</v>
      </c>
      <c r="N27" t="s" s="10">
        <v>41</v>
      </c>
      <c r="O27" t="s" s="10">
        <v>41</v>
      </c>
      <c r="P27" t="s" s="10">
        <v>41</v>
      </c>
    </row>
    <row r="28">
      <c r="A28" t="n" s="10">
        <v>20.0</v>
      </c>
      <c r="B28" t="n" s="7">
        <v>-3.0</v>
      </c>
      <c r="C28" t="s" s="7">
        <v>117</v>
      </c>
      <c r="D28" t="s" s="7">
        <v>62</v>
      </c>
      <c r="E28" t="s" s="7">
        <v>118</v>
      </c>
      <c r="F28" t="s" s="7">
        <v>95</v>
      </c>
      <c r="G28" s="7">
        <f>concatenate(c28,d28,e28,f28)</f>
      </c>
      <c r="H28" t="s" s="7">
        <v>119</v>
      </c>
      <c r="I28" t="n" s="10">
        <v>2.4042181512E10</v>
      </c>
      <c r="J28" t="s" s="10">
        <v>41</v>
      </c>
      <c r="K28" t="s" s="10">
        <v>41</v>
      </c>
      <c r="L28" t="s" s="10">
        <v>41</v>
      </c>
      <c r="M28" t="s" s="10">
        <v>41</v>
      </c>
      <c r="N28" t="s" s="10">
        <v>41</v>
      </c>
      <c r="O28" t="s" s="10">
        <v>41</v>
      </c>
      <c r="P28" t="s" s="10">
        <v>41</v>
      </c>
    </row>
    <row r="29">
      <c r="A29" t="n" s="10">
        <v>21.0</v>
      </c>
      <c r="B29" t="n" s="10">
        <v>8.0</v>
      </c>
      <c r="C29" t="s" s="10">
        <v>120</v>
      </c>
      <c r="D29" t="s" s="10">
        <v>121</v>
      </c>
      <c r="E29" t="s" s="10">
        <v>38</v>
      </c>
      <c r="F29" t="s" s="10">
        <v>122</v>
      </c>
      <c r="G29" s="10">
        <f>concatenate(c29,d29,e29,f29)</f>
      </c>
      <c r="H29" t="s" s="10">
        <v>123</v>
      </c>
      <c r="I29" t="n" s="10">
        <v>2.404102362E10</v>
      </c>
      <c r="J29" t="s" s="10">
        <v>41</v>
      </c>
      <c r="K29" t="s" s="10">
        <v>41</v>
      </c>
      <c r="L29" t="s" s="10">
        <v>41</v>
      </c>
      <c r="M29" t="s" s="10">
        <v>41</v>
      </c>
      <c r="N29" t="s" s="10">
        <v>41</v>
      </c>
      <c r="O29" t="s" s="10">
        <v>41</v>
      </c>
      <c r="P29" t="s" s="10">
        <v>41</v>
      </c>
    </row>
    <row r="30">
      <c r="A30" t="n" s="10">
        <v>22.0</v>
      </c>
      <c r="B30" t="n" s="10">
        <v>23.0</v>
      </c>
      <c r="C30" t="s" s="10">
        <v>124</v>
      </c>
      <c r="D30" t="s" s="10">
        <v>125</v>
      </c>
      <c r="E30" t="s" s="10">
        <v>95</v>
      </c>
      <c r="F30" t="s" s="10">
        <v>126</v>
      </c>
      <c r="G30" s="10">
        <f>concatenate(c30,d30,e30,f30)</f>
      </c>
      <c r="H30" t="s" s="10">
        <v>127</v>
      </c>
      <c r="I30" t="n" s="10">
        <v>2.404102278E10</v>
      </c>
      <c r="J30" t="s" s="10">
        <v>41</v>
      </c>
      <c r="K30" t="s" s="10">
        <v>41</v>
      </c>
      <c r="L30" t="s" s="10">
        <v>41</v>
      </c>
      <c r="M30" t="s" s="10">
        <v>41</v>
      </c>
      <c r="N30" t="s" s="10">
        <v>41</v>
      </c>
      <c r="O30" t="s" s="10">
        <v>41</v>
      </c>
      <c r="P30" t="s" s="10">
        <v>41</v>
      </c>
    </row>
    <row r="31">
      <c r="A31" t="n" s="10">
        <v>23.0</v>
      </c>
      <c r="B31" t="n" s="10">
        <v>92.0</v>
      </c>
      <c r="C31" t="s" s="10">
        <v>128</v>
      </c>
      <c r="D31" t="s" s="10">
        <v>129</v>
      </c>
      <c r="E31" t="s" s="10">
        <v>95</v>
      </c>
      <c r="F31" t="s" s="10">
        <v>130</v>
      </c>
      <c r="G31" s="10">
        <f>concatenate(c31,d31,e31,f31)</f>
      </c>
      <c r="H31" t="s" s="10">
        <v>131</v>
      </c>
      <c r="I31" t="n" s="10">
        <v>2.4041023954E10</v>
      </c>
      <c r="J31" t="s" s="10">
        <v>41</v>
      </c>
      <c r="K31" t="s" s="10">
        <v>41</v>
      </c>
      <c r="L31" t="s" s="10">
        <v>41</v>
      </c>
      <c r="M31" t="s" s="10">
        <v>41</v>
      </c>
      <c r="N31" t="s" s="10">
        <v>41</v>
      </c>
      <c r="O31" t="s" s="10">
        <v>41</v>
      </c>
      <c r="P31" t="s" s="10">
        <v>41</v>
      </c>
    </row>
    <row r="32">
      <c r="A32" t="n" s="10">
        <v>24.0</v>
      </c>
      <c r="B32" t="n" s="10">
        <v>100.0</v>
      </c>
      <c r="C32" t="s" s="10">
        <v>132</v>
      </c>
      <c r="D32" t="s" s="10">
        <v>71</v>
      </c>
      <c r="E32" t="s" s="10">
        <v>133</v>
      </c>
      <c r="F32" t="s" s="10">
        <v>134</v>
      </c>
      <c r="G32" s="10">
        <f>concatenate(c32,d32,e32,f32)</f>
      </c>
      <c r="H32" t="s" s="10">
        <v>135</v>
      </c>
      <c r="I32" t="n" s="10">
        <v>2.4041416734E10</v>
      </c>
      <c r="J32" t="s" s="10">
        <v>41</v>
      </c>
      <c r="K32" t="s" s="10">
        <v>41</v>
      </c>
      <c r="L32" t="s" s="10">
        <v>41</v>
      </c>
      <c r="M32" t="s" s="10">
        <v>41</v>
      </c>
      <c r="N32" t="s" s="10">
        <v>41</v>
      </c>
      <c r="O32" t="s" s="10">
        <v>41</v>
      </c>
      <c r="P32" t="s" s="10">
        <v>41</v>
      </c>
    </row>
    <row r="33">
      <c r="A33" t="n" s="10">
        <v>25.0</v>
      </c>
      <c r="B33" t="n" s="10">
        <v>127.0</v>
      </c>
      <c r="C33" t="s" s="10">
        <v>136</v>
      </c>
      <c r="D33" t="s" s="10">
        <v>113</v>
      </c>
      <c r="E33" t="s" s="10">
        <v>137</v>
      </c>
      <c r="F33" t="s" s="10">
        <v>138</v>
      </c>
      <c r="G33" s="10">
        <f>concatenate(c33,d33,e33,f33)</f>
      </c>
      <c r="H33" t="s" s="10">
        <v>139</v>
      </c>
      <c r="I33" t="n" s="10">
        <v>2.404087812E10</v>
      </c>
      <c r="J33" t="s" s="10">
        <v>41</v>
      </c>
      <c r="K33" t="s" s="10">
        <v>41</v>
      </c>
      <c r="L33" t="s" s="10">
        <v>41</v>
      </c>
      <c r="M33" t="s" s="10">
        <v>41</v>
      </c>
      <c r="N33" t="s" s="10">
        <v>41</v>
      </c>
      <c r="O33" t="s" s="10">
        <v>41</v>
      </c>
      <c r="P33" t="s" s="10">
        <v>41</v>
      </c>
    </row>
    <row r="34">
      <c r="A34" t="n" s="10">
        <v>26.0</v>
      </c>
      <c r="B34" t="n" s="10">
        <v>147.0</v>
      </c>
      <c r="C34" t="s" s="10">
        <v>53</v>
      </c>
      <c r="D34" t="s" s="10">
        <v>57</v>
      </c>
      <c r="E34" t="s" s="10">
        <v>140</v>
      </c>
      <c r="F34" t="s" s="10">
        <v>101</v>
      </c>
      <c r="G34" s="10">
        <f>concatenate(c34,d34,e34,f34)</f>
      </c>
      <c r="H34" t="s" s="10">
        <v>141</v>
      </c>
      <c r="I34" t="n" s="10">
        <v>2.4040993764E10</v>
      </c>
      <c r="J34" t="s" s="10">
        <v>41</v>
      </c>
      <c r="K34" t="s" s="10">
        <v>41</v>
      </c>
      <c r="L34" t="s" s="10">
        <v>41</v>
      </c>
      <c r="M34" t="s" s="10">
        <v>41</v>
      </c>
      <c r="N34" t="s" s="10">
        <v>41</v>
      </c>
      <c r="O34" t="s" s="10">
        <v>41</v>
      </c>
      <c r="P34" t="s" s="10">
        <v>41</v>
      </c>
    </row>
    <row r="35">
      <c r="A35" t="n" s="10">
        <v>27.0</v>
      </c>
      <c r="B35" t="n" s="10">
        <v>178.0</v>
      </c>
      <c r="C35" t="s" s="10">
        <v>142</v>
      </c>
      <c r="D35" t="s" s="10">
        <v>143</v>
      </c>
      <c r="E35" t="s" s="10">
        <v>144</v>
      </c>
      <c r="F35" t="s" s="10">
        <v>145</v>
      </c>
      <c r="G35" s="10">
        <f>concatenate(c35,d35,e35,f35)</f>
      </c>
      <c r="H35" t="s" s="10">
        <v>146</v>
      </c>
      <c r="I35" t="n" s="10">
        <v>2.404087519E10</v>
      </c>
      <c r="J35" t="s" s="10">
        <v>41</v>
      </c>
      <c r="K35" t="s" s="10">
        <v>41</v>
      </c>
      <c r="L35" t="s" s="10">
        <v>41</v>
      </c>
      <c r="M35" t="s" s="10">
        <v>41</v>
      </c>
      <c r="N35" t="s" s="10">
        <v>41</v>
      </c>
      <c r="O35" t="s" s="10">
        <v>41</v>
      </c>
      <c r="P35" t="s" s="10">
        <v>41</v>
      </c>
    </row>
    <row r="36">
      <c r="A36" t="n" s="10">
        <v>28.0</v>
      </c>
      <c r="B36" t="n" s="10">
        <v>206.0</v>
      </c>
      <c r="C36" t="s" s="10">
        <v>147</v>
      </c>
      <c r="D36" t="s" s="10">
        <v>121</v>
      </c>
      <c r="E36" t="s" s="10">
        <v>148</v>
      </c>
      <c r="F36" t="s" s="10">
        <v>149</v>
      </c>
      <c r="G36" s="10">
        <f>concatenate(c36,d36,e36,f36)</f>
      </c>
      <c r="H36" t="s" s="10">
        <v>150</v>
      </c>
      <c r="I36" t="n" s="10">
        <v>2.4040875215E10</v>
      </c>
      <c r="J36" t="s" s="10">
        <v>41</v>
      </c>
      <c r="K36" t="s" s="10">
        <v>41</v>
      </c>
      <c r="L36" t="s" s="10">
        <v>41</v>
      </c>
      <c r="M36" t="s" s="10">
        <v>41</v>
      </c>
      <c r="N36" t="s" s="10">
        <v>41</v>
      </c>
      <c r="O36" t="s" s="10">
        <v>41</v>
      </c>
      <c r="P36" t="s" s="10">
        <v>41</v>
      </c>
    </row>
    <row r="37">
      <c r="A37" t="n" s="10">
        <v>29.0</v>
      </c>
      <c r="B37" t="n" s="10">
        <v>212.0</v>
      </c>
      <c r="C37" t="s" s="10">
        <v>151</v>
      </c>
      <c r="D37" t="s" s="10">
        <v>152</v>
      </c>
      <c r="E37" t="s" s="10">
        <v>60</v>
      </c>
      <c r="F37" t="s" s="10">
        <v>153</v>
      </c>
      <c r="G37" s="10">
        <f>concatenate(c37,d37,e37,f37)</f>
      </c>
      <c r="H37" t="s" s="10">
        <v>154</v>
      </c>
      <c r="I37" t="n" s="10">
        <v>2.4040877071E10</v>
      </c>
      <c r="J37" t="s" s="10">
        <v>41</v>
      </c>
      <c r="K37" t="s" s="10">
        <v>41</v>
      </c>
      <c r="L37" t="s" s="10">
        <v>41</v>
      </c>
      <c r="M37" t="s" s="10">
        <v>41</v>
      </c>
      <c r="N37" t="s" s="10">
        <v>41</v>
      </c>
      <c r="O37" t="s" s="10">
        <v>41</v>
      </c>
      <c r="P37" t="s" s="10">
        <v>41</v>
      </c>
    </row>
    <row r="38">
      <c r="A38" t="n" s="10">
        <v>30.0</v>
      </c>
      <c r="B38" t="n" s="10">
        <v>249.0</v>
      </c>
      <c r="C38" t="s" s="10">
        <v>155</v>
      </c>
      <c r="D38" t="s" s="10">
        <v>155</v>
      </c>
      <c r="E38" t="s" s="10">
        <v>156</v>
      </c>
      <c r="F38" t="s" s="10">
        <v>157</v>
      </c>
      <c r="G38" s="10">
        <f>concatenate(c38,d38,e38,f38)</f>
      </c>
      <c r="H38" t="s" s="10">
        <v>158</v>
      </c>
      <c r="I38" t="n" s="10">
        <v>2.4040875811E10</v>
      </c>
      <c r="J38" t="s" s="10">
        <v>41</v>
      </c>
      <c r="K38" t="s" s="10">
        <v>41</v>
      </c>
      <c r="L38" t="s" s="10">
        <v>41</v>
      </c>
      <c r="M38" t="s" s="10">
        <v>41</v>
      </c>
      <c r="N38" t="s" s="10">
        <v>41</v>
      </c>
      <c r="O38" t="s" s="10">
        <v>41</v>
      </c>
      <c r="P38" t="s" s="10">
        <v>41</v>
      </c>
    </row>
    <row r="39">
      <c r="A39" t="n" s="10">
        <v>31.0</v>
      </c>
      <c r="B39" t="n" s="10">
        <v>252.0</v>
      </c>
      <c r="C39" t="s" s="10">
        <v>159</v>
      </c>
      <c r="D39" t="s" s="10">
        <v>160</v>
      </c>
      <c r="E39" t="s" s="10">
        <v>161</v>
      </c>
      <c r="F39" t="s" s="10">
        <v>162</v>
      </c>
      <c r="G39" s="10">
        <f>concatenate(c39,d39,e39,f39)</f>
      </c>
      <c r="H39" t="s" s="10">
        <v>163</v>
      </c>
      <c r="I39" t="n" s="10">
        <v>2.4041024351E10</v>
      </c>
      <c r="J39" t="s" s="10">
        <v>41</v>
      </c>
      <c r="K39" t="s" s="10">
        <v>41</v>
      </c>
      <c r="L39" t="s" s="10">
        <v>41</v>
      </c>
      <c r="M39" t="s" s="10">
        <v>41</v>
      </c>
      <c r="N39" t="s" s="10">
        <v>41</v>
      </c>
      <c r="O39" t="s" s="10">
        <v>41</v>
      </c>
      <c r="P39" t="s" s="10">
        <v>41</v>
      </c>
    </row>
    <row r="40">
      <c r="A40" t="n" s="10">
        <v>32.0</v>
      </c>
      <c r="B40" t="n" s="10">
        <v>256.0</v>
      </c>
      <c r="C40" t="s" s="10">
        <v>164</v>
      </c>
      <c r="D40" t="s" s="10">
        <v>165</v>
      </c>
      <c r="E40" t="s" s="10">
        <v>166</v>
      </c>
      <c r="F40" t="s" s="10">
        <v>167</v>
      </c>
      <c r="G40" s="10">
        <f>concatenate(c40,d40,e40,f40)</f>
      </c>
      <c r="H40" t="s" s="10">
        <v>168</v>
      </c>
      <c r="I40" t="n" s="10">
        <v>2.4041024104E10</v>
      </c>
      <c r="J40" t="s" s="10">
        <v>41</v>
      </c>
      <c r="K40" t="s" s="10">
        <v>41</v>
      </c>
      <c r="L40" t="s" s="10">
        <v>41</v>
      </c>
      <c r="M40" t="s" s="10">
        <v>41</v>
      </c>
      <c r="N40" t="s" s="10">
        <v>41</v>
      </c>
      <c r="O40" t="s" s="10">
        <v>41</v>
      </c>
      <c r="P40" t="s" s="10">
        <v>41</v>
      </c>
    </row>
    <row r="41">
      <c r="A41" t="n" s="10">
        <v>33.0</v>
      </c>
      <c r="B41" t="n" s="10">
        <v>375.0</v>
      </c>
      <c r="C41" t="s" s="10">
        <v>169</v>
      </c>
      <c r="D41" t="s" s="10">
        <v>117</v>
      </c>
      <c r="E41" t="s" s="10">
        <v>170</v>
      </c>
      <c r="F41" t="s" s="10">
        <v>45</v>
      </c>
      <c r="G41" s="10">
        <f>concatenate(c41,d41,e41,f41)</f>
      </c>
      <c r="H41" t="s" s="10">
        <v>171</v>
      </c>
      <c r="I41" t="n" s="10">
        <v>2.4040935674E10</v>
      </c>
      <c r="J41" t="s" s="10">
        <v>41</v>
      </c>
      <c r="K41" t="s" s="10">
        <v>41</v>
      </c>
      <c r="L41" t="s" s="10">
        <v>41</v>
      </c>
      <c r="M41" t="s" s="10">
        <v>41</v>
      </c>
      <c r="N41" t="s" s="10">
        <v>41</v>
      </c>
      <c r="O41" t="s" s="10">
        <v>41</v>
      </c>
      <c r="P41" t="s" s="10">
        <v>41</v>
      </c>
    </row>
    <row r="42">
      <c r="A42" t="n" s="10">
        <v>34.0</v>
      </c>
      <c r="B42" t="n" s="10">
        <v>402.0</v>
      </c>
      <c r="C42" t="s" s="10">
        <v>62</v>
      </c>
      <c r="D42" t="s" s="10">
        <v>155</v>
      </c>
      <c r="E42" t="s" s="10">
        <v>161</v>
      </c>
      <c r="F42" t="s" s="10">
        <v>172</v>
      </c>
      <c r="G42" s="10">
        <f>concatenate(c42,d42,e42,f42)</f>
      </c>
      <c r="H42" t="s" s="10">
        <v>173</v>
      </c>
      <c r="I42" t="n" s="10">
        <v>2.4040884839E10</v>
      </c>
      <c r="J42" t="s" s="10">
        <v>41</v>
      </c>
      <c r="K42" t="s" s="10">
        <v>41</v>
      </c>
      <c r="L42" t="s" s="10">
        <v>41</v>
      </c>
      <c r="M42" t="s" s="10">
        <v>41</v>
      </c>
      <c r="N42" t="s" s="10">
        <v>41</v>
      </c>
      <c r="O42" t="s" s="10">
        <v>41</v>
      </c>
      <c r="P42" t="s" s="10">
        <v>41</v>
      </c>
    </row>
    <row r="43">
      <c r="A43" t="n" s="10">
        <v>35.0</v>
      </c>
      <c r="B43" t="n" s="10">
        <v>403.0</v>
      </c>
      <c r="C43" t="s" s="10">
        <v>174</v>
      </c>
      <c r="D43" t="s" s="10">
        <v>117</v>
      </c>
      <c r="E43" t="s" s="10">
        <v>118</v>
      </c>
      <c r="F43" t="s" s="10">
        <v>175</v>
      </c>
      <c r="G43" s="10">
        <f>concatenate(c43,d43,e43,f43)</f>
      </c>
      <c r="H43" t="s" s="10">
        <v>176</v>
      </c>
      <c r="I43" t="n" s="10">
        <v>2.4040874375E10</v>
      </c>
      <c r="J43" t="s" s="10">
        <v>41</v>
      </c>
      <c r="K43" t="s" s="10">
        <v>41</v>
      </c>
      <c r="L43" t="s" s="10">
        <v>41</v>
      </c>
      <c r="M43" t="s" s="10">
        <v>41</v>
      </c>
      <c r="N43" t="s" s="10">
        <v>41</v>
      </c>
      <c r="O43" t="s" s="10">
        <v>41</v>
      </c>
      <c r="P43" t="s" s="10">
        <v>41</v>
      </c>
    </row>
    <row r="44">
      <c r="A44" t="n" s="10">
        <v>36.0</v>
      </c>
      <c r="B44" t="n" s="10">
        <v>411.0</v>
      </c>
      <c r="C44" t="s" s="10">
        <v>177</v>
      </c>
      <c r="D44" t="s" s="10">
        <v>177</v>
      </c>
      <c r="E44" t="s" s="10">
        <v>44</v>
      </c>
      <c r="F44" t="s" s="10">
        <v>178</v>
      </c>
      <c r="G44" s="10">
        <f>concatenate(c44,d44,e44,f44)</f>
      </c>
      <c r="H44" t="s" s="10">
        <v>179</v>
      </c>
      <c r="I44" t="n" s="10">
        <v>2.404093596E10</v>
      </c>
      <c r="J44" t="s" s="10">
        <v>41</v>
      </c>
      <c r="K44" t="s" s="10">
        <v>41</v>
      </c>
      <c r="L44" t="s" s="10">
        <v>41</v>
      </c>
      <c r="M44" t="s" s="10">
        <v>41</v>
      </c>
      <c r="N44" t="s" s="10">
        <v>41</v>
      </c>
      <c r="O44" t="s" s="10">
        <v>41</v>
      </c>
      <c r="P44" t="s" s="10">
        <v>41</v>
      </c>
    </row>
    <row r="45">
      <c r="A45" t="n" s="10">
        <v>37.0</v>
      </c>
      <c r="B45" t="n" s="10">
        <v>639.0</v>
      </c>
      <c r="C45" t="s" s="10">
        <v>129</v>
      </c>
      <c r="D45" t="s" s="10">
        <v>180</v>
      </c>
      <c r="E45" t="s" s="10">
        <v>181</v>
      </c>
      <c r="F45" t="s" s="10">
        <v>182</v>
      </c>
      <c r="G45" s="10">
        <f>concatenate(c45,d45,e45,f45)</f>
      </c>
      <c r="H45" t="s" s="10">
        <v>183</v>
      </c>
      <c r="I45" t="n" s="10">
        <v>2.404448862E10</v>
      </c>
      <c r="J45" t="s" s="10">
        <v>41</v>
      </c>
      <c r="K45" t="s" s="10">
        <v>41</v>
      </c>
      <c r="L45" t="s" s="10">
        <v>41</v>
      </c>
      <c r="M45" t="s" s="10">
        <v>41</v>
      </c>
      <c r="N45" t="s" s="10">
        <v>41</v>
      </c>
      <c r="O45" t="s" s="10">
        <v>41</v>
      </c>
      <c r="P45" t="s" s="10">
        <v>41</v>
      </c>
    </row>
    <row r="46">
      <c r="A46" t="n" s="10">
        <v>38.0</v>
      </c>
      <c r="B46" t="n" s="10">
        <v>704.0</v>
      </c>
      <c r="C46" t="s" s="10">
        <v>53</v>
      </c>
      <c r="D46" t="s" s="10">
        <v>129</v>
      </c>
      <c r="E46" t="s" s="10">
        <v>184</v>
      </c>
      <c r="F46" t="s" s="10">
        <v>121</v>
      </c>
      <c r="G46" s="10">
        <f>concatenate(c46,d46,e46,f46)</f>
      </c>
      <c r="H46" t="s" s="10">
        <v>185</v>
      </c>
      <c r="I46" t="n" s="10">
        <v>2.404551069E10</v>
      </c>
      <c r="J46" t="s" s="10">
        <v>41</v>
      </c>
      <c r="K46" t="s" s="10">
        <v>41</v>
      </c>
      <c r="L46" t="s" s="10">
        <v>41</v>
      </c>
      <c r="M46" t="s" s="10">
        <v>41</v>
      </c>
      <c r="N46" t="s" s="10">
        <v>41</v>
      </c>
      <c r="O46" t="s" s="10">
        <v>41</v>
      </c>
      <c r="P46" t="s" s="10">
        <v>41</v>
      </c>
    </row>
    <row r="47">
      <c r="A47" t="n" s="10">
        <v>39.0</v>
      </c>
      <c r="B47" t="n" s="10">
        <v>737.0</v>
      </c>
      <c r="C47" t="s" s="10">
        <v>186</v>
      </c>
      <c r="D47" t="s" s="10">
        <v>121</v>
      </c>
      <c r="E47" t="s" s="10">
        <v>187</v>
      </c>
      <c r="F47" t="s" s="10">
        <v>188</v>
      </c>
      <c r="G47" s="10">
        <f>concatenate(c47,d47,e47,f47)</f>
      </c>
      <c r="H47" t="s" s="10">
        <v>189</v>
      </c>
      <c r="I47" t="n" s="10">
        <v>2.4046162342E10</v>
      </c>
      <c r="J47" t="s" s="10">
        <v>41</v>
      </c>
      <c r="K47" t="s" s="10">
        <v>41</v>
      </c>
      <c r="L47" t="s" s="10">
        <v>41</v>
      </c>
      <c r="M47" t="s" s="10">
        <v>41</v>
      </c>
      <c r="N47" t="s" s="10">
        <v>41</v>
      </c>
      <c r="O47" t="s" s="10">
        <v>41</v>
      </c>
      <c r="P47" t="s" s="10">
        <v>41</v>
      </c>
    </row>
    <row r="48">
      <c r="A48" t="n" s="10">
        <v>40.0</v>
      </c>
      <c r="B48" t="n" s="10">
        <v>738.0</v>
      </c>
      <c r="C48" t="s" s="10">
        <v>186</v>
      </c>
      <c r="D48" t="s" s="10">
        <v>121</v>
      </c>
      <c r="E48" t="s" s="10">
        <v>190</v>
      </c>
      <c r="F48" t="s" s="10">
        <v>191</v>
      </c>
      <c r="G48" s="10">
        <f>concatenate(c48,d48,e48,f48)</f>
      </c>
      <c r="H48" t="s" s="10">
        <v>192</v>
      </c>
      <c r="I48" t="n" s="10">
        <v>2.4046415938E10</v>
      </c>
      <c r="J48" t="s" s="10">
        <v>41</v>
      </c>
      <c r="K48" t="s" s="10">
        <v>41</v>
      </c>
      <c r="L48" t="s" s="10">
        <v>41</v>
      </c>
      <c r="M48" t="s" s="10">
        <v>41</v>
      </c>
      <c r="N48" t="s" s="10">
        <v>41</v>
      </c>
      <c r="O48" t="s" s="10">
        <v>41</v>
      </c>
      <c r="P48" t="s" s="10">
        <v>41</v>
      </c>
    </row>
    <row r="49">
      <c r="A49" t="n" s="10">
        <v>41.0</v>
      </c>
      <c r="B49" t="n" s="10">
        <v>807.0</v>
      </c>
      <c r="C49" t="s" s="10">
        <v>193</v>
      </c>
      <c r="D49" t="s" s="10">
        <v>194</v>
      </c>
      <c r="E49" t="s" s="10">
        <v>195</v>
      </c>
      <c r="F49" t="s" s="10">
        <v>196</v>
      </c>
      <c r="G49" s="10">
        <f>concatenate(c49,d49,e49,f49)</f>
      </c>
      <c r="H49" t="s" s="10">
        <v>197</v>
      </c>
      <c r="I49" t="n" s="10">
        <v>2.4051432896E10</v>
      </c>
      <c r="J49" t="s" s="10">
        <v>41</v>
      </c>
      <c r="K49" t="s" s="10">
        <v>41</v>
      </c>
      <c r="L49" t="s" s="10">
        <v>41</v>
      </c>
      <c r="M49" t="s" s="10">
        <v>41</v>
      </c>
      <c r="N49" t="s" s="10">
        <v>41</v>
      </c>
      <c r="O49" t="s" s="10">
        <v>41</v>
      </c>
      <c r="P49" t="s" s="10">
        <v>41</v>
      </c>
    </row>
    <row r="50">
      <c r="A50" t="n" s="10">
        <v>42.0</v>
      </c>
      <c r="B50" t="n" s="10">
        <v>887.0</v>
      </c>
      <c r="C50" t="s" s="10">
        <v>57</v>
      </c>
      <c r="D50" t="s" s="10">
        <v>198</v>
      </c>
      <c r="E50" t="s" s="10">
        <v>199</v>
      </c>
      <c r="F50" t="s" s="10">
        <v>101</v>
      </c>
      <c r="G50" s="10">
        <f>concatenate(c50,d50,e50,f50)</f>
      </c>
      <c r="H50" t="s" s="10">
        <v>200</v>
      </c>
      <c r="I50" t="n" s="10">
        <v>2.4054095171E10</v>
      </c>
      <c r="J50" t="s" s="10">
        <v>41</v>
      </c>
      <c r="K50" t="s" s="10">
        <v>41</v>
      </c>
      <c r="L50" t="s" s="10">
        <v>41</v>
      </c>
      <c r="M50" t="s" s="10">
        <v>41</v>
      </c>
      <c r="N50" t="s" s="10">
        <v>41</v>
      </c>
      <c r="O50" t="s" s="10">
        <v>41</v>
      </c>
      <c r="P50" t="s" s="10">
        <v>41</v>
      </c>
    </row>
    <row r="51">
      <c r="A51" t="n" s="10">
        <v>43.0</v>
      </c>
      <c r="B51" t="n" s="10">
        <v>928.0</v>
      </c>
      <c r="C51" t="s" s="10">
        <v>113</v>
      </c>
      <c r="D51" t="s" s="10">
        <v>201</v>
      </c>
      <c r="E51" t="s" s="10">
        <v>188</v>
      </c>
      <c r="F51" t="s" s="10">
        <v>202</v>
      </c>
      <c r="G51" s="10">
        <f>concatenate(c51,d51,e51,f51)</f>
      </c>
      <c r="H51" t="s" s="10">
        <v>203</v>
      </c>
      <c r="I51" t="n" s="10">
        <v>2.4040877468E10</v>
      </c>
      <c r="J51" t="s" s="10">
        <v>41</v>
      </c>
      <c r="K51" t="s" s="10">
        <v>41</v>
      </c>
      <c r="L51" t="s" s="10">
        <v>41</v>
      </c>
      <c r="M51" t="s" s="10">
        <v>41</v>
      </c>
      <c r="N51" t="s" s="10">
        <v>41</v>
      </c>
      <c r="O51" t="s" s="10">
        <v>41</v>
      </c>
      <c r="P51" t="s" s="10">
        <v>41</v>
      </c>
    </row>
    <row r="52">
      <c r="A52" t="n" s="10">
        <v>44.0</v>
      </c>
      <c r="B52" t="n" s="10">
        <v>978.0</v>
      </c>
      <c r="C52" t="s" s="10">
        <v>204</v>
      </c>
      <c r="D52" t="s" s="10">
        <v>62</v>
      </c>
      <c r="E52" t="s" s="10">
        <v>188</v>
      </c>
      <c r="F52" t="s" s="10">
        <v>205</v>
      </c>
      <c r="G52" s="10">
        <f>concatenate(c52,d52,e52,f52)</f>
      </c>
      <c r="H52" t="s" s="10">
        <v>206</v>
      </c>
      <c r="I52" t="n" s="10">
        <v>2.4041021648E10</v>
      </c>
      <c r="J52" t="s" s="10">
        <v>41</v>
      </c>
      <c r="K52" t="s" s="10">
        <v>41</v>
      </c>
      <c r="L52" t="s" s="10">
        <v>41</v>
      </c>
      <c r="M52" t="s" s="10">
        <v>41</v>
      </c>
      <c r="N52" t="s" s="10">
        <v>41</v>
      </c>
      <c r="O52" t="s" s="10">
        <v>41</v>
      </c>
      <c r="P52" t="s" s="10">
        <v>41</v>
      </c>
    </row>
    <row r="53">
      <c r="A53" t="n" s="10">
        <v>45.0</v>
      </c>
      <c r="B53" t="n" s="10">
        <v>1028.0</v>
      </c>
      <c r="C53" t="s" s="10">
        <v>207</v>
      </c>
      <c r="D53" t="s" s="10">
        <v>85</v>
      </c>
      <c r="E53" t="s" s="10">
        <v>208</v>
      </c>
      <c r="F53" t="s" s="10">
        <v>209</v>
      </c>
      <c r="G53" s="10">
        <f>concatenate(c53,d53,e53,f53)</f>
      </c>
      <c r="H53" t="s" s="10">
        <v>210</v>
      </c>
      <c r="I53" t="n" s="10">
        <v>2.4056106293E10</v>
      </c>
      <c r="J53" t="s" s="10">
        <v>41</v>
      </c>
      <c r="K53" t="s" s="10">
        <v>41</v>
      </c>
      <c r="L53" t="s" s="10">
        <v>41</v>
      </c>
      <c r="M53" t="s" s="10">
        <v>41</v>
      </c>
      <c r="N53" t="s" s="10">
        <v>41</v>
      </c>
      <c r="O53" t="s" s="10">
        <v>41</v>
      </c>
      <c r="P53" t="s" s="10">
        <v>41</v>
      </c>
    </row>
    <row r="54">
      <c r="A54" t="n" s="10">
        <v>46.0</v>
      </c>
      <c r="B54" t="n" s="10">
        <v>1044.0</v>
      </c>
      <c r="C54" t="s" s="10">
        <v>211</v>
      </c>
      <c r="D54" t="s" s="10">
        <v>212</v>
      </c>
      <c r="E54" t="s" s="10">
        <v>213</v>
      </c>
      <c r="F54" t="s" s="10">
        <v>121</v>
      </c>
      <c r="G54" s="10">
        <f>concatenate(c54,d54,e54,f54)</f>
      </c>
      <c r="H54" t="s" s="10">
        <v>214</v>
      </c>
      <c r="I54" t="n" s="10">
        <v>2.4056114434E10</v>
      </c>
      <c r="J54" t="s" s="10">
        <v>41</v>
      </c>
      <c r="K54" t="s" s="10">
        <v>41</v>
      </c>
      <c r="L54" t="s" s="10">
        <v>41</v>
      </c>
      <c r="M54" t="s" s="10">
        <v>41</v>
      </c>
      <c r="N54" t="s" s="10">
        <v>41</v>
      </c>
      <c r="O54" t="s" s="10">
        <v>41</v>
      </c>
      <c r="P54" t="s" s="10">
        <v>41</v>
      </c>
    </row>
    <row r="55">
      <c r="A55" t="n" s="10">
        <v>47.0</v>
      </c>
      <c r="B55" t="n" s="10">
        <v>1046.0</v>
      </c>
      <c r="C55" t="s" s="10">
        <v>164</v>
      </c>
      <c r="D55" t="s" s="10">
        <v>215</v>
      </c>
      <c r="E55" t="s" s="10">
        <v>216</v>
      </c>
      <c r="F55" t="s" s="10">
        <v>217</v>
      </c>
      <c r="G55" s="10">
        <f>concatenate(c55,d55,e55,f55)</f>
      </c>
      <c r="H55" t="s" s="10">
        <v>218</v>
      </c>
      <c r="I55" t="n" s="10">
        <v>2.405611458E10</v>
      </c>
      <c r="J55" t="s" s="10">
        <v>41</v>
      </c>
      <c r="K55" t="s" s="10">
        <v>41</v>
      </c>
      <c r="L55" t="s" s="10">
        <v>41</v>
      </c>
      <c r="M55" t="s" s="10">
        <v>41</v>
      </c>
      <c r="N55" t="s" s="10">
        <v>41</v>
      </c>
      <c r="O55" t="s" s="10">
        <v>41</v>
      </c>
      <c r="P55" t="s" s="10">
        <v>41</v>
      </c>
    </row>
    <row r="56">
      <c r="A56" t="n" s="10">
        <v>48.0</v>
      </c>
      <c r="B56" t="n" s="10">
        <v>1106.0</v>
      </c>
      <c r="C56" t="s" s="10">
        <v>71</v>
      </c>
      <c r="D56" t="s" s="10">
        <v>219</v>
      </c>
      <c r="E56" t="s" s="10">
        <v>220</v>
      </c>
      <c r="F56" t="s" s="10">
        <v>221</v>
      </c>
      <c r="G56" s="10">
        <f>concatenate(c56,d56,e56,f56)</f>
      </c>
      <c r="H56" t="s" s="10">
        <v>222</v>
      </c>
      <c r="I56" t="n" s="10">
        <v>2.4057413329E10</v>
      </c>
      <c r="J56" t="s" s="10">
        <v>41</v>
      </c>
      <c r="K56" t="s" s="10">
        <v>41</v>
      </c>
      <c r="L56" t="s" s="10">
        <v>41</v>
      </c>
      <c r="M56" t="s" s="10">
        <v>41</v>
      </c>
      <c r="N56" t="s" s="10">
        <v>41</v>
      </c>
      <c r="O56" t="s" s="10">
        <v>41</v>
      </c>
      <c r="P56" t="s" s="10">
        <v>41</v>
      </c>
    </row>
    <row r="57">
      <c r="A57" t="n" s="10">
        <v>49.0</v>
      </c>
      <c r="B57" t="n" s="10">
        <v>1108.0</v>
      </c>
      <c r="C57" t="s" s="10">
        <v>223</v>
      </c>
      <c r="D57" t="s" s="10">
        <v>194</v>
      </c>
      <c r="E57" t="s" s="10">
        <v>224</v>
      </c>
      <c r="F57" t="s" s="10">
        <v>225</v>
      </c>
      <c r="G57" s="10">
        <f>concatenate(c57,d57,e57,f57)</f>
      </c>
      <c r="H57" t="s" s="10">
        <v>226</v>
      </c>
      <c r="I57" t="n" s="10">
        <v>2.4057558006E10</v>
      </c>
      <c r="J57" t="s" s="10">
        <v>41</v>
      </c>
      <c r="K57" t="s" s="10">
        <v>41</v>
      </c>
      <c r="L57" t="s" s="10">
        <v>41</v>
      </c>
      <c r="M57" t="s" s="10">
        <v>41</v>
      </c>
      <c r="N57" t="s" s="10">
        <v>41</v>
      </c>
      <c r="O57" t="s" s="10">
        <v>41</v>
      </c>
      <c r="P57" t="s" s="10">
        <v>41</v>
      </c>
    </row>
    <row r="58">
      <c r="A58" t="n" s="10">
        <v>50.0</v>
      </c>
      <c r="B58" t="n" s="7">
        <v>221.0</v>
      </c>
      <c r="C58" t="s" s="7">
        <v>227</v>
      </c>
      <c r="D58" t="s" s="7">
        <v>121</v>
      </c>
      <c r="E58" t="s" s="7">
        <v>44</v>
      </c>
      <c r="F58" t="s" s="7">
        <v>228</v>
      </c>
      <c r="G58" s="7">
        <f>concatenate(c58,d58,e58,f58)</f>
      </c>
      <c r="H58" t="s" s="7">
        <v>229</v>
      </c>
      <c r="I58" t="n" s="10">
        <v>2.4040980566E10</v>
      </c>
      <c r="J58" t="s" s="10">
        <v>41</v>
      </c>
      <c r="K58" t="s" s="10">
        <v>41</v>
      </c>
      <c r="L58" t="s" s="10">
        <v>41</v>
      </c>
      <c r="M58" t="s" s="10">
        <v>41</v>
      </c>
      <c r="N58" t="s" s="10">
        <v>41</v>
      </c>
      <c r="O58" t="s" s="10">
        <v>41</v>
      </c>
      <c r="P58" t="s" s="10">
        <v>41</v>
      </c>
    </row>
    <row r="59">
      <c r="A59" t="n" s="10">
        <v>51.0</v>
      </c>
      <c r="B59" t="n" s="10">
        <v>484.0</v>
      </c>
      <c r="C59" t="s" s="10">
        <v>230</v>
      </c>
      <c r="D59" t="s" s="10">
        <v>165</v>
      </c>
      <c r="E59" t="s" s="10">
        <v>101</v>
      </c>
      <c r="F59" t="s" s="10">
        <v>121</v>
      </c>
      <c r="G59" s="10">
        <f>concatenate(c59,d59,e59,f59)</f>
      </c>
      <c r="H59" t="s" s="10">
        <v>231</v>
      </c>
      <c r="I59" t="n" s="10">
        <v>2.404147226E10</v>
      </c>
      <c r="J59" t="s" s="10">
        <v>41</v>
      </c>
      <c r="K59" t="s" s="10">
        <v>41</v>
      </c>
      <c r="L59" t="s" s="10">
        <v>41</v>
      </c>
      <c r="M59" t="s" s="10">
        <v>41</v>
      </c>
      <c r="N59" t="s" s="10">
        <v>41</v>
      </c>
      <c r="O59" t="s" s="10">
        <v>41</v>
      </c>
      <c r="P59" t="s" s="10">
        <v>41</v>
      </c>
    </row>
    <row r="60">
      <c r="A60" t="n" s="10">
        <v>52.0</v>
      </c>
      <c r="B60" t="n" s="10">
        <v>768.0</v>
      </c>
      <c r="C60" t="s" s="10">
        <v>84</v>
      </c>
      <c r="D60" t="s" s="10">
        <v>121</v>
      </c>
      <c r="E60" t="s" s="10">
        <v>232</v>
      </c>
      <c r="F60" t="s" s="10">
        <v>233</v>
      </c>
      <c r="G60" s="10">
        <f>concatenate(c60,d60,e60,f60)</f>
      </c>
      <c r="H60" t="s" s="10">
        <v>234</v>
      </c>
      <c r="I60" t="n" s="10">
        <v>2.4048444831E10</v>
      </c>
      <c r="J60" t="s" s="10">
        <v>41</v>
      </c>
      <c r="K60" t="s" s="10">
        <v>41</v>
      </c>
      <c r="L60" t="s" s="10">
        <v>41</v>
      </c>
      <c r="M60" t="s" s="10">
        <v>41</v>
      </c>
      <c r="N60" t="s" s="10">
        <v>41</v>
      </c>
      <c r="O60" t="s" s="10">
        <v>41</v>
      </c>
      <c r="P60" t="s" s="10">
        <v>41</v>
      </c>
    </row>
    <row r="61">
      <c r="A61" t="n" s="10">
        <v>53.0</v>
      </c>
      <c r="B61" t="n" s="10">
        <v>798.0</v>
      </c>
      <c r="C61" t="s" s="10">
        <v>136</v>
      </c>
      <c r="D61" t="s" s="10">
        <v>235</v>
      </c>
      <c r="E61" t="s" s="10">
        <v>188</v>
      </c>
      <c r="F61" t="s" s="10">
        <v>236</v>
      </c>
      <c r="G61" s="10">
        <f>concatenate(c61,d61,e61,f61)</f>
      </c>
      <c r="H61" t="s" s="10">
        <v>237</v>
      </c>
      <c r="I61" t="n" s="10">
        <v>2.4051430566E10</v>
      </c>
      <c r="J61" t="s" s="10">
        <v>41</v>
      </c>
      <c r="K61" t="s" s="10">
        <v>41</v>
      </c>
      <c r="L61" t="s" s="10">
        <v>41</v>
      </c>
      <c r="M61" t="s" s="10">
        <v>41</v>
      </c>
      <c r="N61" t="s" s="10">
        <v>41</v>
      </c>
      <c r="O61" t="s" s="10">
        <v>41</v>
      </c>
      <c r="P61" t="s" s="10">
        <v>41</v>
      </c>
    </row>
    <row r="62">
      <c r="A62" t="n" s="10">
        <v>54.0</v>
      </c>
      <c r="B62" t="n" s="10">
        <v>826.0</v>
      </c>
      <c r="C62" t="s" s="10">
        <v>193</v>
      </c>
      <c r="D62" t="s" s="10">
        <v>238</v>
      </c>
      <c r="E62" t="s" s="10">
        <v>161</v>
      </c>
      <c r="F62" t="s" s="10">
        <v>239</v>
      </c>
      <c r="G62" s="10">
        <f>concatenate(c62,d62,e62,f62)</f>
      </c>
      <c r="H62" t="s" s="10">
        <v>240</v>
      </c>
      <c r="I62" t="n" s="10">
        <v>2.4046973465E10</v>
      </c>
      <c r="J62" t="s" s="10">
        <v>41</v>
      </c>
      <c r="K62" t="s" s="10">
        <v>41</v>
      </c>
      <c r="L62" t="s" s="10">
        <v>41</v>
      </c>
      <c r="M62" t="s" s="10">
        <v>41</v>
      </c>
      <c r="N62" t="s" s="10">
        <v>41</v>
      </c>
      <c r="O62" t="s" s="10">
        <v>41</v>
      </c>
      <c r="P62" t="s" s="10">
        <v>41</v>
      </c>
    </row>
    <row r="63">
      <c r="A63" t="n" s="10">
        <v>55.0</v>
      </c>
      <c r="B63" t="n" s="10">
        <v>832.0</v>
      </c>
      <c r="C63" t="s" s="10">
        <v>241</v>
      </c>
      <c r="D63" t="s" s="10">
        <v>121</v>
      </c>
      <c r="E63" t="s" s="10">
        <v>242</v>
      </c>
      <c r="F63" t="s" s="10">
        <v>243</v>
      </c>
      <c r="G63" s="10">
        <f>concatenate(c63,d63,e63,f63)</f>
      </c>
      <c r="H63" t="s" s="10">
        <v>244</v>
      </c>
      <c r="I63" t="n" s="10">
        <v>2.4053029892E10</v>
      </c>
      <c r="J63" t="s" s="10">
        <v>41</v>
      </c>
      <c r="K63" t="s" s="10">
        <v>41</v>
      </c>
      <c r="L63" t="s" s="10">
        <v>41</v>
      </c>
      <c r="M63" t="s" s="10">
        <v>41</v>
      </c>
      <c r="N63" t="s" s="10">
        <v>41</v>
      </c>
      <c r="O63" t="s" s="10">
        <v>41</v>
      </c>
      <c r="P63" t="s" s="10">
        <v>41</v>
      </c>
    </row>
    <row r="64">
      <c r="A64" t="n" s="10">
        <v>56.0</v>
      </c>
      <c r="B64" t="n" s="10">
        <v>834.0</v>
      </c>
      <c r="C64" t="s" s="10">
        <v>245</v>
      </c>
      <c r="D64" t="s" s="10">
        <v>246</v>
      </c>
      <c r="E64" t="s" s="10">
        <v>247</v>
      </c>
      <c r="F64" t="s" s="10">
        <v>248</v>
      </c>
      <c r="G64" s="10">
        <f>concatenate(c64,d64,e64,f64)</f>
      </c>
      <c r="H64" t="s" s="10">
        <v>249</v>
      </c>
      <c r="I64" t="n" s="10">
        <v>2.4053031097E10</v>
      </c>
      <c r="J64" t="s" s="10">
        <v>41</v>
      </c>
      <c r="K64" t="s" s="10">
        <v>41</v>
      </c>
      <c r="L64" t="s" s="10">
        <v>41</v>
      </c>
      <c r="M64" t="s" s="10">
        <v>41</v>
      </c>
      <c r="N64" t="s" s="10">
        <v>41</v>
      </c>
      <c r="O64" t="s" s="10">
        <v>41</v>
      </c>
      <c r="P64" t="s" s="10">
        <v>41</v>
      </c>
    </row>
    <row r="65">
      <c r="A65" t="n" s="10">
        <v>57.0</v>
      </c>
      <c r="B65" t="n" s="10">
        <v>837.0</v>
      </c>
      <c r="C65" t="s" s="10">
        <v>250</v>
      </c>
      <c r="D65" t="s" s="10">
        <v>250</v>
      </c>
      <c r="E65" t="s" s="10">
        <v>44</v>
      </c>
      <c r="F65" t="s" s="10">
        <v>161</v>
      </c>
      <c r="G65" s="10">
        <f>concatenate(c65,d65,e65,f65)</f>
      </c>
      <c r="H65" t="s" s="10">
        <v>251</v>
      </c>
      <c r="I65" t="n" s="10">
        <v>2.4042062301E10</v>
      </c>
      <c r="J65" t="s" s="10">
        <v>41</v>
      </c>
      <c r="K65" t="s" s="10">
        <v>41</v>
      </c>
      <c r="L65" t="s" s="10">
        <v>41</v>
      </c>
      <c r="M65" t="s" s="10">
        <v>41</v>
      </c>
      <c r="N65" t="s" s="10">
        <v>41</v>
      </c>
      <c r="O65" t="s" s="10">
        <v>41</v>
      </c>
      <c r="P65" t="s" s="10">
        <v>41</v>
      </c>
    </row>
    <row r="66">
      <c r="A66" t="n" s="10">
        <v>58.0</v>
      </c>
      <c r="B66" t="n" s="10">
        <v>851.0</v>
      </c>
      <c r="C66" t="s" s="10">
        <v>252</v>
      </c>
      <c r="D66" t="s" s="10">
        <v>71</v>
      </c>
      <c r="E66" t="s" s="10">
        <v>242</v>
      </c>
      <c r="F66" t="s" s="10">
        <v>78</v>
      </c>
      <c r="G66" s="10">
        <f>concatenate(c66,d66,e66,f66)</f>
      </c>
      <c r="H66" t="s" s="10">
        <v>253</v>
      </c>
      <c r="I66" t="n" s="10">
        <v>2.4053221605E10</v>
      </c>
      <c r="J66" t="s" s="10">
        <v>41</v>
      </c>
      <c r="K66" t="s" s="10">
        <v>41</v>
      </c>
      <c r="L66" t="s" s="10">
        <v>41</v>
      </c>
      <c r="M66" t="s" s="10">
        <v>41</v>
      </c>
      <c r="N66" t="s" s="10">
        <v>41</v>
      </c>
      <c r="O66" t="s" s="10">
        <v>41</v>
      </c>
      <c r="P66" t="s" s="10">
        <v>41</v>
      </c>
    </row>
    <row r="67">
      <c r="A67" t="n" s="10">
        <v>59.0</v>
      </c>
      <c r="B67" t="n" s="10">
        <v>855.0</v>
      </c>
      <c r="C67" t="s" s="10">
        <v>254</v>
      </c>
      <c r="D67" t="s" s="10">
        <v>53</v>
      </c>
      <c r="E67" t="s" s="10">
        <v>161</v>
      </c>
      <c r="F67" t="s" s="10">
        <v>255</v>
      </c>
      <c r="G67" s="10">
        <f>concatenate(c67,d67,e67,f67)</f>
      </c>
      <c r="H67" t="s" s="10">
        <v>256</v>
      </c>
      <c r="I67" t="n" s="10">
        <v>2.405358386E10</v>
      </c>
      <c r="J67" t="s" s="10">
        <v>41</v>
      </c>
      <c r="K67" t="s" s="10">
        <v>41</v>
      </c>
      <c r="L67" t="s" s="10">
        <v>41</v>
      </c>
      <c r="M67" t="s" s="10">
        <v>41</v>
      </c>
      <c r="N67" t="s" s="10">
        <v>41</v>
      </c>
      <c r="O67" t="s" s="10">
        <v>41</v>
      </c>
      <c r="P67" t="s" s="10">
        <v>41</v>
      </c>
    </row>
    <row r="68">
      <c r="A68" t="n" s="10">
        <v>60.0</v>
      </c>
      <c r="B68" t="n" s="10">
        <v>861.0</v>
      </c>
      <c r="C68" t="s" s="10">
        <v>257</v>
      </c>
      <c r="D68" t="s" s="10">
        <v>258</v>
      </c>
      <c r="E68" t="s" s="10">
        <v>242</v>
      </c>
      <c r="F68" t="s" s="10">
        <v>259</v>
      </c>
      <c r="G68" s="10">
        <f>concatenate(c68,d68,e68,f68)</f>
      </c>
      <c r="H68" t="s" s="10">
        <v>260</v>
      </c>
      <c r="I68" t="n" s="10">
        <v>2.4053670384E10</v>
      </c>
      <c r="J68" t="s" s="10">
        <v>41</v>
      </c>
      <c r="K68" t="s" s="10">
        <v>41</v>
      </c>
      <c r="L68" t="s" s="10">
        <v>41</v>
      </c>
      <c r="M68" t="s" s="10">
        <v>41</v>
      </c>
      <c r="N68" t="s" s="10">
        <v>41</v>
      </c>
      <c r="O68" t="s" s="10">
        <v>41</v>
      </c>
      <c r="P68" t="s" s="10">
        <v>41</v>
      </c>
    </row>
    <row r="69">
      <c r="A69" t="n" s="10">
        <v>61.0</v>
      </c>
      <c r="B69" t="n" s="10">
        <v>938.0</v>
      </c>
      <c r="C69" t="s" s="10">
        <v>261</v>
      </c>
      <c r="D69" t="s" s="10">
        <v>262</v>
      </c>
      <c r="E69" t="s" s="10">
        <v>263</v>
      </c>
      <c r="F69" t="s" s="10">
        <v>264</v>
      </c>
      <c r="G69" s="10">
        <f>concatenate(c69,d69,e69,f69)</f>
      </c>
      <c r="H69" t="s" s="10">
        <v>265</v>
      </c>
      <c r="I69" t="n" s="10">
        <v>2.4054779741E10</v>
      </c>
      <c r="J69" t="s" s="10">
        <v>41</v>
      </c>
      <c r="K69" t="s" s="10">
        <v>41</v>
      </c>
      <c r="L69" t="s" s="10">
        <v>41</v>
      </c>
      <c r="M69" t="s" s="10">
        <v>41</v>
      </c>
      <c r="N69" t="s" s="10">
        <v>41</v>
      </c>
      <c r="O69" t="s" s="10">
        <v>41</v>
      </c>
      <c r="P69" t="s" s="10">
        <v>41</v>
      </c>
    </row>
    <row r="70">
      <c r="A70" t="n" s="10">
        <v>62.0</v>
      </c>
      <c r="B70" t="n" s="10">
        <v>975.0</v>
      </c>
      <c r="C70" t="s" s="10">
        <v>266</v>
      </c>
      <c r="D70" t="s" s="10">
        <v>75</v>
      </c>
      <c r="E70" t="s" s="10">
        <v>267</v>
      </c>
      <c r="F70" t="s" s="10">
        <v>121</v>
      </c>
      <c r="G70" s="10">
        <f>concatenate(c70,d70,e70,f70)</f>
      </c>
      <c r="H70" t="s" s="10">
        <v>268</v>
      </c>
      <c r="I70" t="n" s="10">
        <v>2.4052657078E10</v>
      </c>
      <c r="J70" t="s" s="10">
        <v>41</v>
      </c>
      <c r="K70" t="s" s="10">
        <v>41</v>
      </c>
      <c r="L70" t="s" s="10">
        <v>41</v>
      </c>
      <c r="M70" t="s" s="10">
        <v>41</v>
      </c>
      <c r="N70" t="s" s="10">
        <v>41</v>
      </c>
      <c r="O70" t="s" s="10">
        <v>41</v>
      </c>
      <c r="P70" t="s" s="10">
        <v>41</v>
      </c>
    </row>
    <row r="71">
      <c r="A71" t="n" s="10">
        <v>63.0</v>
      </c>
      <c r="B71" t="n" s="10">
        <v>979.0</v>
      </c>
      <c r="C71" t="s" s="10">
        <v>269</v>
      </c>
      <c r="D71" t="s" s="10">
        <v>270</v>
      </c>
      <c r="E71" t="s" s="10">
        <v>271</v>
      </c>
      <c r="F71" t="s" s="10">
        <v>272</v>
      </c>
      <c r="G71" s="10">
        <f>concatenate(c71,d71,e71,f71)</f>
      </c>
      <c r="H71" t="s" s="10">
        <v>273</v>
      </c>
      <c r="I71" t="n" s="10">
        <v>2.4055405207E10</v>
      </c>
      <c r="J71" t="s" s="10">
        <v>41</v>
      </c>
      <c r="K71" t="s" s="10">
        <v>41</v>
      </c>
      <c r="L71" t="s" s="10">
        <v>41</v>
      </c>
      <c r="M71" t="s" s="10">
        <v>41</v>
      </c>
      <c r="N71" t="s" s="10">
        <v>41</v>
      </c>
      <c r="O71" t="s" s="10">
        <v>41</v>
      </c>
      <c r="P71" t="s" s="10">
        <v>41</v>
      </c>
    </row>
    <row r="72">
      <c r="A72" t="n" s="10">
        <v>64.0</v>
      </c>
      <c r="B72" t="n" s="10">
        <v>1073.0</v>
      </c>
      <c r="C72" t="s" s="10">
        <v>274</v>
      </c>
      <c r="D72" t="s" s="10">
        <v>113</v>
      </c>
      <c r="E72" t="s" s="10">
        <v>44</v>
      </c>
      <c r="F72" t="s" s="10">
        <v>275</v>
      </c>
      <c r="G72" s="10">
        <f>concatenate(c72,d72,e72,f72)</f>
      </c>
      <c r="H72" t="s" s="10">
        <v>276</v>
      </c>
      <c r="I72" t="n" s="10">
        <v>2.4052656277E10</v>
      </c>
      <c r="J72" t="s" s="10">
        <v>41</v>
      </c>
      <c r="K72" t="s" s="10">
        <v>41</v>
      </c>
      <c r="L72" t="s" s="10">
        <v>41</v>
      </c>
      <c r="M72" t="s" s="10">
        <v>41</v>
      </c>
      <c r="N72" t="s" s="10">
        <v>41</v>
      </c>
      <c r="O72" t="s" s="10">
        <v>41</v>
      </c>
      <c r="P72" t="s" s="10">
        <v>41</v>
      </c>
    </row>
    <row r="73">
      <c r="A73" t="n" s="10">
        <v>65.0</v>
      </c>
      <c r="B73" t="n" s="7">
        <v>-4.0</v>
      </c>
      <c r="C73" t="s" s="7">
        <v>277</v>
      </c>
      <c r="D73" t="s" s="7">
        <v>62</v>
      </c>
      <c r="E73" t="s" s="7">
        <v>118</v>
      </c>
      <c r="F73" t="s" s="7">
        <v>247</v>
      </c>
      <c r="G73" s="7">
        <f>concatenate(c73,d73,e73,f73)</f>
      </c>
      <c r="H73" t="s" s="7">
        <v>278</v>
      </c>
      <c r="I73" t="n" s="10">
        <v>2.4040877482E10</v>
      </c>
      <c r="J73" t="s" s="10">
        <v>41</v>
      </c>
      <c r="K73" t="s" s="10">
        <v>41</v>
      </c>
      <c r="L73" t="s" s="10">
        <v>41</v>
      </c>
      <c r="M73" t="s" s="10">
        <v>41</v>
      </c>
      <c r="N73" t="s" s="10">
        <v>41</v>
      </c>
      <c r="O73" t="s" s="10">
        <v>41</v>
      </c>
      <c r="P73" t="s" s="10">
        <v>41</v>
      </c>
    </row>
    <row r="74">
      <c r="A74" t="n" s="10">
        <v>66.0</v>
      </c>
      <c r="B74" t="n" s="10">
        <v>22.0</v>
      </c>
      <c r="C74" t="s" s="10">
        <v>279</v>
      </c>
      <c r="D74" t="s" s="10">
        <v>280</v>
      </c>
      <c r="E74" t="s" s="10">
        <v>281</v>
      </c>
      <c r="F74" t="s" s="10">
        <v>121</v>
      </c>
      <c r="G74" s="10">
        <f>concatenate(c74,d74,e74,f74)</f>
      </c>
      <c r="H74" t="s" s="10">
        <v>282</v>
      </c>
      <c r="I74" t="n" s="10">
        <v>2.4041023916E10</v>
      </c>
      <c r="J74" t="s" s="10">
        <v>41</v>
      </c>
      <c r="K74" t="s" s="10">
        <v>41</v>
      </c>
      <c r="L74" t="s" s="10">
        <v>41</v>
      </c>
      <c r="M74" t="s" s="10">
        <v>41</v>
      </c>
      <c r="N74" t="s" s="10">
        <v>41</v>
      </c>
      <c r="O74" t="s" s="10">
        <v>41</v>
      </c>
      <c r="P74" t="s" s="10">
        <v>41</v>
      </c>
    </row>
    <row r="75">
      <c r="A75" t="n" s="10">
        <v>67.0</v>
      </c>
      <c r="B75" t="n" s="10">
        <v>46.0</v>
      </c>
      <c r="C75" t="s" s="10">
        <v>283</v>
      </c>
      <c r="D75" t="s" s="10">
        <v>284</v>
      </c>
      <c r="E75" t="s" s="10">
        <v>285</v>
      </c>
      <c r="F75" t="s" s="10">
        <v>243</v>
      </c>
      <c r="G75" s="10">
        <f>concatenate(c75,d75,e75,f75)</f>
      </c>
      <c r="H75" t="s" s="10">
        <v>286</v>
      </c>
      <c r="I75" t="n" s="10">
        <v>2.4041024988E10</v>
      </c>
      <c r="J75" t="s" s="10">
        <v>41</v>
      </c>
      <c r="K75" t="s" s="10">
        <v>41</v>
      </c>
      <c r="L75" t="s" s="10">
        <v>41</v>
      </c>
      <c r="M75" t="s" s="10">
        <v>41</v>
      </c>
      <c r="N75" t="s" s="10">
        <v>41</v>
      </c>
      <c r="O75" t="s" s="10">
        <v>41</v>
      </c>
      <c r="P75" t="s" s="10">
        <v>41</v>
      </c>
    </row>
    <row r="76">
      <c r="A76" t="n" s="10">
        <v>68.0</v>
      </c>
      <c r="B76" t="n" s="10">
        <v>148.0</v>
      </c>
      <c r="C76" t="s" s="10">
        <v>277</v>
      </c>
      <c r="D76" t="s" s="10">
        <v>62</v>
      </c>
      <c r="E76" t="s" s="10">
        <v>287</v>
      </c>
      <c r="F76" t="s" s="10">
        <v>39</v>
      </c>
      <c r="G76" s="10">
        <f>concatenate(c76,d76,e76,f76)</f>
      </c>
      <c r="H76" t="s" s="10">
        <v>288</v>
      </c>
      <c r="I76" t="n" s="10">
        <v>2.4041022533E10</v>
      </c>
      <c r="J76" t="s" s="10">
        <v>41</v>
      </c>
      <c r="K76" t="s" s="10">
        <v>41</v>
      </c>
      <c r="L76" t="s" s="10">
        <v>41</v>
      </c>
      <c r="M76" t="s" s="10">
        <v>41</v>
      </c>
      <c r="N76" t="s" s="10">
        <v>41</v>
      </c>
      <c r="O76" t="s" s="10">
        <v>41</v>
      </c>
      <c r="P76" t="s" s="10">
        <v>41</v>
      </c>
    </row>
    <row r="77">
      <c r="A77" t="n" s="10">
        <v>69.0</v>
      </c>
      <c r="B77" t="n" s="10">
        <v>176.0</v>
      </c>
      <c r="C77" t="s" s="10">
        <v>250</v>
      </c>
      <c r="D77" t="s" s="10">
        <v>250</v>
      </c>
      <c r="E77" t="s" s="10">
        <v>101</v>
      </c>
      <c r="F77" t="s" s="10">
        <v>289</v>
      </c>
      <c r="G77" s="10">
        <f>concatenate(c77,d77,e77,f77)</f>
      </c>
      <c r="H77" t="s" s="10">
        <v>290</v>
      </c>
      <c r="I77" t="n" s="10">
        <v>2.4041022331E10</v>
      </c>
      <c r="J77" t="s" s="10">
        <v>41</v>
      </c>
      <c r="K77" t="s" s="10">
        <v>41</v>
      </c>
      <c r="L77" t="s" s="10">
        <v>41</v>
      </c>
      <c r="M77" t="s" s="10">
        <v>41</v>
      </c>
      <c r="N77" t="s" s="10">
        <v>41</v>
      </c>
      <c r="O77" t="s" s="10">
        <v>41</v>
      </c>
      <c r="P77" t="s" s="10">
        <v>41</v>
      </c>
    </row>
    <row r="78">
      <c r="A78" t="n" s="10">
        <v>70.0</v>
      </c>
      <c r="B78" t="n" s="10">
        <v>227.0</v>
      </c>
      <c r="C78" t="s" s="10">
        <v>250</v>
      </c>
      <c r="D78" t="s" s="10">
        <v>104</v>
      </c>
      <c r="E78" t="s" s="10">
        <v>187</v>
      </c>
      <c r="F78" t="s" s="10">
        <v>188</v>
      </c>
      <c r="G78" s="10">
        <f>concatenate(c78,d78,e78,f78)</f>
      </c>
      <c r="H78" t="s" s="10">
        <v>291</v>
      </c>
      <c r="I78" t="n" s="10">
        <v>2.4041023839E10</v>
      </c>
      <c r="J78" t="s" s="10">
        <v>41</v>
      </c>
      <c r="K78" t="s" s="10">
        <v>41</v>
      </c>
      <c r="L78" t="s" s="10">
        <v>41</v>
      </c>
      <c r="M78" t="s" s="10">
        <v>41</v>
      </c>
      <c r="N78" t="s" s="10">
        <v>41</v>
      </c>
      <c r="O78" t="s" s="10">
        <v>41</v>
      </c>
      <c r="P78" t="s" s="10">
        <v>41</v>
      </c>
    </row>
    <row r="79">
      <c r="A79" t="n" s="10">
        <v>71.0</v>
      </c>
      <c r="B79" t="n" s="10">
        <v>291.0</v>
      </c>
      <c r="C79" t="s" s="10">
        <v>292</v>
      </c>
      <c r="D79" t="s" s="10">
        <v>81</v>
      </c>
      <c r="E79" t="s" s="10">
        <v>161</v>
      </c>
      <c r="F79" t="s" s="10">
        <v>172</v>
      </c>
      <c r="G79" s="10">
        <f>concatenate(c79,d79,e79,f79)</f>
      </c>
      <c r="H79" t="s" s="10">
        <v>293</v>
      </c>
      <c r="I79" t="n" s="10">
        <v>2.4041021819E10</v>
      </c>
      <c r="J79" t="s" s="10">
        <v>41</v>
      </c>
      <c r="K79" t="s" s="10">
        <v>41</v>
      </c>
      <c r="L79" t="s" s="10">
        <v>41</v>
      </c>
      <c r="M79" t="s" s="10">
        <v>41</v>
      </c>
      <c r="N79" t="s" s="10">
        <v>41</v>
      </c>
      <c r="O79" t="s" s="10">
        <v>41</v>
      </c>
      <c r="P79" t="s" s="10">
        <v>41</v>
      </c>
    </row>
    <row r="80">
      <c r="A80" t="n" s="10">
        <v>72.0</v>
      </c>
      <c r="B80" t="n" s="10">
        <v>442.0</v>
      </c>
      <c r="C80" t="s" s="10">
        <v>129</v>
      </c>
      <c r="D80" t="s" s="10">
        <v>180</v>
      </c>
      <c r="E80" t="s" s="10">
        <v>161</v>
      </c>
      <c r="F80" t="s" s="10">
        <v>294</v>
      </c>
      <c r="G80" s="10">
        <f>concatenate(c80,d80,e80,f80)</f>
      </c>
      <c r="H80" t="s" s="10">
        <v>295</v>
      </c>
      <c r="I80" t="n" s="10">
        <v>2.4041022247E10</v>
      </c>
      <c r="J80" t="s" s="10">
        <v>41</v>
      </c>
      <c r="K80" t="s" s="10">
        <v>41</v>
      </c>
      <c r="L80" t="s" s="10">
        <v>41</v>
      </c>
      <c r="M80" t="s" s="10">
        <v>41</v>
      </c>
      <c r="N80" t="s" s="10">
        <v>41</v>
      </c>
      <c r="O80" t="s" s="10">
        <v>41</v>
      </c>
      <c r="P80" t="s" s="10">
        <v>41</v>
      </c>
    </row>
    <row r="81">
      <c r="A81" t="n" s="10">
        <v>73.0</v>
      </c>
      <c r="B81" t="n" s="10">
        <v>836.0</v>
      </c>
      <c r="C81" t="s" s="10">
        <v>296</v>
      </c>
      <c r="D81" t="s" s="10">
        <v>277</v>
      </c>
      <c r="E81" t="s" s="10">
        <v>297</v>
      </c>
      <c r="F81" t="s" s="10">
        <v>298</v>
      </c>
      <c r="G81" s="10">
        <f>concatenate(c81,d81,e81,f81)</f>
      </c>
      <c r="H81" t="s" s="10">
        <v>299</v>
      </c>
      <c r="I81" t="n" s="10">
        <v>2.4053009766E10</v>
      </c>
      <c r="J81" t="s" s="10">
        <v>41</v>
      </c>
      <c r="K81" t="s" s="10">
        <v>41</v>
      </c>
      <c r="L81" t="s" s="10">
        <v>41</v>
      </c>
      <c r="M81" t="s" s="10">
        <v>41</v>
      </c>
      <c r="N81" t="s" s="10">
        <v>41</v>
      </c>
      <c r="O81" t="s" s="10">
        <v>41</v>
      </c>
      <c r="P81" t="s" s="10">
        <v>41</v>
      </c>
    </row>
    <row r="82">
      <c r="A82" t="n" s="10">
        <v>74.0</v>
      </c>
      <c r="B82" t="n" s="10">
        <v>895.0</v>
      </c>
      <c r="C82" t="s" s="10">
        <v>300</v>
      </c>
      <c r="D82" t="s" s="10">
        <v>292</v>
      </c>
      <c r="E82" t="s" s="10">
        <v>301</v>
      </c>
      <c r="F82" t="s" s="10">
        <v>114</v>
      </c>
      <c r="G82" s="10">
        <f>concatenate(c82,d82,e82,f82)</f>
      </c>
      <c r="H82" t="s" s="10">
        <v>302</v>
      </c>
      <c r="I82" t="n" s="10">
        <v>2.4054201541E10</v>
      </c>
      <c r="J82" t="s" s="10">
        <v>41</v>
      </c>
      <c r="K82" t="s" s="10">
        <v>41</v>
      </c>
      <c r="L82" t="s" s="10">
        <v>41</v>
      </c>
      <c r="M82" t="s" s="10">
        <v>41</v>
      </c>
      <c r="N82" t="s" s="10">
        <v>41</v>
      </c>
      <c r="O82" t="s" s="10">
        <v>41</v>
      </c>
      <c r="P82" t="s" s="10">
        <v>41</v>
      </c>
    </row>
    <row r="83">
      <c r="A83" t="n" s="10">
        <v>75.0</v>
      </c>
      <c r="B83" t="n" s="10">
        <v>944.0</v>
      </c>
      <c r="C83" t="s" s="10">
        <v>53</v>
      </c>
      <c r="D83" t="s" s="10">
        <v>129</v>
      </c>
      <c r="E83" t="s" s="10">
        <v>236</v>
      </c>
      <c r="F83" t="s" s="10">
        <v>303</v>
      </c>
      <c r="G83" s="10">
        <f>concatenate(c83,d83,e83,f83)</f>
      </c>
      <c r="H83" t="s" s="10">
        <v>304</v>
      </c>
      <c r="I83" t="n" s="10">
        <v>2.4054858613E10</v>
      </c>
      <c r="J83" t="s" s="10">
        <v>41</v>
      </c>
      <c r="K83" t="s" s="10">
        <v>41</v>
      </c>
      <c r="L83" t="s" s="10">
        <v>41</v>
      </c>
      <c r="M83" t="s" s="10">
        <v>41</v>
      </c>
      <c r="N83" t="s" s="10">
        <v>41</v>
      </c>
      <c r="O83" t="s" s="10">
        <v>41</v>
      </c>
      <c r="P83" t="s" s="10">
        <v>41</v>
      </c>
    </row>
    <row r="84">
      <c r="A84" t="n" s="10">
        <v>76.0</v>
      </c>
      <c r="B84" t="n" s="10">
        <v>960.0</v>
      </c>
      <c r="C84" t="s" s="10">
        <v>164</v>
      </c>
      <c r="D84" t="s" s="10">
        <v>305</v>
      </c>
      <c r="E84" t="s" s="10">
        <v>44</v>
      </c>
      <c r="F84" t="s" s="10">
        <v>306</v>
      </c>
      <c r="G84" s="10">
        <f>concatenate(c84,d84,e84,f84)</f>
      </c>
      <c r="H84" t="s" s="10">
        <v>307</v>
      </c>
      <c r="I84" t="n" s="10">
        <v>2.4055339766E10</v>
      </c>
      <c r="J84" t="s" s="10">
        <v>41</v>
      </c>
      <c r="K84" t="s" s="10">
        <v>41</v>
      </c>
      <c r="L84" t="s" s="10">
        <v>41</v>
      </c>
      <c r="M84" t="s" s="10">
        <v>41</v>
      </c>
      <c r="N84" t="s" s="10">
        <v>41</v>
      </c>
      <c r="O84" t="s" s="10">
        <v>41</v>
      </c>
      <c r="P84" t="s" s="10">
        <v>41</v>
      </c>
    </row>
    <row r="85">
      <c r="A85" t="n" s="10">
        <v>77.0</v>
      </c>
      <c r="B85" t="n" s="10">
        <v>962.0</v>
      </c>
      <c r="C85" t="s" s="10">
        <v>155</v>
      </c>
      <c r="D85" t="s" s="10">
        <v>164</v>
      </c>
      <c r="E85" t="s" s="10">
        <v>308</v>
      </c>
      <c r="F85" t="s" s="10">
        <v>60</v>
      </c>
      <c r="G85" s="10">
        <f>concatenate(c85,d85,e85,f85)</f>
      </c>
      <c r="H85" t="s" s="10">
        <v>309</v>
      </c>
      <c r="I85" t="n" s="10">
        <v>2.4055339216E10</v>
      </c>
      <c r="J85" t="s" s="10">
        <v>41</v>
      </c>
      <c r="K85" t="s" s="10">
        <v>41</v>
      </c>
      <c r="L85" t="s" s="10">
        <v>41</v>
      </c>
      <c r="M85" t="s" s="10">
        <v>41</v>
      </c>
      <c r="N85" t="s" s="10">
        <v>41</v>
      </c>
      <c r="O85" t="s" s="10">
        <v>41</v>
      </c>
      <c r="P85" t="s" s="10">
        <v>41</v>
      </c>
    </row>
    <row r="86">
      <c r="A86" t="n" s="10">
        <v>78.0</v>
      </c>
      <c r="B86" t="n" s="10">
        <v>981.0</v>
      </c>
      <c r="C86" t="s" s="10">
        <v>52</v>
      </c>
      <c r="D86" t="s" s="10">
        <v>63</v>
      </c>
      <c r="E86" t="s" s="10">
        <v>310</v>
      </c>
      <c r="F86" t="s" s="10">
        <v>311</v>
      </c>
      <c r="G86" s="10">
        <f>concatenate(c86,d86,e86,f86)</f>
      </c>
      <c r="H86" t="s" s="10">
        <v>312</v>
      </c>
      <c r="I86" t="n" s="10">
        <v>2.4055406596E10</v>
      </c>
      <c r="J86" t="s" s="10">
        <v>41</v>
      </c>
      <c r="K86" t="s" s="10">
        <v>41</v>
      </c>
      <c r="L86" t="s" s="10">
        <v>41</v>
      </c>
      <c r="M86" t="s" s="10">
        <v>41</v>
      </c>
      <c r="N86" t="s" s="10">
        <v>41</v>
      </c>
      <c r="O86" t="s" s="10">
        <v>41</v>
      </c>
      <c r="P86" t="s" s="10">
        <v>41</v>
      </c>
    </row>
    <row r="87">
      <c r="A87" t="n" s="10">
        <v>79.0</v>
      </c>
      <c r="B87" t="n" s="10">
        <v>1023.0</v>
      </c>
      <c r="C87" t="s" s="10">
        <v>313</v>
      </c>
      <c r="D87" t="s" s="10">
        <v>121</v>
      </c>
      <c r="E87" t="s" s="10">
        <v>44</v>
      </c>
      <c r="F87" t="s" s="10">
        <v>170</v>
      </c>
      <c r="G87" s="10">
        <f>concatenate(c87,d87,e87,f87)</f>
      </c>
      <c r="H87" t="s" s="10">
        <v>314</v>
      </c>
      <c r="I87" t="n" s="10">
        <v>2.4055811097E10</v>
      </c>
      <c r="J87" t="s" s="10">
        <v>41</v>
      </c>
      <c r="K87" t="s" s="10">
        <v>41</v>
      </c>
      <c r="L87" t="s" s="10">
        <v>41</v>
      </c>
      <c r="M87" t="s" s="10">
        <v>41</v>
      </c>
      <c r="N87" t="s" s="10">
        <v>41</v>
      </c>
      <c r="O87" t="s" s="10">
        <v>41</v>
      </c>
      <c r="P87" t="s" s="10">
        <v>41</v>
      </c>
    </row>
    <row r="88">
      <c r="A88" t="n" s="10">
        <v>80.0</v>
      </c>
      <c r="B88" t="n" s="10">
        <v>1086.0</v>
      </c>
      <c r="C88" t="s" s="10">
        <v>315</v>
      </c>
      <c r="D88" t="s" s="10">
        <v>71</v>
      </c>
      <c r="E88" t="s" s="10">
        <v>316</v>
      </c>
      <c r="F88" t="s" s="10">
        <v>114</v>
      </c>
      <c r="G88" s="10">
        <f>concatenate(c88,d88,e88,f88)</f>
      </c>
      <c r="H88" t="s" s="10">
        <v>317</v>
      </c>
      <c r="I88" t="n" s="10">
        <v>2.4056726293E10</v>
      </c>
      <c r="J88" t="s" s="10">
        <v>41</v>
      </c>
      <c r="K88" t="s" s="10">
        <v>41</v>
      </c>
      <c r="L88" t="s" s="10">
        <v>41</v>
      </c>
      <c r="M88" t="s" s="10">
        <v>41</v>
      </c>
      <c r="N88" t="s" s="10">
        <v>41</v>
      </c>
      <c r="O88" t="s" s="10">
        <v>41</v>
      </c>
      <c r="P88" t="s" s="10">
        <v>41</v>
      </c>
    </row>
    <row r="89">
      <c r="A89" t="n" s="10">
        <v>81.0</v>
      </c>
      <c r="B89" t="n" s="10">
        <v>1125.0</v>
      </c>
      <c r="C89" t="s" s="10">
        <v>155</v>
      </c>
      <c r="D89" t="s" s="10">
        <v>155</v>
      </c>
      <c r="E89" t="s" s="10">
        <v>318</v>
      </c>
      <c r="F89" t="s" s="10">
        <v>319</v>
      </c>
      <c r="G89" s="10">
        <f>concatenate(c89,d89,e89,f89)</f>
      </c>
      <c r="H89" t="s" s="10">
        <v>320</v>
      </c>
      <c r="I89" t="n" s="10">
        <v>2.4041022658E10</v>
      </c>
      <c r="J89" t="s" s="10">
        <v>41</v>
      </c>
      <c r="K89" t="s" s="10">
        <v>41</v>
      </c>
      <c r="L89" t="s" s="10">
        <v>41</v>
      </c>
      <c r="M89" t="s" s="10">
        <v>41</v>
      </c>
      <c r="N89" t="s" s="10">
        <v>41</v>
      </c>
      <c r="O89" t="s" s="10">
        <v>41</v>
      </c>
      <c r="P89" t="s" s="10">
        <v>41</v>
      </c>
    </row>
    <row r="90">
      <c r="A90" t="n" s="10">
        <v>82.0</v>
      </c>
      <c r="B90" t="n" s="10">
        <v>1129.0</v>
      </c>
      <c r="C90" t="s" s="10">
        <v>155</v>
      </c>
      <c r="D90" t="s" s="10">
        <v>155</v>
      </c>
      <c r="E90" t="s" s="10">
        <v>321</v>
      </c>
      <c r="F90" t="s" s="10">
        <v>243</v>
      </c>
      <c r="G90" s="10">
        <f>concatenate(c90,d90,e90,f90)</f>
      </c>
      <c r="H90" t="s" s="10">
        <v>322</v>
      </c>
      <c r="I90" t="n" s="10">
        <v>2.4041280579E10</v>
      </c>
      <c r="J90" t="s" s="10">
        <v>41</v>
      </c>
      <c r="K90" t="s" s="10">
        <v>41</v>
      </c>
      <c r="L90" t="s" s="10">
        <v>41</v>
      </c>
      <c r="M90" t="s" s="10">
        <v>41</v>
      </c>
      <c r="N90" t="s" s="10">
        <v>41</v>
      </c>
      <c r="O90" t="s" s="10">
        <v>41</v>
      </c>
      <c r="P90" t="s" s="10">
        <v>41</v>
      </c>
    </row>
    <row r="91">
      <c r="A91" t="n" s="10">
        <v>83.0</v>
      </c>
      <c r="B91" t="n" s="7">
        <v>-5.0</v>
      </c>
      <c r="C91" t="s" s="7">
        <v>323</v>
      </c>
      <c r="D91" t="s" s="7">
        <v>323</v>
      </c>
      <c r="E91" t="s" s="7">
        <v>324</v>
      </c>
      <c r="F91" t="s" s="7">
        <v>325</v>
      </c>
      <c r="G91" s="7">
        <f>concatenate(c91,d91,e91,f91)</f>
      </c>
      <c r="H91" t="s" s="7">
        <v>326</v>
      </c>
      <c r="I91" t="n" s="10">
        <v>2.404126672E10</v>
      </c>
      <c r="J91" t="s" s="10">
        <v>41</v>
      </c>
      <c r="K91" t="s" s="10">
        <v>41</v>
      </c>
      <c r="L91" t="s" s="10">
        <v>41</v>
      </c>
      <c r="M91" t="s" s="10">
        <v>41</v>
      </c>
      <c r="N91" t="s" s="10">
        <v>41</v>
      </c>
      <c r="O91" t="s" s="10">
        <v>41</v>
      </c>
      <c r="P91" t="s" s="10">
        <v>41</v>
      </c>
    </row>
    <row r="92">
      <c r="A92" t="n" s="10">
        <v>84.0</v>
      </c>
      <c r="B92" t="n" s="10">
        <v>226.0</v>
      </c>
      <c r="C92" t="s" s="10">
        <v>327</v>
      </c>
      <c r="D92" t="s" s="10">
        <v>328</v>
      </c>
      <c r="E92" t="s" s="10">
        <v>145</v>
      </c>
      <c r="F92" t="s" s="10">
        <v>329</v>
      </c>
      <c r="G92" s="10">
        <f>concatenate(c92,d92,e92,f92)</f>
      </c>
      <c r="H92" t="s" s="10">
        <v>330</v>
      </c>
      <c r="I92" t="n" s="10">
        <v>2.4041022069E10</v>
      </c>
      <c r="J92" t="s" s="10">
        <v>41</v>
      </c>
      <c r="K92" t="s" s="10">
        <v>41</v>
      </c>
      <c r="L92" t="s" s="10">
        <v>41</v>
      </c>
      <c r="M92" t="s" s="10">
        <v>41</v>
      </c>
      <c r="N92" t="s" s="10">
        <v>41</v>
      </c>
      <c r="O92" t="s" s="10">
        <v>41</v>
      </c>
      <c r="P92" t="s" s="10">
        <v>41</v>
      </c>
    </row>
    <row r="93">
      <c r="A93" t="n" s="10">
        <v>85.0</v>
      </c>
      <c r="B93" t="n" s="10">
        <v>235.0</v>
      </c>
      <c r="C93" t="s" s="10">
        <v>67</v>
      </c>
      <c r="D93" t="s" s="10">
        <v>121</v>
      </c>
      <c r="E93" t="s" s="10">
        <v>55</v>
      </c>
      <c r="F93" t="s" s="10">
        <v>145</v>
      </c>
      <c r="G93" s="10">
        <f>concatenate(c93,d93,e93,f93)</f>
      </c>
      <c r="H93" t="s" s="10">
        <v>331</v>
      </c>
      <c r="I93" t="n" s="10">
        <v>2.4040878478E10</v>
      </c>
      <c r="J93" t="s" s="10">
        <v>41</v>
      </c>
      <c r="K93" t="s" s="10">
        <v>41</v>
      </c>
      <c r="L93" t="s" s="10">
        <v>41</v>
      </c>
      <c r="M93" t="s" s="10">
        <v>41</v>
      </c>
      <c r="N93" t="s" s="10">
        <v>41</v>
      </c>
      <c r="O93" t="s" s="10">
        <v>41</v>
      </c>
      <c r="P93" t="s" s="10">
        <v>41</v>
      </c>
    </row>
    <row r="94">
      <c r="A94" t="n" s="10">
        <v>86.0</v>
      </c>
      <c r="B94" t="n" s="10">
        <v>334.0</v>
      </c>
      <c r="C94" t="s" s="10">
        <v>80</v>
      </c>
      <c r="D94" t="s" s="10">
        <v>124</v>
      </c>
      <c r="E94" t="s" s="10">
        <v>161</v>
      </c>
      <c r="F94" t="s" s="10">
        <v>332</v>
      </c>
      <c r="G94" s="10">
        <f>concatenate(c94,d94,e94,f94)</f>
      </c>
      <c r="H94" t="s" s="10">
        <v>333</v>
      </c>
      <c r="I94" t="n" s="10">
        <v>2.4040875563E10</v>
      </c>
      <c r="J94" t="s" s="10">
        <v>41</v>
      </c>
      <c r="K94" t="s" s="10">
        <v>41</v>
      </c>
      <c r="L94" t="s" s="10">
        <v>41</v>
      </c>
      <c r="M94" t="s" s="10">
        <v>41</v>
      </c>
      <c r="N94" t="s" s="10">
        <v>41</v>
      </c>
      <c r="O94" t="s" s="10">
        <v>41</v>
      </c>
      <c r="P94" t="s" s="10">
        <v>41</v>
      </c>
    </row>
    <row r="95">
      <c r="A95" t="n" s="10">
        <v>87.0</v>
      </c>
      <c r="B95" t="n" s="10">
        <v>346.0</v>
      </c>
      <c r="C95" t="s" s="10">
        <v>334</v>
      </c>
      <c r="D95" t="s" s="10">
        <v>335</v>
      </c>
      <c r="E95" t="s" s="10">
        <v>44</v>
      </c>
      <c r="F95" t="s" s="10">
        <v>336</v>
      </c>
      <c r="G95" s="10">
        <f>concatenate(c95,d95,e95,f95)</f>
      </c>
      <c r="H95" t="s" s="10">
        <v>337</v>
      </c>
      <c r="I95" t="n" s="10">
        <v>2.4040980573E10</v>
      </c>
      <c r="J95" t="s" s="10">
        <v>41</v>
      </c>
      <c r="K95" t="s" s="10">
        <v>41</v>
      </c>
      <c r="L95" t="s" s="10">
        <v>41</v>
      </c>
      <c r="M95" t="s" s="10">
        <v>41</v>
      </c>
      <c r="N95" t="s" s="10">
        <v>41</v>
      </c>
      <c r="O95" t="s" s="10">
        <v>41</v>
      </c>
      <c r="P95" t="s" s="10">
        <v>41</v>
      </c>
    </row>
    <row r="96">
      <c r="A96" t="n" s="10">
        <v>88.0</v>
      </c>
      <c r="B96" t="n" s="10">
        <v>472.0</v>
      </c>
      <c r="C96" t="s" s="10">
        <v>338</v>
      </c>
      <c r="D96" t="s" s="10">
        <v>121</v>
      </c>
      <c r="E96" t="s" s="10">
        <v>339</v>
      </c>
      <c r="F96" t="s" s="10">
        <v>340</v>
      </c>
      <c r="G96" s="10">
        <f>concatenate(c96,d96,e96,f96)</f>
      </c>
      <c r="H96" t="s" s="10">
        <v>341</v>
      </c>
      <c r="I96" t="n" s="10">
        <v>2.4040935744E10</v>
      </c>
      <c r="J96" t="s" s="10">
        <v>41</v>
      </c>
      <c r="K96" t="s" s="10">
        <v>41</v>
      </c>
      <c r="L96" t="s" s="10">
        <v>41</v>
      </c>
      <c r="M96" t="s" s="10">
        <v>41</v>
      </c>
      <c r="N96" t="s" s="10">
        <v>41</v>
      </c>
      <c r="O96" t="s" s="10">
        <v>41</v>
      </c>
      <c r="P96" t="s" s="10">
        <v>41</v>
      </c>
    </row>
    <row r="97">
      <c r="A97" t="n" s="10">
        <v>89.0</v>
      </c>
      <c r="B97" t="n" s="10">
        <v>491.0</v>
      </c>
      <c r="C97" t="s" s="10">
        <v>342</v>
      </c>
      <c r="D97" t="s" s="10">
        <v>47</v>
      </c>
      <c r="E97" t="s" s="10">
        <v>44</v>
      </c>
      <c r="F97" t="s" s="10">
        <v>343</v>
      </c>
      <c r="G97" s="10">
        <f>concatenate(c97,d97,e97,f97)</f>
      </c>
      <c r="H97" t="s" s="10">
        <v>344</v>
      </c>
      <c r="I97" t="n" s="10">
        <v>2.4041395008E10</v>
      </c>
      <c r="J97" t="s" s="10">
        <v>41</v>
      </c>
      <c r="K97" t="s" s="10">
        <v>41</v>
      </c>
      <c r="L97" t="s" s="10">
        <v>41</v>
      </c>
      <c r="M97" t="s" s="10">
        <v>41</v>
      </c>
      <c r="N97" t="s" s="10">
        <v>41</v>
      </c>
      <c r="O97" t="s" s="10">
        <v>41</v>
      </c>
      <c r="P97" t="s" s="10">
        <v>41</v>
      </c>
    </row>
    <row r="98">
      <c r="A98" t="n" s="10">
        <v>90.0</v>
      </c>
      <c r="B98" t="n" s="10">
        <v>502.0</v>
      </c>
      <c r="C98" t="s" s="10">
        <v>335</v>
      </c>
      <c r="D98" t="s" s="10">
        <v>335</v>
      </c>
      <c r="E98" t="s" s="10">
        <v>345</v>
      </c>
      <c r="F98" t="s" s="10">
        <v>346</v>
      </c>
      <c r="G98" s="10">
        <f>concatenate(c98,d98,e98,f98)</f>
      </c>
      <c r="H98" t="s" s="10">
        <v>347</v>
      </c>
      <c r="I98" t="n" s="10">
        <v>2.4041860146E10</v>
      </c>
      <c r="J98" t="s" s="10">
        <v>41</v>
      </c>
      <c r="K98" t="s" s="10">
        <v>41</v>
      </c>
      <c r="L98" t="s" s="10">
        <v>41</v>
      </c>
      <c r="M98" t="s" s="10">
        <v>41</v>
      </c>
      <c r="N98" t="s" s="10">
        <v>41</v>
      </c>
      <c r="O98" t="s" s="10">
        <v>41</v>
      </c>
      <c r="P98" t="s" s="10">
        <v>41</v>
      </c>
    </row>
    <row r="99">
      <c r="A99" t="n" s="10">
        <v>91.0</v>
      </c>
      <c r="B99" t="n" s="10">
        <v>892.0</v>
      </c>
      <c r="C99" t="s" s="10">
        <v>47</v>
      </c>
      <c r="D99" t="s" s="10">
        <v>348</v>
      </c>
      <c r="E99" t="s" s="10">
        <v>349</v>
      </c>
      <c r="F99" t="s" s="10">
        <v>101</v>
      </c>
      <c r="G99" s="10">
        <f>concatenate(c99,d99,e99,f99)</f>
      </c>
      <c r="H99" t="s" s="10">
        <v>350</v>
      </c>
      <c r="I99" t="n" s="10">
        <v>2.4054172489E10</v>
      </c>
      <c r="J99" t="s" s="10">
        <v>41</v>
      </c>
      <c r="K99" t="s" s="10">
        <v>41</v>
      </c>
      <c r="L99" t="s" s="10">
        <v>41</v>
      </c>
      <c r="M99" t="s" s="10">
        <v>41</v>
      </c>
      <c r="N99" t="s" s="10">
        <v>41</v>
      </c>
      <c r="O99" t="s" s="10">
        <v>41</v>
      </c>
      <c r="P99" t="s" s="10">
        <v>41</v>
      </c>
    </row>
    <row r="100">
      <c r="A100" t="n" s="10">
        <v>92.0</v>
      </c>
      <c r="B100" t="n" s="10">
        <v>1021.0</v>
      </c>
      <c r="C100" t="s" s="10">
        <v>351</v>
      </c>
      <c r="D100" t="s" s="10">
        <v>352</v>
      </c>
      <c r="E100" t="s" s="10">
        <v>187</v>
      </c>
      <c r="F100" t="s" s="10">
        <v>188</v>
      </c>
      <c r="G100" s="10">
        <f>concatenate(c100,d100,e100,f100)</f>
      </c>
      <c r="H100" t="s" s="10">
        <v>353</v>
      </c>
      <c r="I100" t="n" s="10">
        <v>2.4055841694E10</v>
      </c>
      <c r="J100" t="s" s="10">
        <v>41</v>
      </c>
      <c r="K100" t="s" s="10">
        <v>41</v>
      </c>
      <c r="L100" t="s" s="10">
        <v>41</v>
      </c>
      <c r="M100" t="s" s="10">
        <v>41</v>
      </c>
      <c r="N100" t="s" s="10">
        <v>41</v>
      </c>
      <c r="O100" t="s" s="10">
        <v>41</v>
      </c>
      <c r="P100" t="s" s="10">
        <v>41</v>
      </c>
    </row>
    <row r="101">
      <c r="A101" t="n" s="10">
        <v>93.0</v>
      </c>
      <c r="B101" t="n" s="10">
        <v>1050.0</v>
      </c>
      <c r="C101" t="s" s="10">
        <v>198</v>
      </c>
      <c r="D101" t="s" s="10">
        <v>354</v>
      </c>
      <c r="E101" t="s" s="10">
        <v>355</v>
      </c>
      <c r="F101" t="s" s="10">
        <v>356</v>
      </c>
      <c r="G101" s="10">
        <f>concatenate(c101,d101,e101,f101)</f>
      </c>
      <c r="H101" t="s" s="10">
        <v>357</v>
      </c>
      <c r="I101" t="n" s="10">
        <v>2.4041265556E10</v>
      </c>
      <c r="J101" t="s" s="10">
        <v>41</v>
      </c>
      <c r="K101" t="s" s="10">
        <v>41</v>
      </c>
      <c r="L101" t="s" s="10">
        <v>41</v>
      </c>
      <c r="M101" t="s" s="10">
        <v>41</v>
      </c>
      <c r="N101" t="s" s="10">
        <v>41</v>
      </c>
      <c r="O101" t="s" s="10">
        <v>41</v>
      </c>
      <c r="P101" t="s" s="10">
        <v>41</v>
      </c>
    </row>
    <row r="102">
      <c r="A102" t="n" s="10">
        <v>94.0</v>
      </c>
      <c r="B102" t="n" s="10">
        <v>1067.0</v>
      </c>
      <c r="C102" t="s" s="10">
        <v>327</v>
      </c>
      <c r="D102" t="s" s="10">
        <v>121</v>
      </c>
      <c r="E102" t="s" s="10">
        <v>329</v>
      </c>
      <c r="F102" t="s" s="10">
        <v>121</v>
      </c>
      <c r="G102" s="10">
        <f>concatenate(c102,d102,e102,f102)</f>
      </c>
      <c r="H102" t="s" s="10">
        <v>358</v>
      </c>
      <c r="I102" t="n" s="10">
        <v>2.4056458886E10</v>
      </c>
      <c r="J102" t="s" s="10">
        <v>41</v>
      </c>
      <c r="K102" t="s" s="10">
        <v>41</v>
      </c>
      <c r="L102" t="s" s="10">
        <v>41</v>
      </c>
      <c r="M102" t="s" s="10">
        <v>41</v>
      </c>
      <c r="N102" t="s" s="10">
        <v>41</v>
      </c>
      <c r="O102" t="s" s="10">
        <v>41</v>
      </c>
      <c r="P102" t="s" s="10">
        <v>41</v>
      </c>
    </row>
    <row r="103">
      <c r="A103" t="n" s="10">
        <v>95.0</v>
      </c>
      <c r="B103" t="n" s="10">
        <v>1080.0</v>
      </c>
      <c r="C103" t="s" s="10">
        <v>359</v>
      </c>
      <c r="D103" t="s" s="10">
        <v>360</v>
      </c>
      <c r="E103" t="s" s="10">
        <v>346</v>
      </c>
      <c r="F103" t="s" s="10">
        <v>267</v>
      </c>
      <c r="G103" s="10">
        <f>concatenate(c103,d103,e103,f103)</f>
      </c>
      <c r="H103" t="s" s="10">
        <v>361</v>
      </c>
      <c r="I103" t="n" s="10">
        <v>2.4056675148E10</v>
      </c>
      <c r="J103" t="s" s="10">
        <v>41</v>
      </c>
      <c r="K103" t="s" s="10">
        <v>41</v>
      </c>
      <c r="L103" t="s" s="10">
        <v>41</v>
      </c>
      <c r="M103" t="s" s="10">
        <v>41</v>
      </c>
      <c r="N103" t="s" s="10">
        <v>41</v>
      </c>
      <c r="O103" t="s" s="10">
        <v>41</v>
      </c>
      <c r="P103" t="s" s="10">
        <v>41</v>
      </c>
    </row>
    <row r="104">
      <c r="A104" t="n" s="10">
        <v>96.0</v>
      </c>
      <c r="B104" t="n" s="10">
        <v>1104.0</v>
      </c>
      <c r="C104" t="s" s="10">
        <v>219</v>
      </c>
      <c r="D104" t="s" s="10">
        <v>152</v>
      </c>
      <c r="E104" t="s" s="10">
        <v>196</v>
      </c>
      <c r="F104" t="s" s="10">
        <v>121</v>
      </c>
      <c r="G104" s="10">
        <f>concatenate(c104,d104,e104,f104)</f>
      </c>
      <c r="H104" t="s" s="10">
        <v>362</v>
      </c>
      <c r="I104" t="n" s="10">
        <v>2.4041264933E10</v>
      </c>
      <c r="J104" t="s" s="10">
        <v>41</v>
      </c>
      <c r="K104" t="s" s="10">
        <v>41</v>
      </c>
      <c r="L104" t="s" s="10">
        <v>41</v>
      </c>
      <c r="M104" t="s" s="10">
        <v>41</v>
      </c>
      <c r="N104" t="s" s="10">
        <v>41</v>
      </c>
      <c r="O104" t="s" s="10">
        <v>41</v>
      </c>
      <c r="P104" t="s" s="10">
        <v>41</v>
      </c>
    </row>
    <row r="105">
      <c r="A105" t="n" s="10">
        <v>97.0</v>
      </c>
      <c r="B105" t="n" s="10">
        <v>1105.0</v>
      </c>
      <c r="C105" t="s" s="10">
        <v>363</v>
      </c>
      <c r="D105" t="s" s="10">
        <v>204</v>
      </c>
      <c r="E105" t="s" s="10">
        <v>364</v>
      </c>
      <c r="F105" t="s" s="10">
        <v>121</v>
      </c>
      <c r="G105" s="10">
        <f>concatenate(c105,d105,e105,f105)</f>
      </c>
      <c r="H105" t="s" s="10">
        <v>365</v>
      </c>
      <c r="I105" t="n" s="10">
        <v>2.4041022456E10</v>
      </c>
      <c r="J105" t="s" s="10">
        <v>41</v>
      </c>
      <c r="K105" t="s" s="10">
        <v>41</v>
      </c>
      <c r="L105" t="s" s="10">
        <v>41</v>
      </c>
      <c r="M105" t="s" s="10">
        <v>41</v>
      </c>
      <c r="N105" t="s" s="10">
        <v>41</v>
      </c>
      <c r="O105" t="s" s="10">
        <v>41</v>
      </c>
      <c r="P105" t="s" s="10">
        <v>41</v>
      </c>
    </row>
    <row r="106">
      <c r="A106" t="n" s="10">
        <v>98.0</v>
      </c>
      <c r="B106" t="n" s="7">
        <v>-6.0</v>
      </c>
      <c r="C106" t="s" s="7">
        <v>323</v>
      </c>
      <c r="D106" t="s" s="7">
        <v>323</v>
      </c>
      <c r="E106" t="s" s="7">
        <v>364</v>
      </c>
      <c r="F106" t="s" s="7">
        <v>114</v>
      </c>
      <c r="G106" s="7">
        <f>concatenate(c106,d106,e106,f106)</f>
      </c>
      <c r="H106" t="s" s="7">
        <v>366</v>
      </c>
      <c r="I106" t="n" s="10">
        <v>2.4040908836E10</v>
      </c>
      <c r="J106" t="s" s="10">
        <v>41</v>
      </c>
      <c r="K106" t="s" s="10">
        <v>41</v>
      </c>
      <c r="L106" t="s" s="10">
        <v>41</v>
      </c>
      <c r="M106" t="s" s="10">
        <v>41</v>
      </c>
      <c r="N106" t="s" s="10">
        <v>41</v>
      </c>
      <c r="O106" t="s" s="10">
        <v>41</v>
      </c>
      <c r="P106" t="s" s="10">
        <v>41</v>
      </c>
    </row>
    <row r="107">
      <c r="A107" t="n" s="10">
        <v>99.0</v>
      </c>
      <c r="B107" t="n" s="10">
        <v>224.0</v>
      </c>
      <c r="C107" t="s" s="10">
        <v>280</v>
      </c>
      <c r="D107" t="s" s="10">
        <v>117</v>
      </c>
      <c r="E107" t="s" s="10">
        <v>367</v>
      </c>
      <c r="F107" t="s" s="10">
        <v>55</v>
      </c>
      <c r="G107" s="10">
        <f>concatenate(c107,d107,e107,f107)</f>
      </c>
      <c r="H107" t="s" s="10">
        <v>368</v>
      </c>
      <c r="I107" t="n" s="10">
        <v>2.4040980085E10</v>
      </c>
      <c r="J107" t="s" s="10">
        <v>41</v>
      </c>
      <c r="K107" t="s" s="10">
        <v>41</v>
      </c>
      <c r="L107" t="s" s="10">
        <v>41</v>
      </c>
      <c r="M107" t="s" s="10">
        <v>41</v>
      </c>
      <c r="N107" t="s" s="10">
        <v>41</v>
      </c>
      <c r="O107" t="s" s="10">
        <v>41</v>
      </c>
      <c r="P107" t="s" s="10">
        <v>41</v>
      </c>
    </row>
    <row r="108">
      <c r="A108" t="n" s="10">
        <v>100.0</v>
      </c>
      <c r="B108" t="n" s="10">
        <v>779.0</v>
      </c>
      <c r="C108" t="s" s="10">
        <v>369</v>
      </c>
      <c r="D108" t="s" s="10">
        <v>62</v>
      </c>
      <c r="E108" t="s" s="10">
        <v>370</v>
      </c>
      <c r="F108" t="s" s="10">
        <v>329</v>
      </c>
      <c r="G108" s="10">
        <f>concatenate(c108,d108,e108,f108)</f>
      </c>
      <c r="H108" t="s" s="10">
        <v>371</v>
      </c>
      <c r="I108" t="n" s="10">
        <v>2.4050221567E10</v>
      </c>
      <c r="J108" t="s" s="10">
        <v>41</v>
      </c>
      <c r="K108" t="s" s="10">
        <v>41</v>
      </c>
      <c r="L108" t="s" s="10">
        <v>41</v>
      </c>
      <c r="M108" t="s" s="10">
        <v>41</v>
      </c>
      <c r="N108" t="s" s="10">
        <v>41</v>
      </c>
      <c r="O108" t="s" s="10">
        <v>41</v>
      </c>
      <c r="P108" t="s" s="10">
        <v>41</v>
      </c>
    </row>
    <row r="109">
      <c r="A109" t="n" s="10">
        <v>101.0</v>
      </c>
      <c r="B109" t="n" s="10">
        <v>849.0</v>
      </c>
      <c r="C109" t="s" s="10">
        <v>372</v>
      </c>
      <c r="D109" t="s" s="10">
        <v>373</v>
      </c>
      <c r="E109" t="s" s="10">
        <v>374</v>
      </c>
      <c r="F109" t="s" s="10">
        <v>121</v>
      </c>
      <c r="G109" s="10">
        <f>concatenate(c109,d109,e109,f109)</f>
      </c>
      <c r="H109" t="s" s="10">
        <v>375</v>
      </c>
      <c r="I109" t="n" s="10">
        <v>2.4041023644E10</v>
      </c>
      <c r="J109" t="s" s="10">
        <v>41</v>
      </c>
      <c r="K109" t="s" s="10">
        <v>41</v>
      </c>
      <c r="L109" t="s" s="10">
        <v>41</v>
      </c>
      <c r="M109" t="s" s="10">
        <v>41</v>
      </c>
      <c r="N109" t="s" s="10">
        <v>41</v>
      </c>
      <c r="O109" t="s" s="10">
        <v>41</v>
      </c>
      <c r="P109" t="s" s="10">
        <v>41</v>
      </c>
    </row>
    <row r="110">
      <c r="A110" t="n" s="10">
        <v>102.0</v>
      </c>
      <c r="B110" t="n" s="10">
        <v>907.0</v>
      </c>
      <c r="C110" t="s" s="10">
        <v>376</v>
      </c>
      <c r="D110" t="s" s="10">
        <v>75</v>
      </c>
      <c r="E110" t="s" s="10">
        <v>377</v>
      </c>
      <c r="F110" t="s" s="10">
        <v>121</v>
      </c>
      <c r="G110" s="10">
        <f>concatenate(c110,d110,e110,f110)</f>
      </c>
      <c r="H110" t="s" s="10">
        <v>378</v>
      </c>
      <c r="I110" t="n" s="10">
        <v>2.4054250271E10</v>
      </c>
      <c r="J110" t="s" s="10">
        <v>41</v>
      </c>
      <c r="K110" t="s" s="10">
        <v>41</v>
      </c>
      <c r="L110" t="s" s="10">
        <v>41</v>
      </c>
      <c r="M110" t="s" s="10">
        <v>41</v>
      </c>
      <c r="N110" t="s" s="10">
        <v>41</v>
      </c>
      <c r="O110" t="s" s="10">
        <v>41</v>
      </c>
      <c r="P110" t="s" s="10">
        <v>41</v>
      </c>
    </row>
    <row r="111">
      <c r="A111" t="n" s="10">
        <v>103.0</v>
      </c>
      <c r="B111" t="n" s="10">
        <v>993.0</v>
      </c>
      <c r="C111" t="s" s="10">
        <v>379</v>
      </c>
      <c r="D111" t="s" s="10">
        <v>58</v>
      </c>
      <c r="E111" t="s" s="10">
        <v>380</v>
      </c>
      <c r="F111" t="s" s="10">
        <v>381</v>
      </c>
      <c r="G111" s="10">
        <f>concatenate(c111,d111,e111,f111)</f>
      </c>
      <c r="H111" t="s" s="10">
        <v>382</v>
      </c>
      <c r="I111" t="n" s="10">
        <v>2.4056382105E10</v>
      </c>
      <c r="J111" t="s" s="10">
        <v>41</v>
      </c>
      <c r="K111" t="s" s="10">
        <v>41</v>
      </c>
      <c r="L111" t="s" s="10">
        <v>41</v>
      </c>
      <c r="M111" t="s" s="10">
        <v>41</v>
      </c>
      <c r="N111" t="s" s="10">
        <v>41</v>
      </c>
      <c r="O111" t="s" s="10">
        <v>41</v>
      </c>
      <c r="P111" t="s" s="10">
        <v>41</v>
      </c>
    </row>
    <row r="112">
      <c r="A112" t="n" s="10">
        <v>104.0</v>
      </c>
      <c r="B112" t="n" s="10">
        <v>1031.0</v>
      </c>
      <c r="C112" t="s" s="10">
        <v>136</v>
      </c>
      <c r="D112" t="s" s="10">
        <v>136</v>
      </c>
      <c r="E112" t="s" s="10">
        <v>383</v>
      </c>
      <c r="F112" t="s" s="10">
        <v>101</v>
      </c>
      <c r="G112" s="10">
        <f>concatenate(c112,d112,e112,f112)</f>
      </c>
      <c r="H112" t="s" s="10">
        <v>384</v>
      </c>
      <c r="I112" t="n" s="10">
        <v>2.4046148074E10</v>
      </c>
      <c r="J112" t="s" s="10">
        <v>41</v>
      </c>
      <c r="K112" t="s" s="10">
        <v>41</v>
      </c>
      <c r="L112" t="s" s="10">
        <v>41</v>
      </c>
      <c r="M112" t="s" s="10">
        <v>41</v>
      </c>
      <c r="N112" t="s" s="10">
        <v>41</v>
      </c>
      <c r="O112" t="s" s="10">
        <v>41</v>
      </c>
      <c r="P112" t="s" s="10">
        <v>41</v>
      </c>
    </row>
    <row r="113">
      <c r="A113" t="n" s="10">
        <v>105.0</v>
      </c>
      <c r="B113" t="n" s="7">
        <v>140.0</v>
      </c>
      <c r="C113" t="s" s="7">
        <v>250</v>
      </c>
      <c r="D113" t="s" s="7">
        <v>280</v>
      </c>
      <c r="E113" t="s" s="7">
        <v>385</v>
      </c>
      <c r="F113" t="s" s="7">
        <v>121</v>
      </c>
      <c r="G113" s="7">
        <f>concatenate(c113,d113,e113,f113)</f>
      </c>
      <c r="H113" t="s" s="7">
        <v>386</v>
      </c>
      <c r="I113" t="n" s="10">
        <v>2.4040876218E10</v>
      </c>
      <c r="J113" t="s" s="10">
        <v>41</v>
      </c>
      <c r="K113" t="s" s="10">
        <v>41</v>
      </c>
      <c r="L113" t="s" s="10">
        <v>41</v>
      </c>
      <c r="M113" t="s" s="10">
        <v>41</v>
      </c>
      <c r="N113" t="s" s="10">
        <v>41</v>
      </c>
      <c r="O113" t="s" s="10">
        <v>41</v>
      </c>
      <c r="P113" t="s" s="10">
        <v>41</v>
      </c>
    </row>
    <row r="114">
      <c r="A114" t="n" s="10">
        <v>106.0</v>
      </c>
      <c r="B114" t="n" s="10">
        <v>199.0</v>
      </c>
      <c r="C114" t="s" s="10">
        <v>387</v>
      </c>
      <c r="D114" t="s" s="10">
        <v>136</v>
      </c>
      <c r="E114" t="s" s="10">
        <v>318</v>
      </c>
      <c r="F114" t="s" s="10">
        <v>236</v>
      </c>
      <c r="G114" s="10">
        <f>concatenate(c114,d114,e114,f114)</f>
      </c>
      <c r="H114" t="s" s="10">
        <v>388</v>
      </c>
      <c r="I114" t="n" s="10">
        <v>2.4041596515E10</v>
      </c>
      <c r="J114" t="s" s="10">
        <v>41</v>
      </c>
      <c r="K114" t="s" s="10">
        <v>41</v>
      </c>
      <c r="L114" t="s" s="10">
        <v>41</v>
      </c>
      <c r="M114" t="s" s="10">
        <v>41</v>
      </c>
      <c r="N114" t="s" s="10">
        <v>41</v>
      </c>
      <c r="O114" t="s" s="10">
        <v>41</v>
      </c>
      <c r="P114" t="s" s="10">
        <v>41</v>
      </c>
    </row>
    <row r="115">
      <c r="A115" t="n" s="10">
        <v>107.0</v>
      </c>
      <c r="B115" t="n" s="10">
        <v>313.0</v>
      </c>
      <c r="C115" t="s" s="10">
        <v>204</v>
      </c>
      <c r="D115" t="s" s="10">
        <v>204</v>
      </c>
      <c r="E115" t="s" s="10">
        <v>345</v>
      </c>
      <c r="F115" t="s" s="10">
        <v>114</v>
      </c>
      <c r="G115" s="10">
        <f>concatenate(c115,d115,e115,f115)</f>
      </c>
      <c r="H115" t="s" s="10">
        <v>389</v>
      </c>
      <c r="I115" t="n" s="10">
        <v>2.4041022704E10</v>
      </c>
      <c r="J115" t="s" s="10">
        <v>41</v>
      </c>
      <c r="K115" t="s" s="10">
        <v>41</v>
      </c>
      <c r="L115" t="s" s="10">
        <v>41</v>
      </c>
      <c r="M115" t="s" s="10">
        <v>41</v>
      </c>
      <c r="N115" t="s" s="10">
        <v>41</v>
      </c>
      <c r="O115" t="s" s="10">
        <v>41</v>
      </c>
      <c r="P115" t="s" s="10">
        <v>41</v>
      </c>
    </row>
    <row r="116">
      <c r="A116" t="n" s="10">
        <v>108.0</v>
      </c>
      <c r="B116" t="n" s="10">
        <v>325.0</v>
      </c>
      <c r="C116" t="s" s="10">
        <v>164</v>
      </c>
      <c r="D116" t="s" s="10">
        <v>215</v>
      </c>
      <c r="E116" t="s" s="10">
        <v>242</v>
      </c>
      <c r="F116" t="s" s="10">
        <v>390</v>
      </c>
      <c r="G116" s="10">
        <f>concatenate(c116,d116,e116,f116)</f>
      </c>
      <c r="H116" t="s" s="10">
        <v>391</v>
      </c>
      <c r="I116" t="n" s="10">
        <v>2.4041023017E10</v>
      </c>
      <c r="J116" t="s" s="10">
        <v>41</v>
      </c>
      <c r="K116" t="s" s="10">
        <v>41</v>
      </c>
      <c r="L116" t="s" s="10">
        <v>41</v>
      </c>
      <c r="M116" t="s" s="10">
        <v>41</v>
      </c>
      <c r="N116" t="s" s="10">
        <v>41</v>
      </c>
      <c r="O116" t="s" s="10">
        <v>41</v>
      </c>
      <c r="P116" t="s" s="10">
        <v>41</v>
      </c>
    </row>
    <row r="117">
      <c r="A117" t="n" s="10">
        <v>109.0</v>
      </c>
      <c r="B117" t="n" s="10">
        <v>329.0</v>
      </c>
      <c r="C117" t="s" s="10">
        <v>392</v>
      </c>
      <c r="D117" t="s" s="10">
        <v>392</v>
      </c>
      <c r="E117" t="s" s="10">
        <v>393</v>
      </c>
      <c r="F117" t="s" s="10">
        <v>394</v>
      </c>
      <c r="G117" s="10">
        <f>concatenate(c117,d117,e117,f117)</f>
      </c>
      <c r="H117" t="s" s="10">
        <v>395</v>
      </c>
      <c r="I117" t="n" s="10">
        <v>2.4041022805E10</v>
      </c>
      <c r="J117" t="s" s="10">
        <v>41</v>
      </c>
      <c r="K117" t="s" s="10">
        <v>41</v>
      </c>
      <c r="L117" t="s" s="10">
        <v>41</v>
      </c>
      <c r="M117" t="s" s="10">
        <v>41</v>
      </c>
      <c r="N117" t="s" s="10">
        <v>41</v>
      </c>
      <c r="O117" t="s" s="10">
        <v>41</v>
      </c>
      <c r="P117" t="s" s="10">
        <v>41</v>
      </c>
    </row>
    <row r="118">
      <c r="A118" t="n" s="10">
        <v>110.0</v>
      </c>
      <c r="B118" t="n" s="10">
        <v>545.0</v>
      </c>
      <c r="C118" t="s" s="10">
        <v>396</v>
      </c>
      <c r="D118" t="s" s="10">
        <v>194</v>
      </c>
      <c r="E118" t="s" s="10">
        <v>397</v>
      </c>
      <c r="F118" t="s" s="10">
        <v>78</v>
      </c>
      <c r="G118" s="10">
        <f>concatenate(c118,d118,e118,f118)</f>
      </c>
      <c r="H118" t="s" s="10">
        <v>398</v>
      </c>
      <c r="I118" t="n" s="10">
        <v>2.4042181101E10</v>
      </c>
      <c r="J118" t="s" s="10">
        <v>41</v>
      </c>
      <c r="K118" t="s" s="10">
        <v>41</v>
      </c>
      <c r="L118" t="s" s="10">
        <v>41</v>
      </c>
      <c r="M118" t="s" s="10">
        <v>41</v>
      </c>
      <c r="N118" t="s" s="10">
        <v>41</v>
      </c>
      <c r="O118" t="s" s="10">
        <v>41</v>
      </c>
      <c r="P118" t="s" s="10">
        <v>41</v>
      </c>
    </row>
    <row r="119">
      <c r="A119" t="n" s="10">
        <v>111.0</v>
      </c>
      <c r="B119" t="n" s="10">
        <v>557.0</v>
      </c>
      <c r="C119" t="s" s="10">
        <v>335</v>
      </c>
      <c r="D119" t="s" s="10">
        <v>354</v>
      </c>
      <c r="E119" t="s" s="10">
        <v>399</v>
      </c>
      <c r="F119" t="s" s="10">
        <v>190</v>
      </c>
      <c r="G119" s="10">
        <f>concatenate(c119,d119,e119,f119)</f>
      </c>
      <c r="H119" t="s" s="10">
        <v>400</v>
      </c>
      <c r="I119" t="n" s="10">
        <v>2.4042489083E10</v>
      </c>
      <c r="J119" t="s" s="10">
        <v>41</v>
      </c>
      <c r="K119" t="s" s="10">
        <v>41</v>
      </c>
      <c r="L119" t="s" s="10">
        <v>41</v>
      </c>
      <c r="M119" t="s" s="10">
        <v>41</v>
      </c>
      <c r="N119" t="s" s="10">
        <v>41</v>
      </c>
      <c r="O119" t="s" s="10">
        <v>41</v>
      </c>
      <c r="P119" t="s" s="10">
        <v>41</v>
      </c>
    </row>
    <row r="120">
      <c r="A120" t="n" s="10">
        <v>112.0</v>
      </c>
      <c r="B120" t="n" s="10">
        <v>706.0</v>
      </c>
      <c r="C120" t="s" s="10">
        <v>250</v>
      </c>
      <c r="D120" t="s" s="10">
        <v>53</v>
      </c>
      <c r="E120" t="s" s="10">
        <v>401</v>
      </c>
      <c r="F120" t="s" s="10">
        <v>402</v>
      </c>
      <c r="G120" s="10">
        <f>concatenate(c120,d120,e120,f120)</f>
      </c>
      <c r="H120" t="s" s="10">
        <v>403</v>
      </c>
      <c r="I120" t="n" s="10">
        <v>2.4045679962E10</v>
      </c>
      <c r="J120" t="s" s="10">
        <v>41</v>
      </c>
      <c r="K120" t="s" s="10">
        <v>41</v>
      </c>
      <c r="L120" t="s" s="10">
        <v>41</v>
      </c>
      <c r="M120" t="s" s="10">
        <v>41</v>
      </c>
      <c r="N120" t="s" s="10">
        <v>41</v>
      </c>
      <c r="O120" t="s" s="10">
        <v>41</v>
      </c>
      <c r="P120" t="s" s="10">
        <v>41</v>
      </c>
    </row>
    <row r="121">
      <c r="A121" t="n" s="10">
        <v>113.0</v>
      </c>
      <c r="B121" t="n" s="7">
        <v>331.0</v>
      </c>
      <c r="C121" t="s" s="7">
        <v>241</v>
      </c>
      <c r="D121" t="s" s="7">
        <v>124</v>
      </c>
      <c r="E121" t="s" s="7">
        <v>242</v>
      </c>
      <c r="F121" t="s" s="7">
        <v>196</v>
      </c>
      <c r="G121" s="7">
        <f>concatenate(c121,d121,e121,f121)</f>
      </c>
      <c r="H121" t="s" s="7">
        <v>404</v>
      </c>
      <c r="I121" t="n" s="10">
        <v>2.4040875253E10</v>
      </c>
      <c r="J121" t="s" s="10">
        <v>41</v>
      </c>
      <c r="K121" t="s" s="10">
        <v>41</v>
      </c>
      <c r="L121" t="s" s="10">
        <v>41</v>
      </c>
      <c r="M121" t="s" s="10">
        <v>41</v>
      </c>
      <c r="N121" t="s" s="10">
        <v>41</v>
      </c>
      <c r="O121" t="s" s="10">
        <v>41</v>
      </c>
      <c r="P121" t="s" s="10">
        <v>41</v>
      </c>
    </row>
    <row r="122">
      <c r="A122" t="n" s="10">
        <v>114.0</v>
      </c>
      <c r="B122" t="n" s="10">
        <v>317.0</v>
      </c>
      <c r="C122" t="s" s="10">
        <v>164</v>
      </c>
      <c r="D122" t="s" s="10">
        <v>124</v>
      </c>
      <c r="E122" t="s" s="10">
        <v>44</v>
      </c>
      <c r="F122" t="s" s="10">
        <v>149</v>
      </c>
      <c r="G122" s="10">
        <f>concatenate(c122,d122,e122,f122)</f>
      </c>
      <c r="H122" t="s" s="10">
        <v>405</v>
      </c>
      <c r="I122" t="n" s="10">
        <v>2.4041022519E10</v>
      </c>
      <c r="J122" t="s" s="10">
        <v>41</v>
      </c>
      <c r="K122" t="s" s="10">
        <v>41</v>
      </c>
      <c r="L122" t="s" s="10">
        <v>41</v>
      </c>
      <c r="M122" t="s" s="10">
        <v>41</v>
      </c>
      <c r="N122" t="s" s="10">
        <v>41</v>
      </c>
      <c r="O122" t="s" s="10">
        <v>41</v>
      </c>
      <c r="P122" t="s" s="10">
        <v>41</v>
      </c>
    </row>
    <row r="123">
      <c r="A123" t="n" s="10">
        <v>115.0</v>
      </c>
      <c r="B123" t="n" s="10">
        <v>330.0</v>
      </c>
      <c r="C123" t="s" s="10">
        <v>406</v>
      </c>
      <c r="D123" t="s" s="10">
        <v>230</v>
      </c>
      <c r="E123" t="s" s="10">
        <v>205</v>
      </c>
      <c r="F123" t="s" s="10">
        <v>407</v>
      </c>
      <c r="G123" s="10">
        <f>concatenate(c123,d123,e123,f123)</f>
      </c>
      <c r="H123" t="s" s="10">
        <v>408</v>
      </c>
      <c r="I123" t="n" s="10">
        <v>2.4040874692E10</v>
      </c>
      <c r="J123" t="s" s="10">
        <v>41</v>
      </c>
      <c r="K123" t="s" s="10">
        <v>41</v>
      </c>
      <c r="L123" t="s" s="10">
        <v>41</v>
      </c>
      <c r="M123" t="s" s="10">
        <v>41</v>
      </c>
      <c r="N123" t="s" s="10">
        <v>41</v>
      </c>
      <c r="O123" t="s" s="10">
        <v>41</v>
      </c>
      <c r="P123" t="s" s="10">
        <v>41</v>
      </c>
    </row>
    <row r="124">
      <c r="A124" t="n" s="10">
        <v>116.0</v>
      </c>
      <c r="B124" t="n" s="10">
        <v>459.0</v>
      </c>
      <c r="C124" t="s" s="10">
        <v>323</v>
      </c>
      <c r="D124" t="s" s="10">
        <v>62</v>
      </c>
      <c r="E124" t="s" s="10">
        <v>383</v>
      </c>
      <c r="F124" t="s" s="10">
        <v>255</v>
      </c>
      <c r="G124" s="10">
        <f>concatenate(c124,d124,e124,f124)</f>
      </c>
      <c r="H124" t="s" s="10">
        <v>409</v>
      </c>
      <c r="I124" t="n" s="10">
        <v>2.4040875385E10</v>
      </c>
      <c r="J124" t="s" s="10">
        <v>41</v>
      </c>
      <c r="K124" t="s" s="10">
        <v>41</v>
      </c>
      <c r="L124" t="s" s="10">
        <v>41</v>
      </c>
      <c r="M124" t="s" s="10">
        <v>41</v>
      </c>
      <c r="N124" t="s" s="10">
        <v>41</v>
      </c>
      <c r="O124" t="s" s="10">
        <v>41</v>
      </c>
      <c r="P124" t="s" s="10">
        <v>41</v>
      </c>
    </row>
    <row r="125">
      <c r="A125" t="n" s="10">
        <v>117.0</v>
      </c>
      <c r="B125" t="n" s="10">
        <v>592.0</v>
      </c>
      <c r="C125" t="s" s="10">
        <v>410</v>
      </c>
      <c r="D125" t="s" s="10">
        <v>411</v>
      </c>
      <c r="E125" t="s" s="10">
        <v>242</v>
      </c>
      <c r="F125" t="s" s="10">
        <v>114</v>
      </c>
      <c r="G125" s="10">
        <f>concatenate(c125,d125,e125,f125)</f>
      </c>
      <c r="H125" t="s" s="10">
        <v>412</v>
      </c>
      <c r="I125" t="n" s="10">
        <v>2.4041862267E10</v>
      </c>
      <c r="J125" t="s" s="10">
        <v>41</v>
      </c>
      <c r="K125" t="s" s="10">
        <v>41</v>
      </c>
      <c r="L125" t="s" s="10">
        <v>41</v>
      </c>
      <c r="M125" t="s" s="10">
        <v>41</v>
      </c>
      <c r="N125" t="s" s="10">
        <v>41</v>
      </c>
      <c r="O125" t="s" s="10">
        <v>41</v>
      </c>
      <c r="P125" t="s" s="10">
        <v>41</v>
      </c>
    </row>
    <row r="126">
      <c r="A126" t="n" s="10">
        <v>118.0</v>
      </c>
      <c r="B126" t="n" s="10">
        <v>602.0</v>
      </c>
      <c r="C126" t="s" s="10">
        <v>88</v>
      </c>
      <c r="D126" t="s" s="10">
        <v>88</v>
      </c>
      <c r="E126" t="s" s="10">
        <v>413</v>
      </c>
      <c r="F126" t="s" s="10">
        <v>414</v>
      </c>
      <c r="G126" s="10">
        <f>concatenate(c126,d126,e126,f126)</f>
      </c>
      <c r="H126" t="s" s="10">
        <v>415</v>
      </c>
      <c r="I126" t="n" s="10">
        <v>2.4041418437E10</v>
      </c>
      <c r="J126" t="s" s="10">
        <v>41</v>
      </c>
      <c r="K126" t="s" s="10">
        <v>41</v>
      </c>
      <c r="L126" t="s" s="10">
        <v>41</v>
      </c>
      <c r="M126" t="s" s="10">
        <v>41</v>
      </c>
      <c r="N126" t="s" s="10">
        <v>41</v>
      </c>
      <c r="O126" t="s" s="10">
        <v>41</v>
      </c>
      <c r="P126" t="s" s="10">
        <v>41</v>
      </c>
    </row>
    <row r="127">
      <c r="A127" t="n" s="10">
        <v>119.0</v>
      </c>
      <c r="B127" t="n" s="10">
        <v>605.0</v>
      </c>
      <c r="C127" t="s" s="10">
        <v>406</v>
      </c>
      <c r="D127" t="s" s="10">
        <v>152</v>
      </c>
      <c r="E127" t="s" s="10">
        <v>188</v>
      </c>
      <c r="F127" t="s" s="10">
        <v>101</v>
      </c>
      <c r="G127" s="10">
        <f>concatenate(c127,d127,e127,f127)</f>
      </c>
      <c r="H127" t="s" s="10">
        <v>416</v>
      </c>
      <c r="I127" t="n" s="10">
        <v>2.4043531716E10</v>
      </c>
      <c r="J127" t="s" s="10">
        <v>41</v>
      </c>
      <c r="K127" t="s" s="10">
        <v>41</v>
      </c>
      <c r="L127" t="s" s="10">
        <v>41</v>
      </c>
      <c r="M127" t="s" s="10">
        <v>41</v>
      </c>
      <c r="N127" t="s" s="10">
        <v>41</v>
      </c>
      <c r="O127" t="s" s="10">
        <v>41</v>
      </c>
      <c r="P127" t="s" s="10">
        <v>41</v>
      </c>
    </row>
    <row r="128">
      <c r="A128" t="n" s="10">
        <v>120.0</v>
      </c>
      <c r="B128" t="n" s="10">
        <v>740.0</v>
      </c>
      <c r="C128" t="s" s="10">
        <v>261</v>
      </c>
      <c r="D128" t="s" s="10">
        <v>417</v>
      </c>
      <c r="E128" t="s" s="10">
        <v>167</v>
      </c>
      <c r="F128" t="s" s="10">
        <v>418</v>
      </c>
      <c r="G128" s="10">
        <f>concatenate(c128,d128,e128,f128)</f>
      </c>
      <c r="H128" t="s" s="10">
        <v>419</v>
      </c>
      <c r="I128" t="n" s="10">
        <v>2.4046415813E10</v>
      </c>
      <c r="J128" t="s" s="10">
        <v>41</v>
      </c>
      <c r="K128" t="s" s="10">
        <v>41</v>
      </c>
      <c r="L128" t="s" s="10">
        <v>41</v>
      </c>
      <c r="M128" t="s" s="10">
        <v>41</v>
      </c>
      <c r="N128" t="s" s="10">
        <v>41</v>
      </c>
      <c r="O128" t="s" s="10">
        <v>41</v>
      </c>
      <c r="P128" t="s" s="10">
        <v>41</v>
      </c>
    </row>
    <row r="129">
      <c r="A129" t="n" s="10">
        <v>121.0</v>
      </c>
      <c r="B129" t="n" s="10">
        <v>755.0</v>
      </c>
      <c r="C129" t="s" s="10">
        <v>420</v>
      </c>
      <c r="D129" t="s" s="10">
        <v>421</v>
      </c>
      <c r="E129" t="s" s="10">
        <v>316</v>
      </c>
      <c r="F129" t="s" s="10">
        <v>149</v>
      </c>
      <c r="G129" s="10">
        <f>concatenate(c129,d129,e129,f129)</f>
      </c>
      <c r="H129" t="s" s="10">
        <v>422</v>
      </c>
      <c r="I129" t="n" s="10">
        <v>2.4046845243E10</v>
      </c>
      <c r="J129" t="s" s="10">
        <v>41</v>
      </c>
      <c r="K129" t="s" s="10">
        <v>41</v>
      </c>
      <c r="L129" t="s" s="10">
        <v>41</v>
      </c>
      <c r="M129" t="s" s="10">
        <v>41</v>
      </c>
      <c r="N129" t="s" s="10">
        <v>41</v>
      </c>
      <c r="O129" t="s" s="10">
        <v>41</v>
      </c>
      <c r="P129" t="s" s="10">
        <v>41</v>
      </c>
    </row>
    <row r="130">
      <c r="A130" t="n" s="10">
        <v>122.0</v>
      </c>
      <c r="B130" t="n" s="7">
        <v>-7.0</v>
      </c>
      <c r="C130" t="s" s="7">
        <v>250</v>
      </c>
      <c r="D130" t="s" s="7">
        <v>53</v>
      </c>
      <c r="E130" t="s" s="7">
        <v>161</v>
      </c>
      <c r="F130" t="s" s="7">
        <v>115</v>
      </c>
      <c r="G130" s="7">
        <f>concatenate(c130,d130,e130,f130)</f>
      </c>
      <c r="H130" t="s" s="7">
        <v>423</v>
      </c>
      <c r="I130" t="n" s="10">
        <v>2.4040877235E10</v>
      </c>
      <c r="J130" t="s" s="10">
        <v>41</v>
      </c>
      <c r="K130" t="s" s="10">
        <v>41</v>
      </c>
      <c r="L130" t="s" s="10">
        <v>41</v>
      </c>
      <c r="M130" t="s" s="10">
        <v>41</v>
      </c>
      <c r="N130" t="s" s="10">
        <v>41</v>
      </c>
      <c r="O130" t="s" s="10">
        <v>41</v>
      </c>
      <c r="P130" t="s" s="10">
        <v>41</v>
      </c>
    </row>
    <row r="131">
      <c r="A131" t="n" s="10">
        <v>123.0</v>
      </c>
      <c r="B131" t="n" s="10">
        <v>32.0</v>
      </c>
      <c r="C131" t="s" s="10">
        <v>155</v>
      </c>
      <c r="D131" t="s" s="10">
        <v>424</v>
      </c>
      <c r="E131" t="s" s="10">
        <v>44</v>
      </c>
      <c r="F131" t="s" s="10">
        <v>425</v>
      </c>
      <c r="G131" s="10">
        <f>concatenate(c131,d131,e131,f131)</f>
      </c>
      <c r="H131" t="s" s="10">
        <v>426</v>
      </c>
      <c r="I131" t="n" s="10">
        <v>2.4041266845E10</v>
      </c>
      <c r="J131" t="s" s="10">
        <v>41</v>
      </c>
      <c r="K131" t="s" s="10">
        <v>41</v>
      </c>
      <c r="L131" t="s" s="10">
        <v>41</v>
      </c>
      <c r="M131" t="s" s="10">
        <v>41</v>
      </c>
      <c r="N131" t="s" s="10">
        <v>41</v>
      </c>
      <c r="O131" t="s" s="10">
        <v>41</v>
      </c>
      <c r="P131" t="s" s="10">
        <v>41</v>
      </c>
    </row>
    <row r="132">
      <c r="A132" t="n" s="10">
        <v>124.0</v>
      </c>
      <c r="B132" t="n" s="10">
        <v>48.0</v>
      </c>
      <c r="C132" t="s" s="10">
        <v>427</v>
      </c>
      <c r="D132" t="s" s="10">
        <v>360</v>
      </c>
      <c r="E132" t="s" s="10">
        <v>428</v>
      </c>
      <c r="F132" t="s" s="10">
        <v>429</v>
      </c>
      <c r="G132" s="10">
        <f>concatenate(c132,d132,e132,f132)</f>
      </c>
      <c r="H132" t="s" s="10">
        <v>430</v>
      </c>
      <c r="I132" t="n" s="10">
        <v>2.4040879161E10</v>
      </c>
      <c r="J132" t="s" s="10">
        <v>41</v>
      </c>
      <c r="K132" t="s" s="10">
        <v>41</v>
      </c>
      <c r="L132" t="s" s="10">
        <v>41</v>
      </c>
      <c r="M132" t="s" s="10">
        <v>41</v>
      </c>
      <c r="N132" t="s" s="10">
        <v>41</v>
      </c>
      <c r="O132" t="s" s="10">
        <v>41</v>
      </c>
      <c r="P132" t="s" s="10">
        <v>41</v>
      </c>
    </row>
    <row r="133">
      <c r="A133" t="n" s="10">
        <v>125.0</v>
      </c>
      <c r="B133" t="n" s="10">
        <v>51.0</v>
      </c>
      <c r="C133" t="s" s="10">
        <v>47</v>
      </c>
      <c r="D133" t="s" s="10">
        <v>431</v>
      </c>
      <c r="E133" t="s" s="10">
        <v>115</v>
      </c>
      <c r="F133" t="s" s="10">
        <v>418</v>
      </c>
      <c r="G133" s="10">
        <f>concatenate(c133,d133,e133,f133)</f>
      </c>
      <c r="H133" t="s" s="10">
        <v>432</v>
      </c>
      <c r="I133" t="n" s="10">
        <v>2.4040993795E10</v>
      </c>
      <c r="J133" t="s" s="10">
        <v>41</v>
      </c>
      <c r="K133" t="s" s="10">
        <v>41</v>
      </c>
      <c r="L133" t="s" s="10">
        <v>41</v>
      </c>
      <c r="M133" t="s" s="10">
        <v>41</v>
      </c>
      <c r="N133" t="s" s="10">
        <v>41</v>
      </c>
      <c r="O133" t="s" s="10">
        <v>41</v>
      </c>
      <c r="P133" t="s" s="10">
        <v>41</v>
      </c>
    </row>
    <row r="134">
      <c r="A134" t="n" s="10">
        <v>126.0</v>
      </c>
      <c r="B134" t="n" s="10">
        <v>73.0</v>
      </c>
      <c r="C134" t="s" s="10">
        <v>147</v>
      </c>
      <c r="D134" t="s" s="10">
        <v>433</v>
      </c>
      <c r="E134" t="s" s="10">
        <v>434</v>
      </c>
      <c r="F134" t="s" s="10">
        <v>319</v>
      </c>
      <c r="G134" s="10">
        <f>concatenate(c134,d134,e134,f134)</f>
      </c>
      <c r="H134" t="s" s="10">
        <v>435</v>
      </c>
      <c r="I134" t="n" s="10">
        <v>2.4040874539E10</v>
      </c>
      <c r="J134" t="s" s="10">
        <v>41</v>
      </c>
      <c r="K134" t="s" s="10">
        <v>41</v>
      </c>
      <c r="L134" t="s" s="10">
        <v>41</v>
      </c>
      <c r="M134" t="s" s="10">
        <v>41</v>
      </c>
      <c r="N134" t="s" s="10">
        <v>41</v>
      </c>
      <c r="O134" t="s" s="10">
        <v>41</v>
      </c>
      <c r="P134" t="s" s="10">
        <v>41</v>
      </c>
    </row>
    <row r="135">
      <c r="A135" t="n" s="10">
        <v>127.0</v>
      </c>
      <c r="B135" t="n" s="10">
        <v>218.0</v>
      </c>
      <c r="C135" t="s" s="10">
        <v>252</v>
      </c>
      <c r="D135" t="s" s="10">
        <v>155</v>
      </c>
      <c r="E135" t="s" s="10">
        <v>89</v>
      </c>
      <c r="F135" t="s" s="10">
        <v>436</v>
      </c>
      <c r="G135" s="10">
        <f>concatenate(c135,d135,e135,f135)</f>
      </c>
      <c r="H135" t="s" s="10">
        <v>437</v>
      </c>
      <c r="I135" t="n" s="10">
        <v>2.4040933832E10</v>
      </c>
      <c r="J135" t="s" s="10">
        <v>41</v>
      </c>
      <c r="K135" t="s" s="10">
        <v>41</v>
      </c>
      <c r="L135" t="s" s="10">
        <v>41</v>
      </c>
      <c r="M135" t="s" s="10">
        <v>41</v>
      </c>
      <c r="N135" t="s" s="10">
        <v>41</v>
      </c>
      <c r="O135" t="s" s="10">
        <v>41</v>
      </c>
      <c r="P135" t="s" s="10">
        <v>41</v>
      </c>
    </row>
    <row r="136">
      <c r="A136" t="n" s="10">
        <v>128.0</v>
      </c>
      <c r="B136" t="n" s="10">
        <v>231.0</v>
      </c>
      <c r="C136" t="s" s="10">
        <v>359</v>
      </c>
      <c r="D136" t="s" s="10">
        <v>438</v>
      </c>
      <c r="E136" t="s" s="10">
        <v>439</v>
      </c>
      <c r="F136" t="s" s="10">
        <v>149</v>
      </c>
      <c r="G136" s="10">
        <f>concatenate(c136,d136,e136,f136)</f>
      </c>
      <c r="H136" t="s" s="10">
        <v>440</v>
      </c>
      <c r="I136" t="n" s="10">
        <v>2.4041021958E10</v>
      </c>
      <c r="J136" t="s" s="10">
        <v>41</v>
      </c>
      <c r="K136" t="s" s="10">
        <v>41</v>
      </c>
      <c r="L136" t="s" s="10">
        <v>41</v>
      </c>
      <c r="M136" t="s" s="10">
        <v>41</v>
      </c>
      <c r="N136" t="s" s="10">
        <v>41</v>
      </c>
      <c r="O136" t="s" s="10">
        <v>41</v>
      </c>
      <c r="P136" t="s" s="10">
        <v>41</v>
      </c>
    </row>
    <row r="137">
      <c r="A137" t="n" s="10">
        <v>129.0</v>
      </c>
      <c r="B137" t="n" s="10">
        <v>288.0</v>
      </c>
      <c r="C137" t="s" s="10">
        <v>323</v>
      </c>
      <c r="D137" t="s" s="10">
        <v>169</v>
      </c>
      <c r="E137" t="s" s="10">
        <v>441</v>
      </c>
      <c r="F137" t="s" s="10">
        <v>121</v>
      </c>
      <c r="G137" s="10">
        <f>concatenate(c137,d137,e137,f137)</f>
      </c>
      <c r="H137" t="s" s="10">
        <v>442</v>
      </c>
      <c r="I137" t="n" s="10">
        <v>2.4041265208E10</v>
      </c>
      <c r="J137" t="s" s="10">
        <v>41</v>
      </c>
      <c r="K137" t="s" s="10">
        <v>41</v>
      </c>
      <c r="L137" t="s" s="10">
        <v>41</v>
      </c>
      <c r="M137" t="s" s="10">
        <v>41</v>
      </c>
      <c r="N137" t="s" s="10">
        <v>41</v>
      </c>
      <c r="O137" t="s" s="10">
        <v>41</v>
      </c>
      <c r="P137" t="s" s="10">
        <v>41</v>
      </c>
    </row>
    <row r="138">
      <c r="A138" t="n" s="10">
        <v>130.0</v>
      </c>
      <c r="B138" t="n" s="10">
        <v>293.0</v>
      </c>
      <c r="C138" t="s" s="10">
        <v>250</v>
      </c>
      <c r="D138" t="s" s="10">
        <v>53</v>
      </c>
      <c r="E138" t="s" s="10">
        <v>167</v>
      </c>
      <c r="F138" t="s" s="10">
        <v>121</v>
      </c>
      <c r="G138" s="10">
        <f>concatenate(c138,d138,e138,f138)</f>
      </c>
      <c r="H138" t="s" s="10">
        <v>443</v>
      </c>
      <c r="I138" t="n" s="10">
        <v>2.404102418E10</v>
      </c>
      <c r="J138" t="s" s="10">
        <v>41</v>
      </c>
      <c r="K138" t="s" s="10">
        <v>41</v>
      </c>
      <c r="L138" t="s" s="10">
        <v>41</v>
      </c>
      <c r="M138" t="s" s="10">
        <v>41</v>
      </c>
      <c r="N138" t="s" s="10">
        <v>41</v>
      </c>
      <c r="O138" t="s" s="10">
        <v>41</v>
      </c>
      <c r="P138" t="s" s="10">
        <v>41</v>
      </c>
    </row>
    <row r="139">
      <c r="A139" t="n" s="10">
        <v>131.0</v>
      </c>
      <c r="B139" t="n" s="10">
        <v>423.0</v>
      </c>
      <c r="C139" t="s" s="10">
        <v>444</v>
      </c>
      <c r="D139" t="s" s="10">
        <v>445</v>
      </c>
      <c r="E139" t="s" s="10">
        <v>446</v>
      </c>
      <c r="F139" t="s" s="10">
        <v>44</v>
      </c>
      <c r="G139" s="10">
        <f>concatenate(c139,d139,e139,f139)</f>
      </c>
      <c r="H139" t="s" s="10">
        <v>447</v>
      </c>
      <c r="I139" t="n" s="10">
        <v>2.4040874166E10</v>
      </c>
      <c r="J139" t="s" s="10">
        <v>41</v>
      </c>
      <c r="K139" t="s" s="10">
        <v>41</v>
      </c>
      <c r="L139" t="s" s="10">
        <v>41</v>
      </c>
      <c r="M139" t="s" s="10">
        <v>41</v>
      </c>
      <c r="N139" t="s" s="10">
        <v>41</v>
      </c>
      <c r="O139" t="s" s="10">
        <v>41</v>
      </c>
      <c r="P139" t="s" s="10">
        <v>41</v>
      </c>
    </row>
    <row r="140">
      <c r="A140" t="n" s="10">
        <v>132.0</v>
      </c>
      <c r="B140" t="n" s="10">
        <v>514.0</v>
      </c>
      <c r="C140" t="s" s="10">
        <v>448</v>
      </c>
      <c r="D140" t="s" s="10">
        <v>449</v>
      </c>
      <c r="E140" t="s" s="10">
        <v>50</v>
      </c>
      <c r="F140" t="s" s="10">
        <v>450</v>
      </c>
      <c r="G140" s="10">
        <f>concatenate(c140,d140,e140,f140)</f>
      </c>
      <c r="H140" t="s" s="10">
        <v>451</v>
      </c>
      <c r="I140" t="n" s="10">
        <v>2.4041863974E10</v>
      </c>
      <c r="J140" t="s" s="10">
        <v>41</v>
      </c>
      <c r="K140" t="s" s="10">
        <v>41</v>
      </c>
      <c r="L140" t="s" s="10">
        <v>41</v>
      </c>
      <c r="M140" t="s" s="10">
        <v>41</v>
      </c>
      <c r="N140" t="s" s="10">
        <v>41</v>
      </c>
      <c r="O140" t="s" s="10">
        <v>41</v>
      </c>
      <c r="P140" t="s" s="10">
        <v>41</v>
      </c>
    </row>
    <row r="141">
      <c r="A141" t="n" s="10">
        <v>133.0</v>
      </c>
      <c r="B141" t="n" s="10">
        <v>516.0</v>
      </c>
      <c r="C141" t="s" s="10">
        <v>334</v>
      </c>
      <c r="D141" t="s" s="10">
        <v>452</v>
      </c>
      <c r="E141" t="s" s="10">
        <v>450</v>
      </c>
      <c r="F141" t="s" s="10">
        <v>188</v>
      </c>
      <c r="G141" s="10">
        <f>concatenate(c141,d141,e141,f141)</f>
      </c>
      <c r="H141" t="s" s="10">
        <v>453</v>
      </c>
      <c r="I141" t="n" s="10">
        <v>2.4041860177E10</v>
      </c>
      <c r="J141" t="s" s="10">
        <v>41</v>
      </c>
      <c r="K141" t="s" s="10">
        <v>41</v>
      </c>
      <c r="L141" t="s" s="10">
        <v>41</v>
      </c>
      <c r="M141" t="s" s="10">
        <v>41</v>
      </c>
      <c r="N141" t="s" s="10">
        <v>41</v>
      </c>
      <c r="O141" t="s" s="10">
        <v>41</v>
      </c>
      <c r="P141" t="s" s="10">
        <v>41</v>
      </c>
    </row>
    <row r="142">
      <c r="A142" t="n" s="10">
        <v>134.0</v>
      </c>
      <c r="B142" t="n" s="10">
        <v>574.0</v>
      </c>
      <c r="C142" t="s" s="10">
        <v>351</v>
      </c>
      <c r="D142" t="s" s="10">
        <v>454</v>
      </c>
      <c r="E142" t="s" s="10">
        <v>455</v>
      </c>
      <c r="F142" t="s" s="10">
        <v>456</v>
      </c>
      <c r="G142" s="10">
        <f>concatenate(c142,d142,e142,f142)</f>
      </c>
      <c r="H142" t="s" s="10">
        <v>457</v>
      </c>
      <c r="I142" t="n" s="10">
        <v>2.4042906665E10</v>
      </c>
      <c r="J142" t="s" s="10">
        <v>41</v>
      </c>
      <c r="K142" t="s" s="10">
        <v>41</v>
      </c>
      <c r="L142" t="s" s="10">
        <v>41</v>
      </c>
      <c r="M142" t="s" s="10">
        <v>41</v>
      </c>
      <c r="N142" t="s" s="10">
        <v>41</v>
      </c>
      <c r="O142" t="s" s="10">
        <v>41</v>
      </c>
      <c r="P142" t="s" s="10">
        <v>41</v>
      </c>
    </row>
    <row r="143">
      <c r="A143" t="n" s="10">
        <v>135.0</v>
      </c>
      <c r="B143" t="n" s="10">
        <v>598.0</v>
      </c>
      <c r="C143" t="s" s="10">
        <v>458</v>
      </c>
      <c r="D143" t="s" s="10">
        <v>459</v>
      </c>
      <c r="E143" t="s" s="10">
        <v>187</v>
      </c>
      <c r="F143" t="s" s="10">
        <v>450</v>
      </c>
      <c r="G143" s="10">
        <f>concatenate(c143,d143,e143,f143)</f>
      </c>
      <c r="H143" t="s" s="10">
        <v>460</v>
      </c>
      <c r="I143" t="n" s="10">
        <v>2.4043159664E10</v>
      </c>
      <c r="J143" t="s" s="10">
        <v>41</v>
      </c>
      <c r="K143" t="s" s="10">
        <v>41</v>
      </c>
      <c r="L143" t="s" s="10">
        <v>41</v>
      </c>
      <c r="M143" t="s" s="10">
        <v>41</v>
      </c>
      <c r="N143" t="s" s="10">
        <v>41</v>
      </c>
      <c r="O143" t="s" s="10">
        <v>41</v>
      </c>
      <c r="P143" t="s" s="10">
        <v>41</v>
      </c>
    </row>
    <row r="144">
      <c r="A144" t="n" s="10">
        <v>136.0</v>
      </c>
      <c r="B144" t="n" s="10">
        <v>626.0</v>
      </c>
      <c r="C144" t="s" s="10">
        <v>461</v>
      </c>
      <c r="D144" t="s" s="10">
        <v>280</v>
      </c>
      <c r="E144" t="s" s="10">
        <v>38</v>
      </c>
      <c r="F144" t="s" s="10">
        <v>462</v>
      </c>
      <c r="G144" s="10">
        <f>concatenate(c144,d144,e144,f144)</f>
      </c>
      <c r="H144" t="s" s="10">
        <v>463</v>
      </c>
      <c r="I144" t="n" s="10">
        <v>2.4044488567E10</v>
      </c>
      <c r="J144" t="s" s="10">
        <v>41</v>
      </c>
      <c r="K144" t="s" s="10">
        <v>41</v>
      </c>
      <c r="L144" t="s" s="10">
        <v>41</v>
      </c>
      <c r="M144" t="s" s="10">
        <v>41</v>
      </c>
      <c r="N144" t="s" s="10">
        <v>41</v>
      </c>
      <c r="O144" t="s" s="10">
        <v>41</v>
      </c>
      <c r="P144" t="s" s="10">
        <v>41</v>
      </c>
    </row>
    <row r="145">
      <c r="A145" t="n" s="10">
        <v>137.0</v>
      </c>
      <c r="B145" t="n" s="10">
        <v>791.0</v>
      </c>
      <c r="C145" t="s" s="10">
        <v>464</v>
      </c>
      <c r="D145" t="s" s="10">
        <v>465</v>
      </c>
      <c r="E145" t="s" s="10">
        <v>181</v>
      </c>
      <c r="F145" t="s" s="10">
        <v>121</v>
      </c>
      <c r="G145" s="10">
        <f>concatenate(c145,d145,e145,f145)</f>
      </c>
      <c r="H145" t="s" s="10">
        <v>466</v>
      </c>
      <c r="I145" t="n" s="10">
        <v>2.4051011338E10</v>
      </c>
      <c r="J145" t="s" s="10">
        <v>41</v>
      </c>
      <c r="K145" t="s" s="10">
        <v>41</v>
      </c>
      <c r="L145" t="s" s="10">
        <v>41</v>
      </c>
      <c r="M145" t="s" s="10">
        <v>41</v>
      </c>
      <c r="N145" t="s" s="10">
        <v>41</v>
      </c>
      <c r="O145" t="s" s="10">
        <v>41</v>
      </c>
      <c r="P145" t="s" s="10">
        <v>41</v>
      </c>
    </row>
    <row r="146">
      <c r="A146" t="n" s="10">
        <v>138.0</v>
      </c>
      <c r="B146" t="n" s="10">
        <v>920.0</v>
      </c>
      <c r="C146" t="s" s="10">
        <v>467</v>
      </c>
      <c r="D146" t="s" s="10">
        <v>129</v>
      </c>
      <c r="E146" t="s" s="10">
        <v>208</v>
      </c>
      <c r="F146" t="s" s="10">
        <v>39</v>
      </c>
      <c r="G146" s="10">
        <f>concatenate(c146,d146,e146,f146)</f>
      </c>
      <c r="H146" t="s" s="10">
        <v>468</v>
      </c>
      <c r="I146" t="n" s="10">
        <v>2.4054525881E10</v>
      </c>
      <c r="J146" t="s" s="10">
        <v>41</v>
      </c>
      <c r="K146" t="s" s="10">
        <v>41</v>
      </c>
      <c r="L146" t="s" s="10">
        <v>41</v>
      </c>
      <c r="M146" t="s" s="10">
        <v>41</v>
      </c>
      <c r="N146" t="s" s="10">
        <v>41</v>
      </c>
      <c r="O146" t="s" s="10">
        <v>41</v>
      </c>
      <c r="P146" t="s" s="10">
        <v>41</v>
      </c>
    </row>
    <row r="147">
      <c r="A147" t="n" s="10">
        <v>139.0</v>
      </c>
      <c r="B147" t="n" s="10">
        <v>945.0</v>
      </c>
      <c r="C147" t="s" s="10">
        <v>132</v>
      </c>
      <c r="D147" t="s" s="10">
        <v>469</v>
      </c>
      <c r="E147" t="s" s="10">
        <v>44</v>
      </c>
      <c r="F147" t="s" s="10">
        <v>470</v>
      </c>
      <c r="G147" s="10">
        <f>concatenate(c147,d147,e147,f147)</f>
      </c>
      <c r="H147" t="s" s="10">
        <v>471</v>
      </c>
      <c r="I147" t="n" s="10">
        <v>2.4054861208E10</v>
      </c>
      <c r="J147" t="s" s="10">
        <v>41</v>
      </c>
      <c r="K147" t="s" s="10">
        <v>41</v>
      </c>
      <c r="L147" t="s" s="10">
        <v>41</v>
      </c>
      <c r="M147" t="s" s="10">
        <v>41</v>
      </c>
      <c r="N147" t="s" s="10">
        <v>41</v>
      </c>
      <c r="O147" t="s" s="10">
        <v>41</v>
      </c>
      <c r="P147" t="s" s="10">
        <v>41</v>
      </c>
    </row>
    <row r="148">
      <c r="A148" t="n" s="10">
        <v>140.0</v>
      </c>
      <c r="B148" t="n" s="10">
        <v>970.0</v>
      </c>
      <c r="C148" t="s" s="10">
        <v>180</v>
      </c>
      <c r="D148" t="s" s="10">
        <v>472</v>
      </c>
      <c r="E148" t="s" s="10">
        <v>38</v>
      </c>
      <c r="F148" t="s" s="10">
        <v>473</v>
      </c>
      <c r="G148" s="10">
        <f>concatenate(c148,d148,e148,f148)</f>
      </c>
      <c r="H148" t="s" s="10">
        <v>474</v>
      </c>
      <c r="I148" t="n" s="10">
        <v>2.4046162962E10</v>
      </c>
      <c r="J148" t="s" s="10">
        <v>41</v>
      </c>
      <c r="K148" t="s" s="10">
        <v>41</v>
      </c>
      <c r="L148" t="s" s="10">
        <v>41</v>
      </c>
      <c r="M148" t="s" s="10">
        <v>41</v>
      </c>
      <c r="N148" t="s" s="10">
        <v>41</v>
      </c>
      <c r="O148" t="s" s="10">
        <v>41</v>
      </c>
      <c r="P148" t="s" s="10">
        <v>41</v>
      </c>
    </row>
    <row r="149">
      <c r="A149" t="n" s="10">
        <v>141.0</v>
      </c>
      <c r="B149" t="n" s="10">
        <v>1009.0</v>
      </c>
      <c r="C149" t="s" s="10">
        <v>406</v>
      </c>
      <c r="D149" t="s" s="10">
        <v>121</v>
      </c>
      <c r="E149" t="s" s="10">
        <v>475</v>
      </c>
      <c r="F149" t="s" s="10">
        <v>476</v>
      </c>
      <c r="G149" s="10">
        <f>concatenate(c149,d149,e149,f149)</f>
      </c>
      <c r="H149" t="s" s="10">
        <v>477</v>
      </c>
      <c r="I149" t="n" s="10">
        <v>2.4055737795E10</v>
      </c>
      <c r="J149" t="s" s="10">
        <v>41</v>
      </c>
      <c r="K149" t="s" s="10">
        <v>41</v>
      </c>
      <c r="L149" t="s" s="10">
        <v>41</v>
      </c>
      <c r="M149" t="s" s="10">
        <v>41</v>
      </c>
      <c r="N149" t="s" s="10">
        <v>41</v>
      </c>
      <c r="O149" t="s" s="10">
        <v>41</v>
      </c>
      <c r="P149" t="s" s="10">
        <v>41</v>
      </c>
    </row>
    <row r="150">
      <c r="A150" t="n" s="10">
        <v>142.0</v>
      </c>
      <c r="B150" t="n" s="10">
        <v>1065.0</v>
      </c>
      <c r="C150" t="s" s="10">
        <v>315</v>
      </c>
      <c r="D150" t="s" s="10">
        <v>52</v>
      </c>
      <c r="E150" t="s" s="10">
        <v>478</v>
      </c>
      <c r="F150" t="s" s="10">
        <v>114</v>
      </c>
      <c r="G150" s="10">
        <f>concatenate(c150,d150,e150,f150)</f>
      </c>
      <c r="H150" t="s" s="10">
        <v>479</v>
      </c>
      <c r="I150" t="n" s="10">
        <v>2.4041265253E10</v>
      </c>
      <c r="J150" t="s" s="10">
        <v>41</v>
      </c>
      <c r="K150" t="s" s="10">
        <v>41</v>
      </c>
      <c r="L150" t="s" s="10">
        <v>41</v>
      </c>
      <c r="M150" t="s" s="10">
        <v>41</v>
      </c>
      <c r="N150" t="s" s="10">
        <v>41</v>
      </c>
      <c r="O150" t="s" s="10">
        <v>41</v>
      </c>
      <c r="P150" t="s" s="10">
        <v>41</v>
      </c>
    </row>
    <row r="151">
      <c r="A151" t="n" s="10">
        <v>143.0</v>
      </c>
      <c r="B151" t="n" s="10">
        <v>1103.0</v>
      </c>
      <c r="C151" t="s" s="10">
        <v>334</v>
      </c>
      <c r="D151" t="s" s="10">
        <v>480</v>
      </c>
      <c r="E151" t="s" s="10">
        <v>298</v>
      </c>
      <c r="F151" t="s" s="10">
        <v>121</v>
      </c>
      <c r="G151" s="10">
        <f>concatenate(c151,d151,e151,f151)</f>
      </c>
      <c r="H151" t="s" s="10">
        <v>481</v>
      </c>
      <c r="I151" t="n" s="10">
        <v>2.4044829416E10</v>
      </c>
      <c r="J151" t="s" s="10">
        <v>41</v>
      </c>
      <c r="K151" t="s" s="10">
        <v>41</v>
      </c>
      <c r="L151" t="s" s="10">
        <v>41</v>
      </c>
      <c r="M151" t="s" s="10">
        <v>41</v>
      </c>
      <c r="N151" t="s" s="10">
        <v>41</v>
      </c>
      <c r="O151" t="s" s="10">
        <v>41</v>
      </c>
      <c r="P151" t="s" s="10">
        <v>41</v>
      </c>
    </row>
    <row r="152">
      <c r="A152" t="n" s="10">
        <v>144.0</v>
      </c>
      <c r="B152" t="n" s="10">
        <v>1114.0</v>
      </c>
      <c r="C152" t="s" s="10">
        <v>76</v>
      </c>
      <c r="D152" t="s" s="10">
        <v>482</v>
      </c>
      <c r="E152" t="s" s="10">
        <v>483</v>
      </c>
      <c r="F152" t="s" s="10">
        <v>484</v>
      </c>
      <c r="G152" s="10">
        <f>concatenate(c152,d152,e152,f152)</f>
      </c>
      <c r="H152" t="s" s="10">
        <v>485</v>
      </c>
      <c r="I152" t="n" s="10">
        <v>2.4059089816E10</v>
      </c>
      <c r="J152" t="s" s="10">
        <v>41</v>
      </c>
      <c r="K152" t="s" s="10">
        <v>41</v>
      </c>
      <c r="L152" t="s" s="10">
        <v>41</v>
      </c>
      <c r="M152" t="s" s="10">
        <v>41</v>
      </c>
      <c r="N152" t="s" s="10">
        <v>41</v>
      </c>
      <c r="O152" t="s" s="10">
        <v>41</v>
      </c>
      <c r="P152" t="s" s="10">
        <v>41</v>
      </c>
    </row>
    <row r="153">
      <c r="A153" t="n" s="10">
        <v>145.0</v>
      </c>
      <c r="B153" t="n" s="10">
        <v>1115.0</v>
      </c>
      <c r="C153" t="s" s="10">
        <v>482</v>
      </c>
      <c r="D153" t="s" s="10">
        <v>486</v>
      </c>
      <c r="E153" t="s" s="10">
        <v>383</v>
      </c>
      <c r="F153" t="s" s="10">
        <v>487</v>
      </c>
      <c r="G153" s="10">
        <f>concatenate(c153,d153,e153,f153)</f>
      </c>
      <c r="H153" t="s" s="10">
        <v>488</v>
      </c>
      <c r="I153" t="n" s="10">
        <v>2.4059055899E10</v>
      </c>
      <c r="J153" t="s" s="10">
        <v>41</v>
      </c>
      <c r="K153" t="s" s="10">
        <v>41</v>
      </c>
      <c r="L153" t="s" s="10">
        <v>41</v>
      </c>
      <c r="M153" t="s" s="10">
        <v>41</v>
      </c>
      <c r="N153" t="s" s="10">
        <v>41</v>
      </c>
      <c r="O153" t="s" s="10">
        <v>41</v>
      </c>
      <c r="P153" t="s" s="10">
        <v>41</v>
      </c>
    </row>
    <row r="154">
      <c r="A154" t="n" s="10">
        <v>146.0</v>
      </c>
      <c r="B154" t="n" s="10">
        <v>1117.0</v>
      </c>
      <c r="C154" t="s" s="10">
        <v>359</v>
      </c>
      <c r="D154" t="s" s="10">
        <v>360</v>
      </c>
      <c r="E154" t="s" s="10">
        <v>161</v>
      </c>
      <c r="F154" t="s" s="10">
        <v>39</v>
      </c>
      <c r="G154" s="10">
        <f>concatenate(c154,d154,e154,f154)</f>
      </c>
      <c r="H154" t="s" s="10">
        <v>489</v>
      </c>
      <c r="I154" t="n" s="10">
        <v>2.4059238478E10</v>
      </c>
      <c r="J154" t="s" s="10">
        <v>41</v>
      </c>
      <c r="K154" t="s" s="10">
        <v>41</v>
      </c>
      <c r="L154" t="s" s="10">
        <v>41</v>
      </c>
      <c r="M154" t="s" s="10">
        <v>41</v>
      </c>
      <c r="N154" t="s" s="10">
        <v>41</v>
      </c>
      <c r="O154" t="s" s="10">
        <v>41</v>
      </c>
      <c r="P154" t="s" s="10">
        <v>41</v>
      </c>
    </row>
    <row r="155">
      <c r="A155" t="n" s="10">
        <v>147.0</v>
      </c>
      <c r="B155" t="n" s="10">
        <v>1118.0</v>
      </c>
      <c r="C155" t="s" s="10">
        <v>490</v>
      </c>
      <c r="D155" t="s" s="10">
        <v>396</v>
      </c>
      <c r="E155" t="s" s="10">
        <v>316</v>
      </c>
      <c r="F155" t="s" s="10">
        <v>491</v>
      </c>
      <c r="G155" s="10">
        <f>concatenate(c155,d155,e155,f155)</f>
      </c>
      <c r="H155" t="s" s="10">
        <v>492</v>
      </c>
      <c r="I155" t="n" s="10">
        <v>2.4054858163E10</v>
      </c>
      <c r="J155" t="s" s="10">
        <v>41</v>
      </c>
      <c r="K155" t="s" s="10">
        <v>41</v>
      </c>
      <c r="L155" t="s" s="10">
        <v>41</v>
      </c>
      <c r="M155" t="s" s="10">
        <v>41</v>
      </c>
      <c r="N155" t="s" s="10">
        <v>41</v>
      </c>
      <c r="O155" t="s" s="10">
        <v>41</v>
      </c>
      <c r="P155" t="s" s="10">
        <v>41</v>
      </c>
    </row>
    <row r="156">
      <c r="A156" t="n" s="10">
        <v>148.0</v>
      </c>
      <c r="B156" t="n" s="10">
        <v>1120.0</v>
      </c>
      <c r="C156" t="s" s="10">
        <v>493</v>
      </c>
      <c r="D156" t="s" s="10">
        <v>494</v>
      </c>
      <c r="E156" t="s" s="10">
        <v>475</v>
      </c>
      <c r="F156" t="s" s="10">
        <v>44</v>
      </c>
      <c r="G156" s="10">
        <f>concatenate(c156,d156,e156,f156)</f>
      </c>
      <c r="H156" t="s" s="10">
        <v>495</v>
      </c>
      <c r="I156" t="n" s="10">
        <v>2.4053690977E10</v>
      </c>
      <c r="J156" t="s" s="10">
        <v>41</v>
      </c>
      <c r="K156" t="s" s="10">
        <v>41</v>
      </c>
      <c r="L156" t="s" s="10">
        <v>41</v>
      </c>
      <c r="M156" t="s" s="10">
        <v>41</v>
      </c>
      <c r="N156" t="s" s="10">
        <v>41</v>
      </c>
      <c r="O156" t="s" s="10">
        <v>41</v>
      </c>
      <c r="P156" t="s" s="10">
        <v>41</v>
      </c>
    </row>
    <row r="157">
      <c r="A157" t="n" s="10">
        <v>149.0</v>
      </c>
      <c r="B157" t="n" s="10">
        <v>1121.0</v>
      </c>
      <c r="C157" t="s" s="10">
        <v>47</v>
      </c>
      <c r="D157" t="s" s="10">
        <v>496</v>
      </c>
      <c r="E157" t="s" s="10">
        <v>44</v>
      </c>
      <c r="F157" t="s" s="10">
        <v>329</v>
      </c>
      <c r="G157" s="10">
        <f>concatenate(c157,d157,e157,f157)</f>
      </c>
      <c r="H157" t="s" s="10">
        <v>497</v>
      </c>
      <c r="I157" t="n" s="10">
        <v>2.4040876542E10</v>
      </c>
      <c r="J157" t="s" s="10">
        <v>41</v>
      </c>
      <c r="K157" t="s" s="10">
        <v>41</v>
      </c>
      <c r="L157" t="s" s="10">
        <v>41</v>
      </c>
      <c r="M157" t="s" s="10">
        <v>41</v>
      </c>
      <c r="N157" t="s" s="10">
        <v>41</v>
      </c>
      <c r="O157" t="s" s="10">
        <v>41</v>
      </c>
      <c r="P157" t="s" s="10">
        <v>41</v>
      </c>
    </row>
    <row r="158">
      <c r="A158" t="n" s="10">
        <v>150.0</v>
      </c>
      <c r="B158" t="n" s="10">
        <v>1122.0</v>
      </c>
      <c r="C158" t="s" s="10">
        <v>215</v>
      </c>
      <c r="D158" t="s" s="10">
        <v>262</v>
      </c>
      <c r="E158" t="s" s="10">
        <v>498</v>
      </c>
      <c r="F158" t="s" s="10">
        <v>499</v>
      </c>
      <c r="G158" s="10">
        <f>concatenate(c158,d158,e158,f158)</f>
      </c>
      <c r="H158" t="s" s="10">
        <v>500</v>
      </c>
      <c r="I158" t="n" s="10">
        <v>2.4041266908E10</v>
      </c>
      <c r="J158" t="s" s="10">
        <v>41</v>
      </c>
      <c r="K158" t="s" s="10">
        <v>41</v>
      </c>
      <c r="L158" t="s" s="10">
        <v>41</v>
      </c>
      <c r="M158" t="s" s="10">
        <v>41</v>
      </c>
      <c r="N158" t="s" s="10">
        <v>41</v>
      </c>
      <c r="O158" t="s" s="10">
        <v>41</v>
      </c>
      <c r="P158" t="s" s="10">
        <v>41</v>
      </c>
    </row>
    <row r="159">
      <c r="A159" t="n" s="10">
        <v>151.0</v>
      </c>
      <c r="B159" t="n" s="10">
        <v>1123.0</v>
      </c>
      <c r="C159" t="s" s="10">
        <v>104</v>
      </c>
      <c r="D159" t="s" s="10">
        <v>501</v>
      </c>
      <c r="E159" t="s" s="10">
        <v>144</v>
      </c>
      <c r="F159" t="s" s="10">
        <v>502</v>
      </c>
      <c r="G159" s="10">
        <f>concatenate(c159,d159,e159,f159)</f>
      </c>
      <c r="H159" t="s" s="10">
        <v>503</v>
      </c>
      <c r="I159" t="n" s="10">
        <v>2.4059506171E10</v>
      </c>
      <c r="J159" t="s" s="10">
        <v>41</v>
      </c>
      <c r="K159" t="s" s="10">
        <v>41</v>
      </c>
      <c r="L159" t="s" s="10">
        <v>41</v>
      </c>
      <c r="M159" t="s" s="10">
        <v>41</v>
      </c>
      <c r="N159" t="s" s="10">
        <v>41</v>
      </c>
      <c r="O159" t="s" s="10">
        <v>41</v>
      </c>
      <c r="P159" t="s" s="10">
        <v>41</v>
      </c>
    </row>
    <row r="160">
      <c r="A160" t="n" s="10">
        <v>152.0</v>
      </c>
      <c r="B160" t="n" s="10">
        <v>1124.0</v>
      </c>
      <c r="C160" t="s" s="10">
        <v>376</v>
      </c>
      <c r="D160" t="s" s="10">
        <v>504</v>
      </c>
      <c r="E160" t="s" s="10">
        <v>263</v>
      </c>
      <c r="F160" t="s" s="10">
        <v>181</v>
      </c>
      <c r="G160" s="10">
        <f>concatenate(c160,d160,e160,f160)</f>
      </c>
      <c r="H160" t="s" s="10">
        <v>505</v>
      </c>
      <c r="I160" t="n" s="10">
        <v>2.4042062192E10</v>
      </c>
      <c r="J160" t="s" s="10">
        <v>41</v>
      </c>
      <c r="K160" t="s" s="10">
        <v>41</v>
      </c>
      <c r="L160" t="s" s="10">
        <v>41</v>
      </c>
      <c r="M160" t="s" s="10">
        <v>41</v>
      </c>
      <c r="N160" t="s" s="10">
        <v>41</v>
      </c>
      <c r="O160" t="s" s="10">
        <v>41</v>
      </c>
      <c r="P160" t="s" s="10">
        <v>41</v>
      </c>
    </row>
    <row r="161">
      <c r="A161" t="n" s="10">
        <v>153.0</v>
      </c>
      <c r="B161" t="n" s="10">
        <v>1127.0</v>
      </c>
      <c r="C161" t="s" s="10">
        <v>506</v>
      </c>
      <c r="D161" t="s" s="10">
        <v>63</v>
      </c>
      <c r="E161" t="s" s="10">
        <v>507</v>
      </c>
      <c r="F161" t="s" s="10">
        <v>508</v>
      </c>
      <c r="G161" s="10">
        <f>concatenate(c161,d161,e161,f161)</f>
      </c>
      <c r="H161" t="s" s="10">
        <v>509</v>
      </c>
      <c r="I161" t="n" s="10">
        <v>2.4060369644E10</v>
      </c>
      <c r="J161" t="s" s="10">
        <v>41</v>
      </c>
      <c r="K161" t="s" s="10">
        <v>41</v>
      </c>
      <c r="L161" t="s" s="10">
        <v>41</v>
      </c>
      <c r="M161" t="s" s="10">
        <v>41</v>
      </c>
      <c r="N161" t="s" s="10">
        <v>41</v>
      </c>
      <c r="O161" t="s" s="10">
        <v>41</v>
      </c>
      <c r="P161" t="s" s="10">
        <v>41</v>
      </c>
    </row>
    <row r="162">
      <c r="A162" t="n" s="10">
        <v>154.0</v>
      </c>
      <c r="B162" t="n" s="10">
        <v>1133.0</v>
      </c>
      <c r="C162" t="s" s="10">
        <v>164</v>
      </c>
      <c r="D162" t="s" s="10">
        <v>215</v>
      </c>
      <c r="E162" t="s" s="10">
        <v>510</v>
      </c>
      <c r="F162" t="s" s="10">
        <v>511</v>
      </c>
      <c r="G162" s="10">
        <f>concatenate(c162,d162,e162,f162)</f>
      </c>
      <c r="H162" t="s" s="10">
        <v>512</v>
      </c>
      <c r="I162" t="n" s="10">
        <v>2.4060368913E10</v>
      </c>
      <c r="J162" t="s" s="10">
        <v>41</v>
      </c>
      <c r="K162" t="s" s="10">
        <v>41</v>
      </c>
      <c r="L162" t="s" s="10">
        <v>41</v>
      </c>
      <c r="M162" t="s" s="10">
        <v>41</v>
      </c>
      <c r="N162" t="s" s="10">
        <v>41</v>
      </c>
      <c r="O162" t="s" s="10">
        <v>41</v>
      </c>
      <c r="P162" t="s" s="10">
        <v>41</v>
      </c>
    </row>
    <row r="163">
      <c r="A163" t="n" s="10">
        <v>155.0</v>
      </c>
      <c r="B163" t="n" s="10">
        <v>1136.0</v>
      </c>
      <c r="C163" t="s" s="10">
        <v>155</v>
      </c>
      <c r="D163" t="s" s="10">
        <v>305</v>
      </c>
      <c r="E163" t="s" s="10">
        <v>118</v>
      </c>
      <c r="F163" t="s" s="10">
        <v>242</v>
      </c>
      <c r="G163" s="10">
        <f>concatenate(c163,d163,e163,f163)</f>
      </c>
      <c r="H163" t="s" s="10">
        <v>513</v>
      </c>
      <c r="I163" t="n" s="10">
        <v>2.4061141724E10</v>
      </c>
      <c r="J163" t="s" s="10">
        <v>41</v>
      </c>
      <c r="K163" t="s" s="10">
        <v>41</v>
      </c>
      <c r="L163" t="s" s="10">
        <v>41</v>
      </c>
      <c r="M163" t="s" s="10">
        <v>41</v>
      </c>
      <c r="N163" t="s" s="10">
        <v>41</v>
      </c>
      <c r="O163" t="s" s="10">
        <v>41</v>
      </c>
      <c r="P163" t="s" s="10">
        <v>41</v>
      </c>
    </row>
    <row r="164">
      <c r="A164" t="n" s="10">
        <v>156.0</v>
      </c>
      <c r="B164" t="n" s="10">
        <v>1137.0</v>
      </c>
      <c r="C164" t="s" s="10">
        <v>155</v>
      </c>
      <c r="D164" t="s" s="10">
        <v>305</v>
      </c>
      <c r="E164" t="s" s="10">
        <v>514</v>
      </c>
      <c r="F164" t="s" s="10">
        <v>515</v>
      </c>
      <c r="G164" s="10">
        <f>concatenate(c164,d164,e164,f164)</f>
      </c>
      <c r="H164" t="s" s="10">
        <v>516</v>
      </c>
      <c r="I164" t="n" s="10">
        <v>0.0</v>
      </c>
      <c r="J164" t="s" s="10">
        <v>41</v>
      </c>
      <c r="K164" t="s" s="10">
        <v>41</v>
      </c>
      <c r="L164" t="s" s="10">
        <v>41</v>
      </c>
      <c r="M164" t="s" s="10">
        <v>41</v>
      </c>
      <c r="N164" t="s" s="10">
        <v>41</v>
      </c>
      <c r="O164" t="s" s="10">
        <v>41</v>
      </c>
      <c r="P164" t="s" s="10">
        <v>41</v>
      </c>
    </row>
  </sheetData>
  <mergeCells>
    <mergeCell ref="H2:H5"/>
    <mergeCell ref="K3:O3"/>
    <mergeCell ref="K4:O4"/>
    <mergeCell ref="K5:O5"/>
    <mergeCell ref="K2:O2"/>
    <mergeCell ref="B3:E3"/>
    <mergeCell ref="B4:E4"/>
    <mergeCell ref="B5:E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2016-09-07T22:29:51Z</dcterms:created>
  <dc:creator>Apache POI</dc:creator>
</cp:coreProperties>
</file>