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blanco\Desktop\"/>
    </mc:Choice>
  </mc:AlternateContent>
  <bookViews>
    <workbookView xWindow="0" yWindow="0" windowWidth="28800" windowHeight="12435" tabRatio="871" firstSheet="1" activeTab="1"/>
  </bookViews>
  <sheets>
    <sheet name="Dashboard operativo" sheetId="1" r:id="rId1"/>
    <sheet name="Reporte opertativo detallado" sheetId="2" r:id="rId2"/>
    <sheet name="Auxiliares" sheetId="9" r:id="rId3"/>
    <sheet name="Hoja1" sheetId="11" r:id="rId4"/>
    <sheet name="Reporte de Servicio Histórico" sheetId="4" r:id="rId5"/>
    <sheet name="Reporte de Servicio Diario" sheetId="6" r:id="rId6"/>
    <sheet name="Hoja2" sheetId="12" r:id="rId7"/>
    <sheet name="Reporte de Productividad" sheetId="5" r:id="rId8"/>
    <sheet name="Conexion desconexion" sheetId="8" r:id="rId9"/>
    <sheet name="Detalle de llamadas IN OUT" sheetId="7" r:id="rId10"/>
    <sheet name="Outbound" sheetId="10" r:id="rId11"/>
  </sheets>
  <calcPr calcId="152511"/>
</workbook>
</file>

<file path=xl/calcChain.xml><?xml version="1.0" encoding="utf-8"?>
<calcChain xmlns="http://schemas.openxmlformats.org/spreadsheetml/2006/main">
  <c r="F4" i="12" l="1"/>
  <c r="N2" i="4"/>
  <c r="B12" i="6" l="1"/>
  <c r="B11" i="6"/>
  <c r="B10" i="6"/>
  <c r="B9" i="6"/>
  <c r="B8" i="6"/>
  <c r="B7" i="6"/>
  <c r="B6" i="6"/>
  <c r="B5" i="6"/>
  <c r="B4" i="6"/>
  <c r="B3" i="6"/>
  <c r="B2" i="6"/>
  <c r="B3" i="5"/>
  <c r="B4" i="5"/>
  <c r="B5" i="5"/>
  <c r="B6" i="5"/>
  <c r="B2" i="5"/>
  <c r="B6" i="4"/>
  <c r="B5" i="4"/>
  <c r="B4" i="4"/>
  <c r="B3" i="4"/>
  <c r="B2" i="4"/>
  <c r="B2" i="10"/>
  <c r="N17" i="1" l="1"/>
  <c r="N18" i="1"/>
  <c r="N16" i="1"/>
  <c r="I10" i="10"/>
  <c r="B6" i="10"/>
  <c r="I6" i="10"/>
  <c r="B7" i="10"/>
  <c r="I7" i="10"/>
  <c r="B8" i="10"/>
  <c r="I8" i="10"/>
  <c r="B9" i="10"/>
  <c r="I9" i="10"/>
  <c r="B10" i="10"/>
  <c r="J3" i="10"/>
  <c r="J4" i="10" s="1"/>
  <c r="J5" i="10" s="1"/>
  <c r="J6" i="10" s="1"/>
  <c r="J7" i="10" s="1"/>
  <c r="K2" i="10"/>
  <c r="B4" i="10"/>
  <c r="I4" i="10"/>
  <c r="B5" i="10"/>
  <c r="I5" i="10"/>
  <c r="I3" i="10"/>
  <c r="B3" i="10"/>
  <c r="L11" i="10"/>
  <c r="G11" i="10"/>
  <c r="F11" i="10"/>
  <c r="I2" i="10"/>
  <c r="D24" i="1"/>
  <c r="D23" i="1"/>
  <c r="G25" i="1"/>
  <c r="E25" i="1"/>
  <c r="F24" i="1"/>
  <c r="F23" i="1"/>
  <c r="F25" i="1" s="1"/>
  <c r="C25" i="1"/>
  <c r="B25" i="1"/>
  <c r="I11" i="10" l="1"/>
  <c r="K6" i="10"/>
  <c r="K7" i="10"/>
  <c r="J8" i="10"/>
  <c r="K3" i="10"/>
  <c r="K5" i="10"/>
  <c r="K4" i="10"/>
  <c r="B4" i="9"/>
  <c r="B3" i="9"/>
  <c r="B2" i="9"/>
  <c r="K8" i="10" l="1"/>
  <c r="J9" i="10"/>
  <c r="B6" i="2"/>
  <c r="B5" i="2"/>
  <c r="B4" i="2"/>
  <c r="B3" i="2"/>
  <c r="B2" i="2"/>
  <c r="J10" i="10" l="1"/>
  <c r="K9" i="10"/>
  <c r="J3" i="6"/>
  <c r="K3" i="6" s="1"/>
  <c r="J4" i="6"/>
  <c r="K4" i="6" s="1"/>
  <c r="J5" i="6"/>
  <c r="J6" i="6"/>
  <c r="K6" i="6" s="1"/>
  <c r="J7" i="6"/>
  <c r="J8" i="6"/>
  <c r="K8" i="6" s="1"/>
  <c r="J9" i="6"/>
  <c r="K9" i="6" s="1"/>
  <c r="J10" i="6"/>
  <c r="K10" i="6" s="1"/>
  <c r="J11" i="6"/>
  <c r="K11" i="6" s="1"/>
  <c r="J12" i="6"/>
  <c r="K12" i="6" s="1"/>
  <c r="J2" i="6"/>
  <c r="K2" i="6"/>
  <c r="Q3" i="6"/>
  <c r="Q4" i="6"/>
  <c r="Q5" i="6"/>
  <c r="Q6" i="6"/>
  <c r="Q7" i="6"/>
  <c r="Q8" i="6"/>
  <c r="Q9" i="6"/>
  <c r="Q10" i="6"/>
  <c r="Q11" i="6"/>
  <c r="Q12" i="6"/>
  <c r="Q2" i="6"/>
  <c r="L3" i="6"/>
  <c r="L4" i="6"/>
  <c r="L5" i="6"/>
  <c r="L6" i="6"/>
  <c r="L7" i="6"/>
  <c r="L8" i="6"/>
  <c r="L9" i="6"/>
  <c r="L10" i="6"/>
  <c r="L11" i="6"/>
  <c r="L12" i="6"/>
  <c r="L2" i="6"/>
  <c r="K5" i="6"/>
  <c r="K7" i="6"/>
  <c r="N6" i="4"/>
  <c r="N5" i="4"/>
  <c r="N4" i="4"/>
  <c r="N3" i="4"/>
  <c r="K10" i="10" l="1"/>
  <c r="K11" i="10" s="1"/>
  <c r="J11" i="10"/>
  <c r="P3" i="1"/>
  <c r="P2" i="1"/>
  <c r="M16" i="1"/>
  <c r="K16" i="1"/>
  <c r="K19" i="1" s="1"/>
  <c r="I16" i="1"/>
  <c r="B19" i="1"/>
  <c r="C19" i="1"/>
  <c r="D19" i="1"/>
  <c r="E19" i="1"/>
  <c r="F19" i="1"/>
  <c r="G19" i="1"/>
  <c r="H19" i="1"/>
  <c r="I19" i="1"/>
  <c r="J19" i="1"/>
  <c r="L19" i="1"/>
  <c r="C12" i="1"/>
  <c r="D12" i="1"/>
  <c r="E12" i="1"/>
  <c r="F12" i="1"/>
  <c r="G12" i="1"/>
  <c r="H12" i="1"/>
  <c r="B12" i="1"/>
  <c r="N19" i="1" l="1"/>
  <c r="M19" i="1"/>
</calcChain>
</file>

<file path=xl/comments1.xml><?xml version="1.0" encoding="utf-8"?>
<comments xmlns="http://schemas.openxmlformats.org/spreadsheetml/2006/main">
  <authors>
    <author>Lucio Blanco</author>
  </authors>
  <commentList>
    <comment ref="AC1" authorId="0" shapeId="0">
      <text>
        <r>
          <rPr>
            <b/>
            <sz val="9"/>
            <color indexed="81"/>
            <rFont val="Tahoma"/>
            <family val="2"/>
          </rPr>
          <t>Lucio Blanco:</t>
        </r>
        <r>
          <rPr>
            <sz val="9"/>
            <color indexed="81"/>
            <rFont val="Tahoma"/>
            <family val="2"/>
          </rPr>
          <t xml:space="preserve">
Tiempo Total de Conversación / Tiempo Total de Conversación + Tiempo Disponible</t>
        </r>
      </text>
    </comment>
  </commentList>
</comments>
</file>

<file path=xl/comments2.xml><?xml version="1.0" encoding="utf-8"?>
<comments xmlns="http://schemas.openxmlformats.org/spreadsheetml/2006/main">
  <authors>
    <author>Lucio Blanco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Lucio Blanco:</t>
        </r>
        <r>
          <rPr>
            <sz val="9"/>
            <color indexed="81"/>
            <rFont val="Tahoma"/>
            <family val="2"/>
          </rPr>
          <t xml:space="preserve">
Tiempo Total de Conversación / Tiempo Total de Conversación + Tiempo Disponible</t>
        </r>
      </text>
    </comment>
  </commentList>
</comments>
</file>

<file path=xl/comments3.xml><?xml version="1.0" encoding="utf-8"?>
<comments xmlns="http://schemas.openxmlformats.org/spreadsheetml/2006/main">
  <authors>
    <author>Ramon Lopez</author>
  </authors>
  <commentList>
    <comment ref="I7" authorId="0" shapeId="0">
      <text>
        <r>
          <rPr>
            <b/>
            <sz val="9"/>
            <color indexed="81"/>
            <rFont val="Tahoma"/>
            <family val="2"/>
          </rPr>
          <t>Ramon Lopez:</t>
        </r>
        <r>
          <rPr>
            <sz val="9"/>
            <color indexed="81"/>
            <rFont val="Tahoma"/>
            <family val="2"/>
          </rPr>
          <t xml:space="preserve">
Puede haber sido abandonada en espera de ser atendida (llamada entrante), por no haber disponibilidad de operadores (cola)</t>
        </r>
      </text>
    </comment>
  </commentList>
</comments>
</file>

<file path=xl/sharedStrings.xml><?xml version="1.0" encoding="utf-8"?>
<sst xmlns="http://schemas.openxmlformats.org/spreadsheetml/2006/main" count="1000" uniqueCount="357">
  <si>
    <t>ID</t>
  </si>
  <si>
    <t>Nombre</t>
  </si>
  <si>
    <t>Extension</t>
  </si>
  <si>
    <t>TMO</t>
  </si>
  <si>
    <t>Estado actual</t>
  </si>
  <si>
    <t>Campaña</t>
  </si>
  <si>
    <t>Ocupado</t>
  </si>
  <si>
    <t>Login</t>
  </si>
  <si>
    <t>Break</t>
  </si>
  <si>
    <t>Disponible</t>
  </si>
  <si>
    <t>Not ready</t>
  </si>
  <si>
    <t>Total</t>
  </si>
  <si>
    <t>Llamadas_Atencion</t>
  </si>
  <si>
    <t>Llamadas_cola</t>
  </si>
  <si>
    <t>Agentes_Disponible</t>
  </si>
  <si>
    <t>Agentes_Ocupados</t>
  </si>
  <si>
    <t>Agentes_Login</t>
  </si>
  <si>
    <t>Agentes_Break</t>
  </si>
  <si>
    <t>Agentes_Not_Ready</t>
  </si>
  <si>
    <t>Prepago</t>
  </si>
  <si>
    <t>Postpago</t>
  </si>
  <si>
    <t>Soporte</t>
  </si>
  <si>
    <t>Abandonadas</t>
  </si>
  <si>
    <t>Recibidas</t>
  </si>
  <si>
    <t>Atendidas</t>
  </si>
  <si>
    <t>Atendidas en 60 sg</t>
  </si>
  <si>
    <t>Atendicas en 20 sg</t>
  </si>
  <si>
    <t>Llamadas cortas</t>
  </si>
  <si>
    <t>Niv. Atencion</t>
  </si>
  <si>
    <t>% Abandono</t>
  </si>
  <si>
    <t>ASA</t>
  </si>
  <si>
    <t>Niv. Serv 80/20 sg</t>
  </si>
  <si>
    <t>Niv. Serv. 80/20 seg ultimos 60 minutos</t>
  </si>
  <si>
    <t>Niv. Serv 80/60 seg</t>
  </si>
  <si>
    <t>Niv. Serv 80/60 seg ult. 60 minutos</t>
  </si>
  <si>
    <t>DIG654654</t>
  </si>
  <si>
    <t>Pedro Rodriguez</t>
  </si>
  <si>
    <t>DIG654655</t>
  </si>
  <si>
    <t>Juan Boliver</t>
  </si>
  <si>
    <t>Digitel</t>
  </si>
  <si>
    <t>Agente</t>
  </si>
  <si>
    <t>IDOP</t>
  </si>
  <si>
    <t>T. Login</t>
  </si>
  <si>
    <t>T. Disponible</t>
  </si>
  <si>
    <t>T. Ocupado</t>
  </si>
  <si>
    <t>T. Break</t>
  </si>
  <si>
    <t>Entrantes</t>
  </si>
  <si>
    <t>T. Entrantes</t>
  </si>
  <si>
    <t>Salientes</t>
  </si>
  <si>
    <t>T. Saliente</t>
  </si>
  <si>
    <t>Colgadas</t>
  </si>
  <si>
    <t>T. Not Ready</t>
  </si>
  <si>
    <t>Evento Not Ready</t>
  </si>
  <si>
    <t>T. On Hold</t>
  </si>
  <si>
    <t>Llamadas On Hold</t>
  </si>
  <si>
    <t>Internas</t>
  </si>
  <si>
    <t>T. Internas (Sg)</t>
  </si>
  <si>
    <t>T. Prom. Atencion</t>
  </si>
  <si>
    <t>Maira Perez</t>
  </si>
  <si>
    <t>DIG445031</t>
  </si>
  <si>
    <t>Franklin Marin</t>
  </si>
  <si>
    <t>DIG445176</t>
  </si>
  <si>
    <t>Mary Ferreira</t>
  </si>
  <si>
    <t>DIG445694</t>
  </si>
  <si>
    <t>Yessica Montilla</t>
  </si>
  <si>
    <t>DIG446242</t>
  </si>
  <si>
    <t>Geisi Guillen</t>
  </si>
  <si>
    <t>DIG446244</t>
  </si>
  <si>
    <t>Asly Rincon</t>
  </si>
  <si>
    <t>DIG446247</t>
  </si>
  <si>
    <t xml:space="preserve">Día </t>
  </si>
  <si>
    <t>Llamadas Recibidas</t>
  </si>
  <si>
    <t>Llamadas Contestadas</t>
  </si>
  <si>
    <t>Llamadas Contestadas ´20</t>
  </si>
  <si>
    <t>Llamadas Abandonadas</t>
  </si>
  <si>
    <t>% abandono</t>
  </si>
  <si>
    <t>Nivel de Atención</t>
  </si>
  <si>
    <t>Minutos Atendidos</t>
  </si>
  <si>
    <t>Auxiliares</t>
  </si>
  <si>
    <t>Mes</t>
  </si>
  <si>
    <t>Servicio</t>
  </si>
  <si>
    <t>Nivel de Servicio 80/20</t>
  </si>
  <si>
    <t>Día</t>
  </si>
  <si>
    <t>Tiempo Total de Conexión</t>
  </si>
  <si>
    <t>Tiempo Total Disponible</t>
  </si>
  <si>
    <t>Curso</t>
  </si>
  <si>
    <t>Reunión</t>
  </si>
  <si>
    <t>Feed back</t>
  </si>
  <si>
    <t>Enfermería</t>
  </si>
  <si>
    <t>Tiempo Total de Conversación</t>
  </si>
  <si>
    <t>Ocupación</t>
  </si>
  <si>
    <t>Intervalo</t>
  </si>
  <si>
    <t>Agentes conectados</t>
  </si>
  <si>
    <t>Fecha</t>
  </si>
  <si>
    <t>Supervisor</t>
  </si>
  <si>
    <t>Pedro</t>
  </si>
  <si>
    <t>Skill</t>
  </si>
  <si>
    <t>Hora</t>
  </si>
  <si>
    <t>Extensión Origen</t>
  </si>
  <si>
    <t>Extensión Destino</t>
  </si>
  <si>
    <t>Duración</t>
  </si>
  <si>
    <t>Estatus</t>
  </si>
  <si>
    <t>2017-10-03</t>
  </si>
  <si>
    <t>09:07:48</t>
  </si>
  <si>
    <t>Reclamos</t>
  </si>
  <si>
    <t>Agent/207</t>
  </si>
  <si>
    <t>CONTESTADA</t>
  </si>
  <si>
    <t>09:10:00</t>
  </si>
  <si>
    <t>Agent/237</t>
  </si>
  <si>
    <t>09:17:34</t>
  </si>
  <si>
    <t>Asesorias</t>
  </si>
  <si>
    <t>09:25:31</t>
  </si>
  <si>
    <t>09:33:34</t>
  </si>
  <si>
    <t>09:49:41</t>
  </si>
  <si>
    <t>10:35:34</t>
  </si>
  <si>
    <t>10:40:00</t>
  </si>
  <si>
    <t>10:45:35</t>
  </si>
  <si>
    <t>10:47:18</t>
  </si>
  <si>
    <t>Matricula</t>
  </si>
  <si>
    <t>10:49:18</t>
  </si>
  <si>
    <t>10:51:58</t>
  </si>
  <si>
    <t>10:53:37</t>
  </si>
  <si>
    <t>10:53:46</t>
  </si>
  <si>
    <t>10:53:55</t>
  </si>
  <si>
    <t>11:02:41</t>
  </si>
  <si>
    <t>11:08:49</t>
  </si>
  <si>
    <t>11:09:11</t>
  </si>
  <si>
    <t>11:12:07</t>
  </si>
  <si>
    <t>11:19:38</t>
  </si>
  <si>
    <t>Servicio / Campaña</t>
  </si>
  <si>
    <t>Extensión</t>
  </si>
  <si>
    <t>Inicio (Conexión)</t>
  </si>
  <si>
    <t>Fin (Conexión)</t>
  </si>
  <si>
    <t>Floralbert Gabriela Diaz Mendoza</t>
  </si>
  <si>
    <t>Dalitza Fabiola Rodriguez Benavides</t>
  </si>
  <si>
    <t>Hora Inicio</t>
  </si>
  <si>
    <t>Hora Fin</t>
  </si>
  <si>
    <t>Tipo Aux</t>
  </si>
  <si>
    <t>Descanso</t>
  </si>
  <si>
    <t>ESTE REPORTE DEBE CONTENER FILTROS DE: SERVICIO, FECHA</t>
  </si>
  <si>
    <t>ESTE DASHBOARD SUPERIOR: DEBE CONTENER FILTRO POR SUPERVISOR Y SERVICIO</t>
  </si>
  <si>
    <t>Ramon Lopez</t>
  </si>
  <si>
    <t>Pablo Marmol</t>
  </si>
  <si>
    <t>ESTE REPORTE DEBE CONTENER FILTROS DE: FECHA</t>
  </si>
  <si>
    <t>LlamadasEntrantes</t>
  </si>
  <si>
    <t>TMO Entrantes</t>
  </si>
  <si>
    <t>TMO Salientes</t>
  </si>
  <si>
    <t>Campañas Outbound</t>
  </si>
  <si>
    <t>Actualizacion datos</t>
  </si>
  <si>
    <t>Ventas</t>
  </si>
  <si>
    <t>Realizadas</t>
  </si>
  <si>
    <t>Contactadas</t>
  </si>
  <si>
    <t>BDD</t>
  </si>
  <si>
    <t>Faltantes</t>
  </si>
  <si>
    <t>Vueltas BDD</t>
  </si>
  <si>
    <t>% Contactabilidad</t>
  </si>
  <si>
    <t>-</t>
  </si>
  <si>
    <t>LlamadasRealizadas</t>
  </si>
  <si>
    <t>NO CONTESTA</t>
  </si>
  <si>
    <t>Baño</t>
  </si>
  <si>
    <t>Agrupacion</t>
  </si>
  <si>
    <t>Campo</t>
  </si>
  <si>
    <t>Descripcion</t>
  </si>
  <si>
    <t>Formula</t>
  </si>
  <si>
    <t>Fuente</t>
  </si>
  <si>
    <t>Nombre de la cola/servicio/Campaña</t>
  </si>
  <si>
    <t>No aplica</t>
  </si>
  <si>
    <t>Tabla BBDD</t>
  </si>
  <si>
    <t>Nombre del supervisor asignado al agente</t>
  </si>
  <si>
    <t>ID Asignado al agente</t>
  </si>
  <si>
    <t>Nombre del Agente</t>
  </si>
  <si>
    <t>Extension aignada al agente</t>
  </si>
  <si>
    <t>Cantidad de llamadas atendidas por el agente desde las 00:00 y hasta las 23:59:59</t>
  </si>
  <si>
    <t>Tabla de eventos ACD</t>
  </si>
  <si>
    <t>Tiempo Medio de Operación</t>
  </si>
  <si>
    <t>SUMA(tiempo_operacion)/CONTARA(llamadas_atendidas) del agente</t>
  </si>
  <si>
    <t>Estado en tiempo real del agente</t>
  </si>
  <si>
    <t>Nombre del cliente</t>
  </si>
  <si>
    <t>Tiempo que el agente ha estado en conversacion (ACD)</t>
  </si>
  <si>
    <t>suma(tiempo_conversacion+tiempo_retener)</t>
  </si>
  <si>
    <t>Tiempo que el agente ha estado conectado al sistema entre las 00:00 y 23:59:59</t>
  </si>
  <si>
    <t>suma(tiempo_conversacion+tiempo_retener+tiempo_disponible+tiempo_notready+tiempo_auxiliar)</t>
  </si>
  <si>
    <t>Tiempo que el agente ha estado en codigo auxiliar "Break"</t>
  </si>
  <si>
    <t>suma(tiempo_break)</t>
  </si>
  <si>
    <t>Tiempo que el agente ha estado disponible para atender llamadas</t>
  </si>
  <si>
    <t>suma(tiempo_disponible)</t>
  </si>
  <si>
    <t>Tiempo que el agente ha estado en codigo auxiliar "Notready"</t>
  </si>
  <si>
    <t>suma(tiempo_notready)</t>
  </si>
  <si>
    <t>GTR</t>
  </si>
  <si>
    <t>Cantidad de llamadas en espera de ser atendidas</t>
  </si>
  <si>
    <t>suma(llamadas_cola)</t>
  </si>
  <si>
    <t>Cantidad de llamadas siendo atendidas en el momento</t>
  </si>
  <si>
    <t>suma(llamadas_atencion)</t>
  </si>
  <si>
    <t>Cantidad de agentes disponibles para atender llamadas</t>
  </si>
  <si>
    <t>suma(agentes_disponibles)</t>
  </si>
  <si>
    <t>Cantidad de agentes atendiendo llamadas</t>
  </si>
  <si>
    <t>suma(agentes_atencion)</t>
  </si>
  <si>
    <t>Cantidad de agentes conectados</t>
  </si>
  <si>
    <t>suma(agentes_conectados)</t>
  </si>
  <si>
    <t>Cantidad de agentes en auxiliar Break</t>
  </si>
  <si>
    <t>suma(agentes_aux_break)</t>
  </si>
  <si>
    <t>Cantidad de agentes en auxiliar Not Ready</t>
  </si>
  <si>
    <t>suma(agentes_Notready)</t>
  </si>
  <si>
    <t>Acumulado_Diario</t>
  </si>
  <si>
    <t>Cantidad de llamadas abandonadas entre las 00:00 y las 23:59:59</t>
  </si>
  <si>
    <t>suma(llamadas_abandonadas)</t>
  </si>
  <si>
    <t>Tiempo medio de Atencion/Respuesta</t>
  </si>
  <si>
    <t>suma(tiempo_espera_ivr)/suma(llamadas_atendidas)</t>
  </si>
  <si>
    <t>Cantidad de llamadas recibidas entre las 00:00 y las 23:59:59</t>
  </si>
  <si>
    <t>suma(llamadas_Recibidas)</t>
  </si>
  <si>
    <t>Cantidad de llamadas atendidas entre las 00:00 y las 23:59:59</t>
  </si>
  <si>
    <t>suma(llamadas_Atendidas)</t>
  </si>
  <si>
    <t>Atendidas en 20 sg</t>
  </si>
  <si>
    <t>Cantidad de llamadas atendidas antes de los 20 segundos de espera entre las 00:00 y las 23:59:59</t>
  </si>
  <si>
    <t>suma(llamadas_Atendidas&lt;20)</t>
  </si>
  <si>
    <t>Cantidad de llamadas atendidas antes de los 60 segundos de espera entre las 00:00 y las 23:59:59</t>
  </si>
  <si>
    <t>suma(llamadas_Atendidas&lt;60)</t>
  </si>
  <si>
    <t>Llamadas cuya duracion es menor a 5 segundos</t>
  </si>
  <si>
    <t>suma(llamadas_duracion&lt;5)</t>
  </si>
  <si>
    <t>Proporcion de llamadas atendidas antes de los 20seg entre las 00:00 y las 23:59:59</t>
  </si>
  <si>
    <t>suma(llamadas_Atendidas&lt;20)/suma(llamadas_Recibidas)</t>
  </si>
  <si>
    <t>Proporcion de llamadas atendidas antes de los 20seg de los ultimos 60 minutos</t>
  </si>
  <si>
    <t>Proporcion de llamadas atendidas antes de los 60seg entre las 00:00 y las 23:59:59</t>
  </si>
  <si>
    <t>suma(llamadas_Atendidas&lt;60)/suma(llamadas_Recibidas)</t>
  </si>
  <si>
    <t>Proporcion de llamadas atendidas antes de los 60seg de los ultimos 60 minutos</t>
  </si>
  <si>
    <t>Proporcion de llamadas atendidas del total de recibidas entre las 00:00 y las 23:59:59</t>
  </si>
  <si>
    <t>suma(llamadas_Atendidas)/suma(llamadas_Recibidas)</t>
  </si>
  <si>
    <t>Proporcion de llamadas abandonadas del total de recibidas entre las 00:00 y las 23:59:59</t>
  </si>
  <si>
    <t>suma(llamadas_abandonadas)/suma(llamadas_Recibidas)</t>
  </si>
  <si>
    <t>Llamadas entrantes</t>
  </si>
  <si>
    <t>Llamadas realizadas</t>
  </si>
  <si>
    <t>Llamadas contactadas</t>
  </si>
  <si>
    <t>Cantidad de llamadas realizadas por el agente desde las 00:00 y hasta las 23:59:59</t>
  </si>
  <si>
    <t>Cantidad de llamadas contactadas por el agente desde las 00:00 y hasta las 23:59:59</t>
  </si>
  <si>
    <t>Suma de llamadas recibidas desde las 00:00 a las 23:59:59</t>
  </si>
  <si>
    <t>Suma de llamadas marcadas desde las 00:00 a las 23:59:59</t>
  </si>
  <si>
    <t>Suma de llamadas marcadas con tiempo de conversacion desde las 00:00 a las 23:59:59</t>
  </si>
  <si>
    <t>SUMA(tiempo_operacion)/CONTARA(llamadas_realizadas) del agente</t>
  </si>
  <si>
    <t>Mes de la fecha mostrada</t>
  </si>
  <si>
    <t>Dia de la fecha mostrada</t>
  </si>
  <si>
    <t>Nombre del agente mostrado</t>
  </si>
  <si>
    <t>Llamadas recibidas</t>
  </si>
  <si>
    <t>suma(llamadas_atendidas)</t>
  </si>
  <si>
    <t>Tiempo de operación de las llamadas entrantes</t>
  </si>
  <si>
    <t>suma(tiempo_conversacion_entrante+tiempo_retener_entrante)</t>
  </si>
  <si>
    <t>Llamadas emitidas</t>
  </si>
  <si>
    <t>suma(llamadas_salientes)</t>
  </si>
  <si>
    <t>Tiempo de operación de las llamadas emitidas</t>
  </si>
  <si>
    <t>suma(tiempo_conversacion_saliente+tiempo_retener_saliente)</t>
  </si>
  <si>
    <t>Cantidad de llamadas colgadas o liberadas por el agente</t>
  </si>
  <si>
    <t>suma(llamadas_colgadas)</t>
  </si>
  <si>
    <t>cantidad de veces que el agente colocó Notready</t>
  </si>
  <si>
    <t>contara(evento_notready)</t>
  </si>
  <si>
    <t>Tiempo que el agente colocas las llamadas en retener</t>
  </si>
  <si>
    <t>suma(tiempo_retener)</t>
  </si>
  <si>
    <t>Cantidad de llamadas colocadas en retener</t>
  </si>
  <si>
    <t>contara(evento_retener)</t>
  </si>
  <si>
    <t>Cantidad de llamadas realizadas a extensiones internas</t>
  </si>
  <si>
    <t>suma(llamadas_internas)</t>
  </si>
  <si>
    <t>Tiempo total duracion de llamadas internas</t>
  </si>
  <si>
    <t>suma(tiempo_llamadas_internas)</t>
  </si>
  <si>
    <t>Cantidad de llamadas recibidas</t>
  </si>
  <si>
    <t>Cantidad de llamadas atendidas</t>
  </si>
  <si>
    <t>Cantidad de llamadas atendidas antes de los 20 segundos de espera</t>
  </si>
  <si>
    <t>Cantidad de llamadas abandonadas</t>
  </si>
  <si>
    <t>Proporcion de llamadas abandonadas del total de recibidas</t>
  </si>
  <si>
    <t>Proporcion de llamadas atendidas del total de recibidas</t>
  </si>
  <si>
    <t>Tiempo total de operación expresado en minutos sin retener</t>
  </si>
  <si>
    <t>suma(tiempo_conversacion)</t>
  </si>
  <si>
    <t>Proporcion de llamadas atendidas antes de los 20seg</t>
  </si>
  <si>
    <t>Hora inicio del intervalo de tiempo seleccionado</t>
  </si>
  <si>
    <t>Tiempo total de operación expresado en minutos</t>
  </si>
  <si>
    <t>Cantidad de agentes conectados en el periodo</t>
  </si>
  <si>
    <t>suma(tiempo_auxiliar+tiempo_conversacion+tiempo_retener+tiempo_disponible)/tiempo_intervalo</t>
  </si>
  <si>
    <t>Tiempo total generado en Disponible</t>
  </si>
  <si>
    <t>Tiempo total generado en Break</t>
  </si>
  <si>
    <t>Tiempo total generado en Curso</t>
  </si>
  <si>
    <t>suma(tiempo_Curso)</t>
  </si>
  <si>
    <t>Tiempo total generado en Reunion</t>
  </si>
  <si>
    <t>suma(tiempo_Reunion)</t>
  </si>
  <si>
    <t>Tiempo total generado en Feedback</t>
  </si>
  <si>
    <t>suma(tiempo_Feedback)</t>
  </si>
  <si>
    <t>Tiempo total generado en Enfermería</t>
  </si>
  <si>
    <t>suma(tiempo_enfermeria)</t>
  </si>
  <si>
    <t>Tiempo total generado en Auxiliares</t>
  </si>
  <si>
    <t>suma(tiempo_Feedback+tiempo_break+tiempo_Curso+tiempo_reunion+tiempo_enfermeria)</t>
  </si>
  <si>
    <t>Proporcion del tiempo que efectivamente se conversa</t>
  </si>
  <si>
    <t>suma(Tiempo_Total_Conversación)/(suma(Tiempo_Total_Conversación)+suma(Tiempo_Disponible))</t>
  </si>
  <si>
    <t>Tiempo total generado por la conexión del personal</t>
  </si>
  <si>
    <t>suma(tiempo_auxiliar+tiempo_conversacion+tiempo_retener+tiempo_disponible)</t>
  </si>
  <si>
    <t>Tiempo total de operación</t>
  </si>
  <si>
    <t>Tiempo total disponible</t>
  </si>
  <si>
    <t>datestamp_recepcion_llamada</t>
  </si>
  <si>
    <t>Hora en que se recibe la llamada</t>
  </si>
  <si>
    <t>timestamp_recepcion_llamada</t>
  </si>
  <si>
    <t>Fuente/origen de la llamada/contacto</t>
  </si>
  <si>
    <t>Destino/fin de la llamada/contacto</t>
  </si>
  <si>
    <t>Tiempo que duro cada llamada</t>
  </si>
  <si>
    <t>suma(tiempo_retener+tiempo_conversacion)</t>
  </si>
  <si>
    <t>Tiempo en ser atendido</t>
  </si>
  <si>
    <t>suma(tiempo_espera_ivr)</t>
  </si>
  <si>
    <t>Estado en que culmino la llamada</t>
  </si>
  <si>
    <t>select(contestada;colgada;finalizada;transferida;etc)</t>
  </si>
  <si>
    <t>Fecha en que se recibe la llamada</t>
  </si>
  <si>
    <t>Agente consultado</t>
  </si>
  <si>
    <t>no aplica</t>
  </si>
  <si>
    <t>Extensión asignada al agente</t>
  </si>
  <si>
    <t>Hora de conexión</t>
  </si>
  <si>
    <t>timestamp(evento_conexion)</t>
  </si>
  <si>
    <t>Hora de desconexión</t>
  </si>
  <si>
    <t>timestamp(evento_desconexion)</t>
  </si>
  <si>
    <t>Hora inicio de cada evento auxiliar</t>
  </si>
  <si>
    <t>timestamp(evento_inicio_auxiliar)</t>
  </si>
  <si>
    <t>Hora fin de cada evento auxiliar</t>
  </si>
  <si>
    <t>timestamp(evento_fin_auxiliar)</t>
  </si>
  <si>
    <t>Campaña Outbound</t>
  </si>
  <si>
    <t>Llamadas Realizadas</t>
  </si>
  <si>
    <t>Cantidad de llamadas realizadas</t>
  </si>
  <si>
    <t>suma(llamadas_Realizadas)</t>
  </si>
  <si>
    <t>Llamadas Contactadas</t>
  </si>
  <si>
    <t>Cantidad de llamadas salientes atendidas</t>
  </si>
  <si>
    <t>suma(llamadas_SalientesAtendidas)</t>
  </si>
  <si>
    <t>Proporcion de llamadas atendidas del total de realizadas</t>
  </si>
  <si>
    <t>suma(llamadas_ContactadasSalientes)/suma(llamadas_RealizadasSalientes)</t>
  </si>
  <si>
    <t>Cantidad de registros a llamar de la Base de Datos</t>
  </si>
  <si>
    <t>No apliza</t>
  </si>
  <si>
    <t>Cantidad de registros por llamar de la Base de Datos</t>
  </si>
  <si>
    <t>Cantidad de registros contactados menos Registros totales de Base de Datos</t>
  </si>
  <si>
    <t>Cantidad de veces que la PBX ha marcado a la totalidad de la BDD</t>
  </si>
  <si>
    <t>Cantidad de veces que la PBX ha marcado a la totalidad de los numeros cargados en BDD</t>
  </si>
  <si>
    <t>SUMA(tiempo_operacion)/CONTARA(llamadas_contactadas) del agente</t>
  </si>
  <si>
    <t>ESTE REPORTE DEBE CONTENER FILTROS DE: SERVICIO, FECHA, INTERVALOS (15 minutos, 30 minutos, 1 hora, 24 horas comprendidas entre 00:00 y las 23:59)</t>
  </si>
  <si>
    <t>ESTE REPORTE DEBE CONTENER FILTROS DE: SERVICIO, FECHA, INTERVALOS (15 minutos, 30 minutos, 1 hora, 24 horas comprendidas entre las 00:00 a las 23:59)</t>
  </si>
  <si>
    <t>Tipo</t>
  </si>
  <si>
    <t>Llamadas realizadas y  recibidas por PBX</t>
  </si>
  <si>
    <t>Actualizacion de datos</t>
  </si>
  <si>
    <t>ANI</t>
  </si>
  <si>
    <t>CONTACTADA</t>
  </si>
  <si>
    <t>ABANDONADA</t>
  </si>
  <si>
    <t>long int</t>
  </si>
  <si>
    <t>Agentes disponibles</t>
  </si>
  <si>
    <t>Cantidad de agentes disponibles para atender en el periodo</t>
  </si>
  <si>
    <t>suma(tiempo_disponible)/tiempo_intervalo</t>
  </si>
  <si>
    <t>Horas:Minutos:Segundos</t>
  </si>
  <si>
    <t>Segundos</t>
  </si>
  <si>
    <t>Minutos long int</t>
  </si>
  <si>
    <t>Hora:Minutos:Segundos</t>
  </si>
  <si>
    <t>PBX</t>
  </si>
  <si>
    <t>Maximo Agentes conectados</t>
  </si>
  <si>
    <t>M{inimo Agentes conectados</t>
  </si>
  <si>
    <t>Promedio Agentes conectados</t>
  </si>
  <si>
    <t>tiempo total horas hombre</t>
  </si>
  <si>
    <t>tiempo total intervalo</t>
  </si>
  <si>
    <t>cant. Personas conectadas</t>
  </si>
  <si>
    <t>Resultado</t>
  </si>
  <si>
    <t>Inexistentes</t>
  </si>
  <si>
    <t>Contestadora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</si>
</sst>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-* #,##0.00\ _€_-;\-* #,##0.00\ _€_-;_-* &quot;-&quot;??\ _€_-;_-@_-"/>
    <numFmt numFmtId="165" formatCode="[h]:mm:ss;@"/>
    <numFmt numFmtId="166" formatCode="_ &quot;Bs&quot;\ * #,##0.00_ ;_ &quot;Bs&quot;\ * \-#,##0.00_ ;_ &quot;Bs&quot;\ * &quot;-&quot;??_ ;_ @_ "/>
    <numFmt numFmtId="167" formatCode="_([$€-2]* #,##0.00_);_([$€-2]* \(#,##0.00\);_([$€-2]* &quot;-&quot;??_)"/>
    <numFmt numFmtId="168" formatCode="[$-200A]General"/>
    <numFmt numFmtId="169" formatCode="[$-200A]0%"/>
    <numFmt numFmtId="170" formatCode="[$BsF-200A]#,##0.00;[Red]&quot;-&quot;[$BsF-200A]#,##0.00"/>
    <numFmt numFmtId="171" formatCode="_-* #,##0.00\ _€_-;\-* #,##0.00\ _€_-;_-* \-??\ _€_-;_-@_-"/>
    <numFmt numFmtId="172" formatCode="mmmm"/>
    <numFmt numFmtId="173" formatCode="ddd\ dd"/>
    <numFmt numFmtId="174" formatCode="h:mm;@"/>
    <numFmt numFmtId="175" formatCode="_-* #,##0\ _€_-;\-* #,##0\ _€_-;_-* &quot;-&quot;??\ _€_-;_-@_-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8"/>
      <name val="Arial"/>
      <family val="2"/>
    </font>
    <font>
      <sz val="10"/>
      <color theme="1"/>
      <name val="Arial"/>
      <family val="2"/>
    </font>
    <font>
      <sz val="10"/>
      <color theme="1"/>
      <name val="Arial1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2"/>
      <color rgb="FFFFFFFF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FFFF"/>
      <name val="Calibri"/>
      <family val="2"/>
    </font>
    <font>
      <b/>
      <sz val="11"/>
      <color rgb="FFFFFFFF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8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4"/>
        <bgColor indexed="2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rgb="FF000000"/>
      </patternFill>
    </fill>
    <fill>
      <patternFill patternType="solid">
        <fgColor rgb="FF006699"/>
        <bgColor rgb="FF000000"/>
      </patternFill>
    </fill>
    <fill>
      <patternFill patternType="solid">
        <fgColor rgb="FF352C4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/>
      <top/>
      <bottom/>
      <diagonal/>
    </border>
  </borders>
  <cellStyleXfs count="27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3" applyNumberFormat="0" applyAlignment="0" applyProtection="0"/>
    <xf numFmtId="0" fontId="8" fillId="5" borderId="4" applyNumberFormat="0" applyAlignment="0" applyProtection="0"/>
    <xf numFmtId="0" fontId="9" fillId="5" borderId="3" applyNumberFormat="0" applyAlignment="0" applyProtection="0"/>
    <xf numFmtId="0" fontId="10" fillId="0" borderId="5" applyNumberFormat="0" applyFill="0" applyAlignment="0" applyProtection="0"/>
    <xf numFmtId="0" fontId="11" fillId="6" borderId="6" applyNumberFormat="0" applyAlignment="0" applyProtection="0"/>
    <xf numFmtId="0" fontId="12" fillId="0" borderId="0" applyNumberFormat="0" applyFill="0" applyBorder="0" applyAlignment="0" applyProtection="0"/>
    <xf numFmtId="0" fontId="1" fillId="7" borderId="7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8" applyNumberFormat="0" applyFill="0" applyAlignment="0" applyProtection="0"/>
    <xf numFmtId="0" fontId="15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5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9" borderId="0" applyNumberFormat="0" applyBorder="0" applyAlignment="0" applyProtection="0"/>
    <xf numFmtId="0" fontId="26" fillId="33" borderId="0" applyNumberFormat="0" applyBorder="0" applyAlignment="0" applyProtection="0"/>
    <xf numFmtId="0" fontId="21" fillId="50" borderId="9" applyNumberFormat="0" applyAlignment="0" applyProtection="0"/>
    <xf numFmtId="0" fontId="22" fillId="51" borderId="10" applyNumberFormat="0" applyAlignment="0" applyProtection="0"/>
    <xf numFmtId="0" fontId="18" fillId="0" borderId="0"/>
    <xf numFmtId="168" fontId="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8" fontId="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8" fontId="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8" fontId="38" fillId="0" borderId="0"/>
    <xf numFmtId="0" fontId="18" fillId="0" borderId="0"/>
    <xf numFmtId="0" fontId="18" fillId="0" borderId="0"/>
    <xf numFmtId="0" fontId="18" fillId="0" borderId="0"/>
    <xf numFmtId="168" fontId="38" fillId="0" borderId="0"/>
    <xf numFmtId="0" fontId="18" fillId="0" borderId="0"/>
    <xf numFmtId="0" fontId="18" fillId="0" borderId="0"/>
    <xf numFmtId="0" fontId="18" fillId="0" borderId="0"/>
    <xf numFmtId="168" fontId="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8" fontId="3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36" fillId="52" borderId="0"/>
    <xf numFmtId="0" fontId="35" fillId="0" borderId="0"/>
    <xf numFmtId="168" fontId="40" fillId="0" borderId="0"/>
    <xf numFmtId="169" fontId="41" fillId="0" borderId="0"/>
    <xf numFmtId="0" fontId="30" fillId="0" borderId="0" applyNumberFormat="0" applyFill="0" applyBorder="0" applyAlignment="0" applyProtection="0"/>
    <xf numFmtId="0" fontId="20" fillId="34" borderId="0" applyNumberFormat="0" applyBorder="0" applyAlignment="0" applyProtection="0"/>
    <xf numFmtId="0" fontId="42" fillId="0" borderId="0">
      <alignment horizontal="center"/>
    </xf>
    <xf numFmtId="0" fontId="32" fillId="0" borderId="12" applyNumberFormat="0" applyFill="0" applyAlignment="0" applyProtection="0"/>
    <xf numFmtId="0" fontId="33" fillId="0" borderId="13" applyNumberFormat="0" applyFill="0" applyAlignment="0" applyProtection="0"/>
    <xf numFmtId="0" fontId="24" fillId="0" borderId="14" applyNumberFormat="0" applyFill="0" applyAlignment="0" applyProtection="0"/>
    <xf numFmtId="0" fontId="24" fillId="0" borderId="0" applyNumberFormat="0" applyFill="0" applyBorder="0" applyAlignment="0" applyProtection="0"/>
    <xf numFmtId="0" fontId="42" fillId="0" borderId="0">
      <alignment horizontal="center" textRotation="90"/>
    </xf>
    <xf numFmtId="0" fontId="25" fillId="37" borderId="9" applyNumberFormat="0" applyAlignment="0" applyProtection="0"/>
    <xf numFmtId="0" fontId="23" fillId="0" borderId="11" applyNumberFormat="0" applyFill="0" applyAlignment="0" applyProtection="0"/>
    <xf numFmtId="164" fontId="18" fillId="0" borderId="0" applyFont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7" fillId="53" borderId="0" applyNumberFormat="0" applyBorder="0" applyAlignment="0" applyProtection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8" fontId="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8" fontId="38" fillId="0" borderId="0"/>
    <xf numFmtId="0" fontId="17" fillId="0" borderId="0"/>
    <xf numFmtId="0" fontId="18" fillId="0" borderId="0"/>
    <xf numFmtId="0" fontId="18" fillId="0" borderId="0"/>
    <xf numFmtId="168" fontId="38" fillId="0" borderId="0"/>
    <xf numFmtId="0" fontId="18" fillId="0" borderId="0"/>
    <xf numFmtId="0" fontId="18" fillId="0" borderId="0"/>
    <xf numFmtId="0" fontId="18" fillId="0" borderId="0"/>
    <xf numFmtId="168" fontId="38" fillId="0" borderId="0"/>
    <xf numFmtId="168" fontId="38" fillId="0" borderId="0"/>
    <xf numFmtId="0" fontId="18" fillId="0" borderId="0"/>
    <xf numFmtId="0" fontId="18" fillId="0" borderId="0"/>
    <xf numFmtId="168" fontId="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8" fontId="38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40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168" fontId="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8" fontId="38" fillId="0" borderId="0"/>
    <xf numFmtId="0" fontId="18" fillId="0" borderId="0"/>
    <xf numFmtId="0" fontId="17" fillId="0" borderId="0"/>
    <xf numFmtId="0" fontId="17" fillId="0" borderId="0"/>
    <xf numFmtId="168" fontId="39" fillId="0" borderId="0"/>
    <xf numFmtId="0" fontId="18" fillId="0" borderId="0"/>
    <xf numFmtId="0" fontId="41" fillId="0" borderId="0"/>
    <xf numFmtId="0" fontId="37" fillId="0" borderId="0"/>
    <xf numFmtId="0" fontId="18" fillId="0" borderId="0"/>
    <xf numFmtId="0" fontId="18" fillId="0" borderId="0"/>
    <xf numFmtId="0" fontId="1" fillId="7" borderId="7" applyNumberFormat="0" applyFont="0" applyAlignment="0" applyProtection="0"/>
    <xf numFmtId="0" fontId="18" fillId="54" borderId="15" applyNumberFormat="0" applyFont="0" applyAlignment="0" applyProtection="0"/>
    <xf numFmtId="0" fontId="18" fillId="54" borderId="15" applyNumberFormat="0" applyFont="0" applyAlignment="0" applyProtection="0"/>
    <xf numFmtId="0" fontId="28" fillId="50" borderId="16" applyNumberFormat="0" applyAlignment="0" applyProtection="0"/>
    <xf numFmtId="9" fontId="18" fillId="0" borderId="0" applyFont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169" fontId="41" fillId="0" borderId="0"/>
    <xf numFmtId="9" fontId="18" fillId="0" borderId="0" applyFont="0" applyFill="0" applyBorder="0" applyAlignment="0" applyProtection="0"/>
    <xf numFmtId="169" fontId="41" fillId="0" borderId="0"/>
    <xf numFmtId="0" fontId="43" fillId="0" borderId="0"/>
    <xf numFmtId="170" fontId="43" fillId="0" borderId="0"/>
    <xf numFmtId="0" fontId="31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2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/>
    <xf numFmtId="172" fontId="0" fillId="0" borderId="18" xfId="0" applyNumberFormat="1" applyBorder="1" applyAlignment="1">
      <alignment horizontal="center" vertical="center"/>
    </xf>
    <xf numFmtId="0" fontId="44" fillId="55" borderId="18" xfId="0" applyFont="1" applyFill="1" applyBorder="1" applyAlignment="1" applyProtection="1">
      <alignment horizontal="center" vertical="center"/>
    </xf>
    <xf numFmtId="0" fontId="45" fillId="55" borderId="18" xfId="0" applyFont="1" applyFill="1" applyBorder="1" applyAlignment="1" applyProtection="1">
      <alignment horizontal="center" vertical="center" wrapText="1"/>
    </xf>
    <xf numFmtId="173" fontId="46" fillId="0" borderId="18" xfId="0" applyNumberFormat="1" applyFont="1" applyBorder="1" applyAlignment="1" applyProtection="1">
      <alignment horizontal="center" vertical="center"/>
    </xf>
    <xf numFmtId="3" fontId="46" fillId="0" borderId="18" xfId="0" applyNumberFormat="1" applyFont="1" applyBorder="1" applyAlignment="1" applyProtection="1">
      <alignment horizontal="center" vertical="center"/>
    </xf>
    <xf numFmtId="10" fontId="46" fillId="0" borderId="18" xfId="1" applyNumberFormat="1" applyFont="1" applyBorder="1" applyAlignment="1" applyProtection="1">
      <alignment horizontal="center" vertical="center"/>
    </xf>
    <xf numFmtId="1" fontId="46" fillId="0" borderId="18" xfId="0" applyNumberFormat="1" applyFont="1" applyBorder="1" applyAlignment="1" applyProtection="1">
      <alignment horizontal="center" vertical="center"/>
    </xf>
    <xf numFmtId="0" fontId="45" fillId="55" borderId="18" xfId="0" applyFont="1" applyFill="1" applyBorder="1" applyAlignment="1" applyProtection="1">
      <alignment horizontal="center" vertical="center"/>
    </xf>
    <xf numFmtId="174" fontId="46" fillId="0" borderId="18" xfId="0" applyNumberFormat="1" applyFont="1" applyBorder="1" applyAlignment="1" applyProtection="1">
      <alignment horizontal="center" vertical="center"/>
    </xf>
    <xf numFmtId="3" fontId="46" fillId="0" borderId="0" xfId="0" applyNumberFormat="1" applyFont="1" applyFill="1" applyBorder="1" applyAlignment="1" applyProtection="1">
      <alignment horizontal="center" vertical="center"/>
    </xf>
    <xf numFmtId="165" fontId="46" fillId="0" borderId="18" xfId="1" applyNumberFormat="1" applyFont="1" applyBorder="1" applyAlignment="1" applyProtection="1">
      <alignment horizontal="center" vertical="center"/>
    </xf>
    <xf numFmtId="172" fontId="0" fillId="0" borderId="0" xfId="0" applyNumberFormat="1" applyBorder="1" applyAlignment="1">
      <alignment horizontal="center" vertical="center"/>
    </xf>
    <xf numFmtId="173" fontId="46" fillId="0" borderId="0" xfId="0" applyNumberFormat="1" applyFont="1" applyBorder="1" applyAlignment="1" applyProtection="1">
      <alignment horizontal="center" vertical="center"/>
    </xf>
    <xf numFmtId="0" fontId="49" fillId="56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50" fillId="57" borderId="19" xfId="0" applyFont="1" applyFill="1" applyBorder="1" applyAlignment="1">
      <alignment horizontal="center" wrapText="1"/>
    </xf>
    <xf numFmtId="14" fontId="51" fillId="0" borderId="20" xfId="0" applyNumberFormat="1" applyFont="1" applyFill="1" applyBorder="1" applyAlignment="1">
      <alignment horizontal="center" vertical="top"/>
    </xf>
    <xf numFmtId="0" fontId="51" fillId="0" borderId="20" xfId="0" applyFont="1" applyFill="1" applyBorder="1" applyAlignment="1">
      <alignment horizontal="center" vertical="top"/>
    </xf>
    <xf numFmtId="21" fontId="51" fillId="0" borderId="20" xfId="0" applyNumberFormat="1" applyFont="1" applyFill="1" applyBorder="1" applyAlignment="1">
      <alignment horizontal="center" vertical="top"/>
    </xf>
    <xf numFmtId="14" fontId="51" fillId="0" borderId="20" xfId="0" applyNumberFormat="1" applyFont="1" applyFill="1" applyBorder="1" applyAlignment="1">
      <alignment horizontal="center" vertical="top" wrapText="1"/>
    </xf>
    <xf numFmtId="0" fontId="51" fillId="0" borderId="20" xfId="0" applyFont="1" applyFill="1" applyBorder="1" applyAlignment="1">
      <alignment horizontal="center" vertical="top" wrapText="1"/>
    </xf>
    <xf numFmtId="21" fontId="51" fillId="0" borderId="20" xfId="0" applyNumberFormat="1" applyFont="1" applyFill="1" applyBorder="1" applyAlignment="1">
      <alignment horizontal="center" vertical="top" wrapText="1"/>
    </xf>
    <xf numFmtId="174" fontId="46" fillId="0" borderId="21" xfId="0" applyNumberFormat="1" applyFont="1" applyBorder="1" applyAlignment="1" applyProtection="1">
      <alignment horizontal="center" vertical="center"/>
    </xf>
    <xf numFmtId="0" fontId="0" fillId="0" borderId="18" xfId="0" applyFont="1" applyBorder="1"/>
    <xf numFmtId="175" fontId="0" fillId="0" borderId="18" xfId="269" applyNumberFormat="1" applyFont="1" applyBorder="1" applyAlignment="1">
      <alignment horizontal="center"/>
    </xf>
    <xf numFmtId="9" fontId="0" fillId="0" borderId="18" xfId="1" applyFont="1" applyBorder="1" applyAlignment="1">
      <alignment horizontal="center"/>
    </xf>
    <xf numFmtId="0" fontId="52" fillId="0" borderId="18" xfId="0" applyFont="1" applyBorder="1" applyAlignment="1">
      <alignment horizontal="center" vertical="center"/>
    </xf>
    <xf numFmtId="20" fontId="52" fillId="0" borderId="18" xfId="0" applyNumberFormat="1" applyFont="1" applyBorder="1" applyAlignment="1">
      <alignment horizontal="center" vertical="center"/>
    </xf>
    <xf numFmtId="165" fontId="52" fillId="0" borderId="18" xfId="0" applyNumberFormat="1" applyFont="1" applyBorder="1" applyAlignment="1">
      <alignment horizontal="center" vertical="center"/>
    </xf>
    <xf numFmtId="0" fontId="52" fillId="0" borderId="18" xfId="0" applyFont="1" applyBorder="1"/>
    <xf numFmtId="175" fontId="52" fillId="0" borderId="18" xfId="269" applyNumberFormat="1" applyFont="1" applyBorder="1" applyAlignment="1">
      <alignment horizontal="center"/>
    </xf>
    <xf numFmtId="9" fontId="52" fillId="0" borderId="18" xfId="1" applyFont="1" applyBorder="1" applyAlignment="1">
      <alignment horizontal="center"/>
    </xf>
    <xf numFmtId="0" fontId="52" fillId="0" borderId="18" xfId="0" applyFont="1" applyBorder="1" applyAlignment="1">
      <alignment horizontal="center"/>
    </xf>
    <xf numFmtId="0" fontId="16" fillId="0" borderId="18" xfId="0" applyFont="1" applyBorder="1"/>
    <xf numFmtId="0" fontId="16" fillId="0" borderId="18" xfId="0" applyFont="1" applyBorder="1" applyAlignment="1">
      <alignment horizontal="center"/>
    </xf>
    <xf numFmtId="9" fontId="16" fillId="0" borderId="18" xfId="1" applyFont="1" applyBorder="1" applyAlignment="1">
      <alignment horizontal="center"/>
    </xf>
    <xf numFmtId="175" fontId="16" fillId="0" borderId="18" xfId="269" applyNumberFormat="1" applyFont="1" applyBorder="1" applyAlignment="1">
      <alignment horizontal="center"/>
    </xf>
    <xf numFmtId="0" fontId="16" fillId="58" borderId="0" xfId="0" applyFont="1" applyFill="1"/>
    <xf numFmtId="0" fontId="16" fillId="58" borderId="22" xfId="0" applyFont="1" applyFill="1" applyBorder="1"/>
    <xf numFmtId="0" fontId="16" fillId="0" borderId="22" xfId="0" applyFont="1" applyBorder="1"/>
    <xf numFmtId="0" fontId="16" fillId="0" borderId="23" xfId="0" applyFont="1" applyFill="1" applyBorder="1"/>
    <xf numFmtId="14" fontId="0" fillId="0" borderId="0" xfId="0" applyNumberFormat="1"/>
    <xf numFmtId="14" fontId="0" fillId="0" borderId="18" xfId="0" applyNumberFormat="1" applyBorder="1" applyAlignment="1">
      <alignment horizontal="center" vertical="center"/>
    </xf>
    <xf numFmtId="0" fontId="53" fillId="0" borderId="0" xfId="0" applyFont="1"/>
    <xf numFmtId="0" fontId="54" fillId="0" borderId="0" xfId="0" applyFont="1"/>
    <xf numFmtId="0" fontId="53" fillId="0" borderId="23" xfId="0" applyFont="1" applyFill="1" applyBorder="1"/>
    <xf numFmtId="0" fontId="50" fillId="58" borderId="19" xfId="0" applyFont="1" applyFill="1" applyBorder="1" applyAlignment="1">
      <alignment horizontal="center" wrapText="1"/>
    </xf>
    <xf numFmtId="0" fontId="51" fillId="58" borderId="20" xfId="0" applyFont="1" applyFill="1" applyBorder="1" applyAlignment="1">
      <alignment horizontal="center" vertical="top" wrapText="1"/>
    </xf>
    <xf numFmtId="0" fontId="44" fillId="55" borderId="24" xfId="0" applyFont="1" applyFill="1" applyBorder="1" applyAlignment="1" applyProtection="1">
      <alignment horizontal="center" vertical="center"/>
    </xf>
  </cellXfs>
  <cellStyles count="270">
    <cellStyle name="20% - Accent1" xfId="41"/>
    <cellStyle name="20% - Accent1 2" xfId="42"/>
    <cellStyle name="20% - Accent1 3" xfId="43"/>
    <cellStyle name="20% - Accent2" xfId="44"/>
    <cellStyle name="20% - Accent2 2" xfId="45"/>
    <cellStyle name="20% - Accent2 3" xfId="46"/>
    <cellStyle name="20% - Accent3" xfId="47"/>
    <cellStyle name="20% - Accent3 2" xfId="48"/>
    <cellStyle name="20% - Accent3 3" xfId="49"/>
    <cellStyle name="20% - Accent4" xfId="50"/>
    <cellStyle name="20% - Accent4 2" xfId="51"/>
    <cellStyle name="20% - Accent4 3" xfId="52"/>
    <cellStyle name="20% - Accent5" xfId="53"/>
    <cellStyle name="20% - Accent5 2" xfId="54"/>
    <cellStyle name="20% - Accent5 3" xfId="55"/>
    <cellStyle name="20% - Accent6" xfId="56"/>
    <cellStyle name="20% - Accent6 2" xfId="57"/>
    <cellStyle name="20% - Accent6 3" xfId="58"/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Accent1" xfId="59"/>
    <cellStyle name="40% - Accent1 2" xfId="60"/>
    <cellStyle name="40% - Accent1 3" xfId="61"/>
    <cellStyle name="40% - Accent2" xfId="62"/>
    <cellStyle name="40% - Accent2 2" xfId="63"/>
    <cellStyle name="40% - Accent2 3" xfId="64"/>
    <cellStyle name="40% - Accent3" xfId="65"/>
    <cellStyle name="40% - Accent3 2" xfId="66"/>
    <cellStyle name="40% - Accent3 3" xfId="67"/>
    <cellStyle name="40% - Accent4" xfId="68"/>
    <cellStyle name="40% - Accent4 2" xfId="69"/>
    <cellStyle name="40% - Accent4 3" xfId="70"/>
    <cellStyle name="40% - Accent5" xfId="71"/>
    <cellStyle name="40% - Accent5 2" xfId="72"/>
    <cellStyle name="40% - Accent5 3" xfId="73"/>
    <cellStyle name="40% - Accent6" xfId="74"/>
    <cellStyle name="40% - Accent6 2" xfId="75"/>
    <cellStyle name="40% - Accent6 3" xfId="76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Accent1" xfId="77"/>
    <cellStyle name="60% - Accent2" xfId="78"/>
    <cellStyle name="60% - Accent3" xfId="79"/>
    <cellStyle name="60% - Accent4" xfId="80"/>
    <cellStyle name="60% - Accent5" xfId="81"/>
    <cellStyle name="60% - Accent6" xfId="82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Accent1" xfId="83"/>
    <cellStyle name="Accent2" xfId="84"/>
    <cellStyle name="Accent3" xfId="85"/>
    <cellStyle name="Accent4" xfId="86"/>
    <cellStyle name="Accent5" xfId="87"/>
    <cellStyle name="Accent6" xfId="88"/>
    <cellStyle name="Bad" xfId="89"/>
    <cellStyle name="Calculation" xfId="90"/>
    <cellStyle name="Cálculo" xfId="10" builtinId="22" customBuiltin="1"/>
    <cellStyle name="Celda de comprobación" xfId="12" builtinId="23" customBuiltin="1"/>
    <cellStyle name="Celda vinculada" xfId="11" builtinId="24" customBuiltin="1"/>
    <cellStyle name="Check Cell" xfId="91"/>
    <cellStyle name="Diseño" xfId="92"/>
    <cellStyle name="Diseño 10" xfId="93"/>
    <cellStyle name="Diseño 11" xfId="94"/>
    <cellStyle name="Diseño 2" xfId="95"/>
    <cellStyle name="Diseño 2 2" xfId="96"/>
    <cellStyle name="Diseño 2 2 2" xfId="97"/>
    <cellStyle name="Diseño 2 2 2 2" xfId="98"/>
    <cellStyle name="Diseño 2 2 3" xfId="99"/>
    <cellStyle name="Diseño 2 3" xfId="100"/>
    <cellStyle name="Diseño 2 3 2" xfId="101"/>
    <cellStyle name="Diseño 2 4" xfId="102"/>
    <cellStyle name="Diseño 2 4 2" xfId="103"/>
    <cellStyle name="Diseño 2 5" xfId="104"/>
    <cellStyle name="Diseño 3" xfId="105"/>
    <cellStyle name="Diseño 3 2" xfId="106"/>
    <cellStyle name="Diseño 3 2 2" xfId="107"/>
    <cellStyle name="Diseño 3 3" xfId="108"/>
    <cellStyle name="Diseño 3 3 2" xfId="109"/>
    <cellStyle name="Diseño 3 4" xfId="110"/>
    <cellStyle name="Diseño 4" xfId="111"/>
    <cellStyle name="Diseño 4 2" xfId="112"/>
    <cellStyle name="Diseño 4 2 2" xfId="113"/>
    <cellStyle name="Diseño 4 3" xfId="114"/>
    <cellStyle name="Diseño 5" xfId="115"/>
    <cellStyle name="Diseño 5 2" xfId="116"/>
    <cellStyle name="Diseño 5 2 2" xfId="117"/>
    <cellStyle name="Diseño 5 3" xfId="118"/>
    <cellStyle name="Diseño 5 4" xfId="119"/>
    <cellStyle name="Diseño 6" xfId="120"/>
    <cellStyle name="Diseño 6 2" xfId="121"/>
    <cellStyle name="Diseño 6 2 2" xfId="122"/>
    <cellStyle name="Diseño 6 3" xfId="123"/>
    <cellStyle name="Diseño 6 4" xfId="124"/>
    <cellStyle name="Diseño 7" xfId="125"/>
    <cellStyle name="Diseño 7 2" xfId="126"/>
    <cellStyle name="Diseño 7 2 2" xfId="127"/>
    <cellStyle name="Diseño 7 3" xfId="128"/>
    <cellStyle name="Diseño 8" xfId="129"/>
    <cellStyle name="Diseño 8 2" xfId="130"/>
    <cellStyle name="Diseño 8 2 2" xfId="131"/>
    <cellStyle name="Diseño 8 3" xfId="132"/>
    <cellStyle name="Diseño 9" xfId="133"/>
    <cellStyle name="Diseño 9 2" xfId="134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8" builtinId="20" customBuiltin="1"/>
    <cellStyle name="Euro" xfId="135"/>
    <cellStyle name="Euro 2" xfId="136"/>
    <cellStyle name="Euro 2 2" xfId="137"/>
    <cellStyle name="Euro 2 2 2" xfId="138"/>
    <cellStyle name="Euro 2 3" xfId="139"/>
    <cellStyle name="Euro 3" xfId="140"/>
    <cellStyle name="Euro 3 2" xfId="141"/>
    <cellStyle name="Euro 4" xfId="142"/>
    <cellStyle name="Euro 4 2" xfId="143"/>
    <cellStyle name="Euro 4 2 2" xfId="144"/>
    <cellStyle name="Euro 4 3" xfId="145"/>
    <cellStyle name="Euro 5" xfId="146"/>
    <cellStyle name="Euro 5 2" xfId="147"/>
    <cellStyle name="Euro 5 2 2" xfId="148"/>
    <cellStyle name="Euro 5 3" xfId="149"/>
    <cellStyle name="Euro 6" xfId="150"/>
    <cellStyle name="Euro 6 2" xfId="151"/>
    <cellStyle name="Euro 6 2 2" xfId="152"/>
    <cellStyle name="Euro 6 3" xfId="153"/>
    <cellStyle name="Excel Built-in Accent1" xfId="154"/>
    <cellStyle name="Excel Built-in Normal" xfId="155"/>
    <cellStyle name="Excel Built-in Normal 1" xfId="156"/>
    <cellStyle name="Excel Built-in Percent" xfId="157"/>
    <cellStyle name="Explanatory Text" xfId="158"/>
    <cellStyle name="Good" xfId="159"/>
    <cellStyle name="Heading" xfId="160"/>
    <cellStyle name="Heading 1" xfId="161"/>
    <cellStyle name="Heading 2" xfId="162"/>
    <cellStyle name="Heading 3" xfId="163"/>
    <cellStyle name="Heading 4" xfId="164"/>
    <cellStyle name="Heading1" xfId="165"/>
    <cellStyle name="Incorrecto" xfId="6" builtinId="27" customBuiltin="1"/>
    <cellStyle name="Input" xfId="166"/>
    <cellStyle name="Linked Cell" xfId="167"/>
    <cellStyle name="Millares" xfId="269" builtinId="3"/>
    <cellStyle name="Millares 2" xfId="168"/>
    <cellStyle name="Millares 2 2" xfId="169"/>
    <cellStyle name="Millares 2 2 2" xfId="170"/>
    <cellStyle name="Millares 2 3" xfId="171"/>
    <cellStyle name="Millares 2 3 2" xfId="172"/>
    <cellStyle name="Millares 2 4" xfId="173"/>
    <cellStyle name="Millares 2 5" xfId="174"/>
    <cellStyle name="Millares 3" xfId="175"/>
    <cellStyle name="Millares 3 2" xfId="176"/>
    <cellStyle name="Millares 3 2 2" xfId="177"/>
    <cellStyle name="Millares 3 3" xfId="178"/>
    <cellStyle name="Millares 4" xfId="179"/>
    <cellStyle name="Millares 4 2" xfId="180"/>
    <cellStyle name="Millares 4 2 2" xfId="181"/>
    <cellStyle name="Millares 4 3" xfId="182"/>
    <cellStyle name="Moneda 2" xfId="183"/>
    <cellStyle name="Neutral" xfId="7" builtinId="28" customBuiltin="1"/>
    <cellStyle name="Neutral 2" xfId="184"/>
    <cellStyle name="Normal" xfId="0" builtinId="0"/>
    <cellStyle name="Normal 10" xfId="185"/>
    <cellStyle name="Normal 10 2" xfId="186"/>
    <cellStyle name="Normal 11" xfId="187"/>
    <cellStyle name="Normal 2" xfId="188"/>
    <cellStyle name="Normal 2 2" xfId="189"/>
    <cellStyle name="Normal 2 2 2" xfId="190"/>
    <cellStyle name="Normal 2 2 2 2" xfId="191"/>
    <cellStyle name="Normal 2 2 3" xfId="192"/>
    <cellStyle name="Normal 2 3" xfId="193"/>
    <cellStyle name="Normal 2 3 2" xfId="194"/>
    <cellStyle name="Normal 2 3 2 2" xfId="195"/>
    <cellStyle name="Normal 2 3 3" xfId="196"/>
    <cellStyle name="Normal 2 4" xfId="197"/>
    <cellStyle name="Normal 2 4 2" xfId="198"/>
    <cellStyle name="Normal 2 5" xfId="199"/>
    <cellStyle name="Normal 3" xfId="200"/>
    <cellStyle name="Normal 3 2" xfId="201"/>
    <cellStyle name="Normal 3 2 2" xfId="202"/>
    <cellStyle name="Normal 3 2 2 2" xfId="203"/>
    <cellStyle name="Normal 3 2 2 3" xfId="204"/>
    <cellStyle name="Normal 3 2 3" xfId="205"/>
    <cellStyle name="Normal 3 2 3 2" xfId="206"/>
    <cellStyle name="Normal 3 2 4" xfId="207"/>
    <cellStyle name="Normal 3 3" xfId="208"/>
    <cellStyle name="Normal 3 3 2" xfId="209"/>
    <cellStyle name="Normal 3 3 2 2" xfId="210"/>
    <cellStyle name="Normal 3 4" xfId="211"/>
    <cellStyle name="Normal 3 4 2" xfId="212"/>
    <cellStyle name="Normal 3 4 2 2" xfId="213"/>
    <cellStyle name="Normal 3 5" xfId="214"/>
    <cellStyle name="Normal 3 5 2" xfId="215"/>
    <cellStyle name="Normal 3 6" xfId="216"/>
    <cellStyle name="Normal 3 6 2" xfId="217"/>
    <cellStyle name="Normal 3 7" xfId="218"/>
    <cellStyle name="Normal 3 8" xfId="219"/>
    <cellStyle name="Normal 3 9" xfId="220"/>
    <cellStyle name="Normal 4" xfId="221"/>
    <cellStyle name="Normal 4 2" xfId="222"/>
    <cellStyle name="Normal 4 2 2" xfId="223"/>
    <cellStyle name="Normal 4 2 2 2" xfId="224"/>
    <cellStyle name="Normal 4 2 3" xfId="225"/>
    <cellStyle name="Normal 4 2 4" xfId="226"/>
    <cellStyle name="Normal 4 2 5" xfId="227"/>
    <cellStyle name="Normal 4 3" xfId="228"/>
    <cellStyle name="Normal 4 3 2" xfId="229"/>
    <cellStyle name="Normal 4 4" xfId="230"/>
    <cellStyle name="Normal 4 4 2" xfId="231"/>
    <cellStyle name="Normal 5" xfId="232"/>
    <cellStyle name="Normal 5 2" xfId="233"/>
    <cellStyle name="Normal 5 2 2" xfId="234"/>
    <cellStyle name="Normal 5 3" xfId="235"/>
    <cellStyle name="Normal 5 4" xfId="236"/>
    <cellStyle name="Normal 6" xfId="237"/>
    <cellStyle name="Normal 6 2" xfId="238"/>
    <cellStyle name="Normal 6 2 2" xfId="239"/>
    <cellStyle name="Normal 6 3" xfId="240"/>
    <cellStyle name="Normal 7" xfId="241"/>
    <cellStyle name="Normal 7 2" xfId="242"/>
    <cellStyle name="Normal 7 2 2" xfId="243"/>
    <cellStyle name="Normal 7 3" xfId="244"/>
    <cellStyle name="Normal 7 4" xfId="245"/>
    <cellStyle name="Normal 8" xfId="246"/>
    <cellStyle name="Normal 8 2" xfId="247"/>
    <cellStyle name="Normal 9" xfId="248"/>
    <cellStyle name="Normal 9 2" xfId="249"/>
    <cellStyle name="Notas" xfId="14" builtinId="10" customBuiltin="1"/>
    <cellStyle name="Notas 2" xfId="250"/>
    <cellStyle name="Note" xfId="251"/>
    <cellStyle name="Note 2" xfId="252"/>
    <cellStyle name="Output" xfId="253"/>
    <cellStyle name="Porcentaje" xfId="1" builtinId="5"/>
    <cellStyle name="Porcentaje 2" xfId="254"/>
    <cellStyle name="Porcentaje 2 2" xfId="255"/>
    <cellStyle name="Porcentaje 2 2 2" xfId="256"/>
    <cellStyle name="Porcentaje 2 3" xfId="257"/>
    <cellStyle name="Porcentaje 2 3 2" xfId="258"/>
    <cellStyle name="Porcentaje 2 4" xfId="259"/>
    <cellStyle name="Porcentaje 2 4 2" xfId="260"/>
    <cellStyle name="Porcentaje 2 5" xfId="261"/>
    <cellStyle name="Porcentaje 2 6" xfId="262"/>
    <cellStyle name="Porcentaje 3" xfId="263"/>
    <cellStyle name="Result" xfId="264"/>
    <cellStyle name="Result2" xfId="265"/>
    <cellStyle name="Salida" xfId="9" builtinId="21" customBuiltin="1"/>
    <cellStyle name="Texto de advertencia" xfId="13" builtinId="11" customBuiltin="1"/>
    <cellStyle name="Texto explicativo" xfId="15" builtinId="53" customBuiltin="1"/>
    <cellStyle name="Title" xfId="266"/>
    <cellStyle name="Título" xfId="2" builtinId="15" customBuiltin="1"/>
    <cellStyle name="Título 2" xfId="3" builtinId="17" customBuiltin="1"/>
    <cellStyle name="Título 3" xfId="4" builtinId="18" customBuiltin="1"/>
    <cellStyle name="Total" xfId="16" builtinId="25" customBuiltin="1"/>
    <cellStyle name="Total 2" xfId="267"/>
    <cellStyle name="Warning Text" xfId="26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</xdr:row>
      <xdr:rowOff>28575</xdr:rowOff>
    </xdr:from>
    <xdr:to>
      <xdr:col>1</xdr:col>
      <xdr:colOff>261938</xdr:colOff>
      <xdr:row>4</xdr:row>
      <xdr:rowOff>90488</xdr:rowOff>
    </xdr:to>
    <xdr:sp macro="" textlink="">
      <xdr:nvSpPr>
        <xdr:cNvPr id="4" name="3 Flecha derecha"/>
        <xdr:cNvSpPr/>
      </xdr:nvSpPr>
      <xdr:spPr>
        <a:xfrm rot="16200000">
          <a:off x="571500" y="485775"/>
          <a:ext cx="204788" cy="14763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70"/>
  <sheetViews>
    <sheetView workbookViewId="0">
      <selection activeCell="E1" sqref="E1"/>
    </sheetView>
  </sheetViews>
  <sheetFormatPr baseColWidth="10" defaultRowHeight="11.25"/>
  <cols>
    <col min="1" max="1" width="14" style="1" customWidth="1"/>
    <col min="2" max="2" width="11.42578125" style="1" bestFit="1" customWidth="1"/>
    <col min="3" max="3" width="14" style="1" bestFit="1" customWidth="1"/>
    <col min="4" max="4" width="70.42578125" style="1" bestFit="1" customWidth="1"/>
    <col min="5" max="5" width="13.5703125" style="1" bestFit="1" customWidth="1"/>
    <col min="6" max="6" width="14.42578125" style="1" bestFit="1" customWidth="1"/>
    <col min="7" max="7" width="10.85546875" style="1" bestFit="1" customWidth="1"/>
    <col min="8" max="8" width="14.28515625" style="1" bestFit="1" customWidth="1"/>
    <col min="9" max="9" width="13.140625" style="1" bestFit="1" customWidth="1"/>
    <col min="10" max="10" width="13.28515625" style="1" bestFit="1" customWidth="1"/>
    <col min="11" max="11" width="22.42578125" style="1" customWidth="1"/>
    <col min="12" max="12" width="10.28515625" style="1" bestFit="1" customWidth="1"/>
    <col min="13" max="13" width="24.85546875" style="1" bestFit="1" customWidth="1"/>
    <col min="14" max="15" width="24.85546875" style="1" customWidth="1"/>
    <col min="16" max="16" width="11.140625" style="1" bestFit="1" customWidth="1"/>
    <col min="17" max="17" width="21.7109375" style="1" bestFit="1" customWidth="1"/>
    <col min="18" max="18" width="10" style="1" bestFit="1" customWidth="1"/>
    <col min="19" max="19" width="9.28515625" style="1" bestFit="1" customWidth="1"/>
    <col min="20" max="16384" width="11.42578125" style="1"/>
  </cols>
  <sheetData>
    <row r="1" spans="1:17" ht="12.75">
      <c r="A1" s="11" t="s">
        <v>96</v>
      </c>
      <c r="B1" s="11" t="s">
        <v>94</v>
      </c>
      <c r="C1" s="11" t="s">
        <v>0</v>
      </c>
      <c r="D1" s="11" t="s">
        <v>40</v>
      </c>
      <c r="E1" s="11" t="s">
        <v>2</v>
      </c>
      <c r="F1" s="11" t="s">
        <v>144</v>
      </c>
      <c r="G1" s="11" t="s">
        <v>157</v>
      </c>
      <c r="H1" s="11" t="s">
        <v>151</v>
      </c>
      <c r="I1" s="11" t="s">
        <v>145</v>
      </c>
      <c r="J1" s="11" t="s">
        <v>146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8</v>
      </c>
      <c r="P1" s="11" t="s">
        <v>9</v>
      </c>
      <c r="Q1" s="11" t="s">
        <v>10</v>
      </c>
    </row>
    <row r="2" spans="1:17" ht="12.75">
      <c r="A2" s="31" t="s">
        <v>19</v>
      </c>
      <c r="B2" s="31" t="s">
        <v>95</v>
      </c>
      <c r="C2" s="31" t="s">
        <v>35</v>
      </c>
      <c r="D2" s="31" t="s">
        <v>36</v>
      </c>
      <c r="E2" s="31">
        <v>2034</v>
      </c>
      <c r="F2" s="31">
        <v>40</v>
      </c>
      <c r="G2" s="31">
        <v>0</v>
      </c>
      <c r="H2" s="31">
        <v>0</v>
      </c>
      <c r="I2" s="32">
        <v>0.1076388888888889</v>
      </c>
      <c r="J2" s="32">
        <v>0</v>
      </c>
      <c r="K2" s="31" t="s">
        <v>9</v>
      </c>
      <c r="L2" s="31" t="s">
        <v>39</v>
      </c>
      <c r="M2" s="33">
        <v>0.10069444444444443</v>
      </c>
      <c r="N2" s="33">
        <v>0.20138888888888887</v>
      </c>
      <c r="O2" s="33">
        <v>2.0312500000000001E-2</v>
      </c>
      <c r="P2" s="33">
        <f>N2-O2-M2-Q2</f>
        <v>7.8124999999999972E-2</v>
      </c>
      <c r="Q2" s="33">
        <v>2.2569444444444447E-3</v>
      </c>
    </row>
    <row r="3" spans="1:17" ht="12.75">
      <c r="A3" s="31" t="s">
        <v>19</v>
      </c>
      <c r="B3" s="31" t="s">
        <v>95</v>
      </c>
      <c r="C3" s="31" t="s">
        <v>37</v>
      </c>
      <c r="D3" s="31" t="s">
        <v>38</v>
      </c>
      <c r="E3" s="31">
        <v>1512</v>
      </c>
      <c r="F3" s="31">
        <v>25</v>
      </c>
      <c r="G3" s="31">
        <v>0</v>
      </c>
      <c r="H3" s="31">
        <v>0</v>
      </c>
      <c r="I3" s="32">
        <v>0.19097222222222221</v>
      </c>
      <c r="J3" s="32">
        <v>0</v>
      </c>
      <c r="K3" s="31" t="s">
        <v>8</v>
      </c>
      <c r="L3" s="31" t="s">
        <v>39</v>
      </c>
      <c r="M3" s="33">
        <v>0.1388888888888889</v>
      </c>
      <c r="N3" s="33">
        <v>0.20833333333333334</v>
      </c>
      <c r="O3" s="33">
        <v>3.142361111111111E-2</v>
      </c>
      <c r="P3" s="33">
        <f>N3-O3-M3-Q3</f>
        <v>2.7465277777777783E-2</v>
      </c>
      <c r="Q3" s="33">
        <v>1.0555555555555554E-2</v>
      </c>
    </row>
    <row r="4" spans="1:17">
      <c r="I4" s="48" t="s">
        <v>343</v>
      </c>
      <c r="J4" s="48" t="s">
        <v>343</v>
      </c>
      <c r="M4" s="48" t="s">
        <v>343</v>
      </c>
      <c r="N4" s="48" t="s">
        <v>343</v>
      </c>
      <c r="O4" s="48" t="s">
        <v>343</v>
      </c>
      <c r="P4" s="48" t="s">
        <v>343</v>
      </c>
      <c r="Q4" s="48" t="s">
        <v>343</v>
      </c>
    </row>
    <row r="6" spans="1:17">
      <c r="A6" s="1" t="s">
        <v>140</v>
      </c>
    </row>
    <row r="8" spans="1:17" ht="25.5">
      <c r="A8" s="6" t="s">
        <v>5</v>
      </c>
      <c r="B8" s="6" t="s">
        <v>13</v>
      </c>
      <c r="C8" s="6" t="s">
        <v>12</v>
      </c>
      <c r="D8" s="6" t="s">
        <v>14</v>
      </c>
      <c r="E8" s="6" t="s">
        <v>15</v>
      </c>
      <c r="F8" s="6" t="s">
        <v>16</v>
      </c>
      <c r="G8" s="6" t="s">
        <v>17</v>
      </c>
      <c r="H8" s="6" t="s">
        <v>18</v>
      </c>
    </row>
    <row r="9" spans="1:17">
      <c r="A9" s="2" t="s">
        <v>19</v>
      </c>
      <c r="B9" s="2">
        <v>4</v>
      </c>
      <c r="C9" s="2">
        <v>16</v>
      </c>
      <c r="D9" s="2">
        <v>0</v>
      </c>
      <c r="E9" s="2">
        <v>20</v>
      </c>
      <c r="F9" s="2">
        <v>20</v>
      </c>
      <c r="G9" s="2">
        <v>4</v>
      </c>
      <c r="H9" s="2">
        <v>0</v>
      </c>
    </row>
    <row r="10" spans="1:17">
      <c r="A10" s="2" t="s">
        <v>20</v>
      </c>
      <c r="B10" s="2">
        <v>0</v>
      </c>
      <c r="C10" s="2">
        <v>6</v>
      </c>
      <c r="D10" s="2">
        <v>1</v>
      </c>
      <c r="E10" s="2">
        <v>10</v>
      </c>
      <c r="F10" s="2">
        <v>14</v>
      </c>
      <c r="G10" s="2">
        <v>2</v>
      </c>
      <c r="H10" s="2">
        <v>1</v>
      </c>
    </row>
    <row r="11" spans="1:17">
      <c r="A11" s="2" t="s">
        <v>21</v>
      </c>
      <c r="B11" s="2">
        <v>8</v>
      </c>
      <c r="C11" s="2">
        <v>16</v>
      </c>
      <c r="D11" s="2">
        <v>0</v>
      </c>
      <c r="E11" s="2">
        <v>20</v>
      </c>
      <c r="F11" s="2">
        <v>20</v>
      </c>
      <c r="G11" s="2">
        <v>4</v>
      </c>
      <c r="H11" s="2">
        <v>0</v>
      </c>
    </row>
    <row r="12" spans="1:17">
      <c r="A12" s="2" t="s">
        <v>11</v>
      </c>
      <c r="B12" s="2">
        <f>SUM(B9:B11)</f>
        <v>12</v>
      </c>
      <c r="C12" s="2">
        <f t="shared" ref="C12:H12" si="0">SUM(C9:C11)</f>
        <v>38</v>
      </c>
      <c r="D12" s="2">
        <f t="shared" si="0"/>
        <v>1</v>
      </c>
      <c r="E12" s="2">
        <f t="shared" si="0"/>
        <v>50</v>
      </c>
      <c r="F12" s="2">
        <f t="shared" si="0"/>
        <v>54</v>
      </c>
      <c r="G12" s="2">
        <f t="shared" si="0"/>
        <v>10</v>
      </c>
      <c r="H12" s="2">
        <f t="shared" si="0"/>
        <v>1</v>
      </c>
    </row>
    <row r="15" spans="1:17" ht="51">
      <c r="A15" s="6" t="s">
        <v>5</v>
      </c>
      <c r="B15" s="6" t="s">
        <v>22</v>
      </c>
      <c r="C15" s="6" t="s">
        <v>30</v>
      </c>
      <c r="D15" s="6" t="s">
        <v>23</v>
      </c>
      <c r="E15" s="6" t="s">
        <v>24</v>
      </c>
      <c r="F15" s="6" t="s">
        <v>26</v>
      </c>
      <c r="G15" s="6" t="s">
        <v>25</v>
      </c>
      <c r="H15" s="6" t="s">
        <v>27</v>
      </c>
      <c r="I15" s="6" t="s">
        <v>31</v>
      </c>
      <c r="J15" s="6" t="s">
        <v>32</v>
      </c>
      <c r="K15" s="6" t="s">
        <v>33</v>
      </c>
      <c r="L15" s="6" t="s">
        <v>34</v>
      </c>
      <c r="M15" s="6" t="s">
        <v>28</v>
      </c>
      <c r="N15" s="6" t="s">
        <v>29</v>
      </c>
    </row>
    <row r="16" spans="1:17">
      <c r="A16" s="38" t="s">
        <v>19</v>
      </c>
      <c r="B16" s="41">
        <v>40</v>
      </c>
      <c r="C16" s="41">
        <v>35</v>
      </c>
      <c r="D16" s="41">
        <v>4540</v>
      </c>
      <c r="E16" s="41">
        <v>4500</v>
      </c>
      <c r="F16" s="41">
        <v>4300</v>
      </c>
      <c r="G16" s="41">
        <v>4400</v>
      </c>
      <c r="H16" s="41">
        <v>1000</v>
      </c>
      <c r="I16" s="40">
        <f>F16/E16</f>
        <v>0.9555555555555556</v>
      </c>
      <c r="J16" s="39"/>
      <c r="K16" s="40">
        <f>G16/E16</f>
        <v>0.97777777777777775</v>
      </c>
      <c r="L16" s="39"/>
      <c r="M16" s="40">
        <f>E16/D16</f>
        <v>0.99118942731277537</v>
      </c>
      <c r="N16" s="40">
        <f>B16/D16</f>
        <v>8.8105726872246704E-3</v>
      </c>
    </row>
    <row r="17" spans="1:14">
      <c r="A17" s="38" t="s">
        <v>20</v>
      </c>
      <c r="B17" s="41"/>
      <c r="C17" s="41"/>
      <c r="D17" s="41"/>
      <c r="E17" s="41"/>
      <c r="F17" s="41"/>
      <c r="G17" s="41"/>
      <c r="H17" s="41"/>
      <c r="I17" s="40"/>
      <c r="J17" s="39"/>
      <c r="K17" s="40"/>
      <c r="L17" s="39"/>
      <c r="M17" s="40"/>
      <c r="N17" s="40" t="e">
        <f t="shared" ref="N17:N19" si="1">B17/D17</f>
        <v>#DIV/0!</v>
      </c>
    </row>
    <row r="18" spans="1:14">
      <c r="A18" s="38" t="s">
        <v>21</v>
      </c>
      <c r="B18" s="41"/>
      <c r="C18" s="41"/>
      <c r="D18" s="41"/>
      <c r="E18" s="41"/>
      <c r="F18" s="41"/>
      <c r="G18" s="41"/>
      <c r="H18" s="41"/>
      <c r="I18" s="40"/>
      <c r="J18" s="39"/>
      <c r="K18" s="40"/>
      <c r="L18" s="39"/>
      <c r="M18" s="40"/>
      <c r="N18" s="40" t="e">
        <f t="shared" si="1"/>
        <v>#DIV/0!</v>
      </c>
    </row>
    <row r="19" spans="1:14">
      <c r="A19" s="38" t="s">
        <v>11</v>
      </c>
      <c r="B19" s="41">
        <f t="shared" ref="B19:E19" si="2">SUM(B16:B18)</f>
        <v>40</v>
      </c>
      <c r="C19" s="41">
        <f t="shared" si="2"/>
        <v>35</v>
      </c>
      <c r="D19" s="41">
        <f t="shared" si="2"/>
        <v>4540</v>
      </c>
      <c r="E19" s="41">
        <f t="shared" si="2"/>
        <v>4500</v>
      </c>
      <c r="F19" s="41">
        <f t="shared" ref="F19:M19" si="3">SUM(F16:F18)</f>
        <v>4300</v>
      </c>
      <c r="G19" s="41">
        <f t="shared" si="3"/>
        <v>4400</v>
      </c>
      <c r="H19" s="41">
        <f t="shared" si="3"/>
        <v>1000</v>
      </c>
      <c r="I19" s="40">
        <f t="shared" si="3"/>
        <v>0.9555555555555556</v>
      </c>
      <c r="J19" s="39">
        <f t="shared" si="3"/>
        <v>0</v>
      </c>
      <c r="K19" s="40">
        <f t="shared" si="3"/>
        <v>0.97777777777777775</v>
      </c>
      <c r="L19" s="39">
        <f t="shared" si="3"/>
        <v>0</v>
      </c>
      <c r="M19" s="40">
        <f t="shared" si="3"/>
        <v>0.99118942731277537</v>
      </c>
      <c r="N19" s="40">
        <f t="shared" si="1"/>
        <v>8.8105726872246704E-3</v>
      </c>
    </row>
    <row r="22" spans="1:14" ht="25.5">
      <c r="A22" s="6" t="s">
        <v>147</v>
      </c>
      <c r="B22" s="6" t="s">
        <v>150</v>
      </c>
      <c r="C22" s="6" t="s">
        <v>151</v>
      </c>
      <c r="D22" s="6" t="s">
        <v>155</v>
      </c>
      <c r="E22" s="6" t="s">
        <v>152</v>
      </c>
      <c r="F22" s="6" t="s">
        <v>153</v>
      </c>
      <c r="G22" s="6" t="s">
        <v>154</v>
      </c>
    </row>
    <row r="23" spans="1:14" ht="12.75">
      <c r="A23" s="34" t="s">
        <v>148</v>
      </c>
      <c r="B23" s="35">
        <v>15000</v>
      </c>
      <c r="C23" s="35">
        <v>3000</v>
      </c>
      <c r="D23" s="36">
        <f>C23/B23</f>
        <v>0.2</v>
      </c>
      <c r="E23" s="35">
        <v>5000</v>
      </c>
      <c r="F23" s="35">
        <f>E23-C23</f>
        <v>2000</v>
      </c>
      <c r="G23" s="35">
        <v>3</v>
      </c>
    </row>
    <row r="24" spans="1:14" ht="12.75">
      <c r="A24" s="34" t="s">
        <v>149</v>
      </c>
      <c r="B24" s="35">
        <v>12000</v>
      </c>
      <c r="C24" s="35">
        <v>2500</v>
      </c>
      <c r="D24" s="36">
        <f>C24/B24</f>
        <v>0.20833333333333334</v>
      </c>
      <c r="E24" s="35">
        <v>6000</v>
      </c>
      <c r="F24" s="35">
        <f>E24-C24</f>
        <v>3500</v>
      </c>
      <c r="G24" s="35">
        <v>2</v>
      </c>
    </row>
    <row r="25" spans="1:14" ht="12.75">
      <c r="A25" s="34" t="s">
        <v>11</v>
      </c>
      <c r="B25" s="35">
        <f>SUM(B23:B24)</f>
        <v>27000</v>
      </c>
      <c r="C25" s="35">
        <f>SUM(C23:C24)</f>
        <v>5500</v>
      </c>
      <c r="D25" s="37" t="s">
        <v>156</v>
      </c>
      <c r="E25" s="35">
        <f t="shared" ref="E25:G25" si="4">SUM(E23:E24)</f>
        <v>11000</v>
      </c>
      <c r="F25" s="35">
        <f t="shared" si="4"/>
        <v>5500</v>
      </c>
      <c r="G25" s="35">
        <f t="shared" si="4"/>
        <v>5</v>
      </c>
    </row>
    <row r="26" spans="1:14">
      <c r="B26" s="2"/>
      <c r="C26" s="2"/>
      <c r="D26" s="2"/>
      <c r="E26" s="2"/>
    </row>
    <row r="31" spans="1:14">
      <c r="A31" s="42" t="s">
        <v>160</v>
      </c>
      <c r="B31" s="43" t="s">
        <v>161</v>
      </c>
      <c r="C31" s="43" t="s">
        <v>162</v>
      </c>
      <c r="D31" s="43" t="s">
        <v>163</v>
      </c>
      <c r="E31" s="43" t="s">
        <v>164</v>
      </c>
    </row>
    <row r="32" spans="1:14">
      <c r="A32" s="1" t="s">
        <v>40</v>
      </c>
      <c r="B32" s="44" t="s">
        <v>96</v>
      </c>
      <c r="C32" s="44" t="s">
        <v>165</v>
      </c>
      <c r="D32" s="44" t="s">
        <v>166</v>
      </c>
      <c r="E32" s="44" t="s">
        <v>167</v>
      </c>
    </row>
    <row r="33" spans="1:5">
      <c r="A33" s="1" t="s">
        <v>40</v>
      </c>
      <c r="B33" s="44" t="s">
        <v>94</v>
      </c>
      <c r="C33" s="44" t="s">
        <v>168</v>
      </c>
      <c r="D33" s="44" t="s">
        <v>166</v>
      </c>
      <c r="E33" s="44" t="s">
        <v>167</v>
      </c>
    </row>
    <row r="34" spans="1:5">
      <c r="A34" s="1" t="s">
        <v>40</v>
      </c>
      <c r="B34" s="44" t="s">
        <v>0</v>
      </c>
      <c r="C34" s="44" t="s">
        <v>169</v>
      </c>
      <c r="D34" s="44" t="s">
        <v>166</v>
      </c>
      <c r="E34" s="44" t="s">
        <v>167</v>
      </c>
    </row>
    <row r="35" spans="1:5">
      <c r="A35" s="1" t="s">
        <v>40</v>
      </c>
      <c r="B35" s="44" t="s">
        <v>1</v>
      </c>
      <c r="C35" s="44" t="s">
        <v>170</v>
      </c>
      <c r="D35" s="44" t="s">
        <v>166</v>
      </c>
      <c r="E35" s="44" t="s">
        <v>167</v>
      </c>
    </row>
    <row r="36" spans="1:5">
      <c r="A36" s="1" t="s">
        <v>40</v>
      </c>
      <c r="B36" s="44" t="s">
        <v>2</v>
      </c>
      <c r="C36" s="44" t="s">
        <v>171</v>
      </c>
      <c r="D36" s="44" t="s">
        <v>166</v>
      </c>
      <c r="E36" s="44" t="s">
        <v>167</v>
      </c>
    </row>
    <row r="37" spans="1:5">
      <c r="A37" s="1" t="s">
        <v>40</v>
      </c>
      <c r="B37" s="44" t="s">
        <v>229</v>
      </c>
      <c r="C37" s="44" t="s">
        <v>172</v>
      </c>
      <c r="D37" s="44" t="s">
        <v>234</v>
      </c>
      <c r="E37" s="44" t="s">
        <v>173</v>
      </c>
    </row>
    <row r="38" spans="1:5">
      <c r="A38" s="1" t="s">
        <v>40</v>
      </c>
      <c r="B38" s="44" t="s">
        <v>230</v>
      </c>
      <c r="C38" s="44" t="s">
        <v>232</v>
      </c>
      <c r="D38" s="44" t="s">
        <v>235</v>
      </c>
      <c r="E38" s="44"/>
    </row>
    <row r="39" spans="1:5">
      <c r="A39" s="1" t="s">
        <v>40</v>
      </c>
      <c r="B39" s="44" t="s">
        <v>231</v>
      </c>
      <c r="C39" s="44" t="s">
        <v>233</v>
      </c>
      <c r="D39" s="44" t="s">
        <v>236</v>
      </c>
      <c r="E39" s="44"/>
    </row>
    <row r="40" spans="1:5">
      <c r="A40" s="1" t="s">
        <v>40</v>
      </c>
      <c r="B40" s="44" t="s">
        <v>145</v>
      </c>
      <c r="C40" s="44" t="s">
        <v>174</v>
      </c>
      <c r="D40" s="44" t="s">
        <v>175</v>
      </c>
      <c r="E40" s="44" t="s">
        <v>173</v>
      </c>
    </row>
    <row r="41" spans="1:5">
      <c r="A41" s="1" t="s">
        <v>40</v>
      </c>
      <c r="B41" s="44" t="s">
        <v>146</v>
      </c>
      <c r="C41" s="44" t="s">
        <v>174</v>
      </c>
      <c r="D41" s="44" t="s">
        <v>237</v>
      </c>
      <c r="E41" s="44" t="s">
        <v>173</v>
      </c>
    </row>
    <row r="42" spans="1:5">
      <c r="A42" s="1" t="s">
        <v>40</v>
      </c>
      <c r="B42" s="44" t="s">
        <v>4</v>
      </c>
      <c r="C42" s="44" t="s">
        <v>176</v>
      </c>
      <c r="D42" s="44" t="s">
        <v>166</v>
      </c>
      <c r="E42" s="44" t="s">
        <v>173</v>
      </c>
    </row>
    <row r="43" spans="1:5">
      <c r="A43" s="1" t="s">
        <v>40</v>
      </c>
      <c r="B43" s="44" t="s">
        <v>5</v>
      </c>
      <c r="C43" s="44" t="s">
        <v>177</v>
      </c>
      <c r="D43" s="44" t="s">
        <v>166</v>
      </c>
      <c r="E43" s="44" t="s">
        <v>167</v>
      </c>
    </row>
    <row r="44" spans="1:5">
      <c r="A44" s="1" t="s">
        <v>40</v>
      </c>
      <c r="B44" s="44" t="s">
        <v>6</v>
      </c>
      <c r="C44" s="44" t="s">
        <v>178</v>
      </c>
      <c r="D44" s="44" t="s">
        <v>179</v>
      </c>
      <c r="E44" s="44" t="s">
        <v>173</v>
      </c>
    </row>
    <row r="45" spans="1:5">
      <c r="A45" s="1" t="s">
        <v>40</v>
      </c>
      <c r="B45" s="44" t="s">
        <v>7</v>
      </c>
      <c r="C45" s="44" t="s">
        <v>180</v>
      </c>
      <c r="D45" s="44" t="s">
        <v>181</v>
      </c>
      <c r="E45" s="44" t="s">
        <v>173</v>
      </c>
    </row>
    <row r="46" spans="1:5">
      <c r="A46" s="1" t="s">
        <v>40</v>
      </c>
      <c r="B46" s="44" t="s">
        <v>8</v>
      </c>
      <c r="C46" s="44" t="s">
        <v>182</v>
      </c>
      <c r="D46" s="44" t="s">
        <v>183</v>
      </c>
      <c r="E46" s="44" t="s">
        <v>173</v>
      </c>
    </row>
    <row r="47" spans="1:5">
      <c r="A47" s="1" t="s">
        <v>40</v>
      </c>
      <c r="B47" s="44" t="s">
        <v>9</v>
      </c>
      <c r="C47" s="44" t="s">
        <v>184</v>
      </c>
      <c r="D47" s="44" t="s">
        <v>185</v>
      </c>
      <c r="E47" s="44" t="s">
        <v>173</v>
      </c>
    </row>
    <row r="48" spans="1:5">
      <c r="A48" s="1" t="s">
        <v>40</v>
      </c>
      <c r="B48" s="44" t="s">
        <v>10</v>
      </c>
      <c r="C48" s="44" t="s">
        <v>186</v>
      </c>
      <c r="D48" s="44" t="s">
        <v>187</v>
      </c>
      <c r="E48" s="44" t="s">
        <v>173</v>
      </c>
    </row>
    <row r="49" spans="1:5">
      <c r="A49" s="1" t="s">
        <v>188</v>
      </c>
      <c r="B49" s="44" t="s">
        <v>5</v>
      </c>
      <c r="C49" s="44" t="s">
        <v>177</v>
      </c>
      <c r="D49" s="44" t="s">
        <v>166</v>
      </c>
      <c r="E49" s="44" t="s">
        <v>167</v>
      </c>
    </row>
    <row r="50" spans="1:5">
      <c r="A50" s="1" t="s">
        <v>188</v>
      </c>
      <c r="B50" s="44" t="s">
        <v>13</v>
      </c>
      <c r="C50" s="44" t="s">
        <v>189</v>
      </c>
      <c r="D50" s="44" t="s">
        <v>190</v>
      </c>
      <c r="E50" s="44" t="s">
        <v>173</v>
      </c>
    </row>
    <row r="51" spans="1:5">
      <c r="A51" s="1" t="s">
        <v>188</v>
      </c>
      <c r="B51" s="44" t="s">
        <v>12</v>
      </c>
      <c r="C51" s="44" t="s">
        <v>191</v>
      </c>
      <c r="D51" s="44" t="s">
        <v>192</v>
      </c>
      <c r="E51" s="44" t="s">
        <v>173</v>
      </c>
    </row>
    <row r="52" spans="1:5">
      <c r="A52" s="1" t="s">
        <v>188</v>
      </c>
      <c r="B52" s="44" t="s">
        <v>14</v>
      </c>
      <c r="C52" s="44" t="s">
        <v>193</v>
      </c>
      <c r="D52" s="44" t="s">
        <v>194</v>
      </c>
      <c r="E52" s="44" t="s">
        <v>173</v>
      </c>
    </row>
    <row r="53" spans="1:5">
      <c r="A53" s="1" t="s">
        <v>188</v>
      </c>
      <c r="B53" s="44" t="s">
        <v>15</v>
      </c>
      <c r="C53" s="44" t="s">
        <v>195</v>
      </c>
      <c r="D53" s="44" t="s">
        <v>196</v>
      </c>
      <c r="E53" s="44" t="s">
        <v>173</v>
      </c>
    </row>
    <row r="54" spans="1:5">
      <c r="A54" s="1" t="s">
        <v>188</v>
      </c>
      <c r="B54" s="44" t="s">
        <v>16</v>
      </c>
      <c r="C54" s="44" t="s">
        <v>197</v>
      </c>
      <c r="D54" s="44" t="s">
        <v>198</v>
      </c>
      <c r="E54" s="44" t="s">
        <v>173</v>
      </c>
    </row>
    <row r="55" spans="1:5">
      <c r="A55" s="1" t="s">
        <v>188</v>
      </c>
      <c r="B55" s="44" t="s">
        <v>17</v>
      </c>
      <c r="C55" s="44" t="s">
        <v>199</v>
      </c>
      <c r="D55" s="44" t="s">
        <v>200</v>
      </c>
      <c r="E55" s="44" t="s">
        <v>173</v>
      </c>
    </row>
    <row r="56" spans="1:5">
      <c r="A56" s="1" t="s">
        <v>188</v>
      </c>
      <c r="B56" s="44" t="s">
        <v>18</v>
      </c>
      <c r="C56" s="44" t="s">
        <v>201</v>
      </c>
      <c r="D56" s="44" t="s">
        <v>202</v>
      </c>
      <c r="E56" s="44" t="s">
        <v>173</v>
      </c>
    </row>
    <row r="57" spans="1:5">
      <c r="A57" s="1" t="s">
        <v>203</v>
      </c>
      <c r="B57" s="44" t="s">
        <v>5</v>
      </c>
      <c r="C57" s="44" t="s">
        <v>165</v>
      </c>
      <c r="D57" s="44" t="s">
        <v>166</v>
      </c>
      <c r="E57" s="44" t="s">
        <v>167</v>
      </c>
    </row>
    <row r="58" spans="1:5">
      <c r="A58" s="1" t="s">
        <v>203</v>
      </c>
      <c r="B58" s="44" t="s">
        <v>22</v>
      </c>
      <c r="C58" s="44" t="s">
        <v>204</v>
      </c>
      <c r="D58" s="44" t="s">
        <v>205</v>
      </c>
      <c r="E58" s="44" t="s">
        <v>173</v>
      </c>
    </row>
    <row r="59" spans="1:5">
      <c r="A59" s="1" t="s">
        <v>203</v>
      </c>
      <c r="B59" s="44" t="s">
        <v>30</v>
      </c>
      <c r="C59" s="44" t="s">
        <v>206</v>
      </c>
      <c r="D59" s="44" t="s">
        <v>207</v>
      </c>
      <c r="E59" s="44" t="s">
        <v>173</v>
      </c>
    </row>
    <row r="60" spans="1:5">
      <c r="A60" s="1" t="s">
        <v>203</v>
      </c>
      <c r="B60" s="44" t="s">
        <v>23</v>
      </c>
      <c r="C60" s="44" t="s">
        <v>208</v>
      </c>
      <c r="D60" s="44" t="s">
        <v>209</v>
      </c>
      <c r="E60" s="44" t="s">
        <v>173</v>
      </c>
    </row>
    <row r="61" spans="1:5">
      <c r="A61" s="1" t="s">
        <v>203</v>
      </c>
      <c r="B61" s="44" t="s">
        <v>24</v>
      </c>
      <c r="C61" s="44" t="s">
        <v>210</v>
      </c>
      <c r="D61" s="44" t="s">
        <v>211</v>
      </c>
      <c r="E61" s="44" t="s">
        <v>173</v>
      </c>
    </row>
    <row r="62" spans="1:5">
      <c r="A62" s="1" t="s">
        <v>203</v>
      </c>
      <c r="B62" s="44" t="s">
        <v>212</v>
      </c>
      <c r="C62" s="44" t="s">
        <v>213</v>
      </c>
      <c r="D62" s="44" t="s">
        <v>214</v>
      </c>
      <c r="E62" s="44" t="s">
        <v>173</v>
      </c>
    </row>
    <row r="63" spans="1:5">
      <c r="A63" s="1" t="s">
        <v>203</v>
      </c>
      <c r="B63" s="44" t="s">
        <v>25</v>
      </c>
      <c r="C63" s="44" t="s">
        <v>215</v>
      </c>
      <c r="D63" s="44" t="s">
        <v>216</v>
      </c>
      <c r="E63" s="44" t="s">
        <v>173</v>
      </c>
    </row>
    <row r="64" spans="1:5">
      <c r="A64" s="1" t="s">
        <v>203</v>
      </c>
      <c r="B64" s="44" t="s">
        <v>27</v>
      </c>
      <c r="C64" s="44" t="s">
        <v>217</v>
      </c>
      <c r="D64" s="44" t="s">
        <v>218</v>
      </c>
      <c r="E64" s="44" t="s">
        <v>173</v>
      </c>
    </row>
    <row r="65" spans="1:5">
      <c r="A65" s="1" t="s">
        <v>203</v>
      </c>
      <c r="B65" s="44" t="s">
        <v>31</v>
      </c>
      <c r="C65" s="44" t="s">
        <v>219</v>
      </c>
      <c r="D65" s="44" t="s">
        <v>220</v>
      </c>
      <c r="E65" s="44" t="s">
        <v>173</v>
      </c>
    </row>
    <row r="66" spans="1:5">
      <c r="A66" s="1" t="s">
        <v>203</v>
      </c>
      <c r="B66" s="44" t="s">
        <v>32</v>
      </c>
      <c r="C66" s="44" t="s">
        <v>221</v>
      </c>
      <c r="D66" s="44" t="s">
        <v>220</v>
      </c>
      <c r="E66" s="44" t="s">
        <v>173</v>
      </c>
    </row>
    <row r="67" spans="1:5">
      <c r="A67" s="1" t="s">
        <v>203</v>
      </c>
      <c r="B67" s="44" t="s">
        <v>33</v>
      </c>
      <c r="C67" s="44" t="s">
        <v>222</v>
      </c>
      <c r="D67" s="44" t="s">
        <v>223</v>
      </c>
      <c r="E67" s="44" t="s">
        <v>173</v>
      </c>
    </row>
    <row r="68" spans="1:5">
      <c r="A68" s="1" t="s">
        <v>203</v>
      </c>
      <c r="B68" s="44" t="s">
        <v>34</v>
      </c>
      <c r="C68" s="44" t="s">
        <v>224</v>
      </c>
      <c r="D68" s="44" t="s">
        <v>223</v>
      </c>
      <c r="E68" s="44" t="s">
        <v>173</v>
      </c>
    </row>
    <row r="69" spans="1:5">
      <c r="A69" s="1" t="s">
        <v>203</v>
      </c>
      <c r="B69" s="44" t="s">
        <v>28</v>
      </c>
      <c r="C69" s="44" t="s">
        <v>225</v>
      </c>
      <c r="D69" s="44" t="s">
        <v>226</v>
      </c>
      <c r="E69" s="44" t="s">
        <v>173</v>
      </c>
    </row>
    <row r="70" spans="1:5">
      <c r="A70" s="1" t="s">
        <v>203</v>
      </c>
      <c r="B70" s="44" t="s">
        <v>29</v>
      </c>
      <c r="C70" s="44" t="s">
        <v>227</v>
      </c>
      <c r="D70" s="44" t="s">
        <v>228</v>
      </c>
      <c r="E70" s="44" t="s">
        <v>173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I36"/>
  <sheetViews>
    <sheetView topLeftCell="B1" zoomScale="175" zoomScaleNormal="175" workbookViewId="0">
      <selection activeCell="I2" sqref="I2"/>
    </sheetView>
  </sheetViews>
  <sheetFormatPr baseColWidth="10" defaultRowHeight="15"/>
  <cols>
    <col min="1" max="1" width="10.42578125" style="3" bestFit="1" customWidth="1"/>
    <col min="2" max="2" width="8.140625" style="3" bestFit="1" customWidth="1"/>
    <col min="3" max="3" width="9.42578125" style="3" bestFit="1" customWidth="1"/>
    <col min="4" max="4" width="28.140625" style="3" customWidth="1"/>
    <col min="5" max="5" width="16.28515625" style="3" bestFit="1" customWidth="1"/>
    <col min="6" max="6" width="17.140625" style="3" bestFit="1" customWidth="1"/>
    <col min="7" max="7" width="8.85546875" style="3" bestFit="1" customWidth="1"/>
    <col min="8" max="8" width="4.5703125" style="3" bestFit="1" customWidth="1"/>
    <col min="9" max="9" width="16.28515625" style="3" bestFit="1" customWidth="1"/>
  </cols>
  <sheetData>
    <row r="1" spans="1:9">
      <c r="A1" s="17" t="s">
        <v>93</v>
      </c>
      <c r="B1" s="17" t="s">
        <v>97</v>
      </c>
      <c r="C1" s="17" t="s">
        <v>333</v>
      </c>
      <c r="D1" s="17" t="s">
        <v>80</v>
      </c>
      <c r="E1" s="17" t="s">
        <v>98</v>
      </c>
      <c r="F1" s="17" t="s">
        <v>99</v>
      </c>
      <c r="G1" s="17" t="s">
        <v>100</v>
      </c>
      <c r="H1" s="17" t="s">
        <v>30</v>
      </c>
      <c r="I1" s="17" t="s">
        <v>354</v>
      </c>
    </row>
    <row r="2" spans="1:9">
      <c r="A2" s="18" t="s">
        <v>102</v>
      </c>
      <c r="B2" s="18" t="s">
        <v>103</v>
      </c>
      <c r="C2" s="18" t="s">
        <v>46</v>
      </c>
      <c r="D2" s="18" t="s">
        <v>104</v>
      </c>
      <c r="E2" s="19">
        <v>573184435249</v>
      </c>
      <c r="F2" s="19" t="s">
        <v>105</v>
      </c>
      <c r="G2" s="18">
        <v>523</v>
      </c>
      <c r="H2" s="18">
        <v>2</v>
      </c>
      <c r="I2" s="18" t="s">
        <v>106</v>
      </c>
    </row>
    <row r="3" spans="1:9">
      <c r="A3" s="18" t="s">
        <v>102</v>
      </c>
      <c r="B3" s="18" t="s">
        <v>107</v>
      </c>
      <c r="C3" s="18" t="s">
        <v>46</v>
      </c>
      <c r="D3" s="18" t="s">
        <v>104</v>
      </c>
      <c r="E3" s="19">
        <v>5715556270</v>
      </c>
      <c r="F3" s="19" t="s">
        <v>108</v>
      </c>
      <c r="G3" s="18">
        <v>302</v>
      </c>
      <c r="H3" s="18">
        <v>2</v>
      </c>
      <c r="I3" s="18" t="s">
        <v>106</v>
      </c>
    </row>
    <row r="4" spans="1:9">
      <c r="A4" s="18" t="s">
        <v>102</v>
      </c>
      <c r="B4" s="18" t="s">
        <v>109</v>
      </c>
      <c r="C4" s="18" t="s">
        <v>46</v>
      </c>
      <c r="D4" s="18" t="s">
        <v>110</v>
      </c>
      <c r="E4" s="19">
        <v>573143639016</v>
      </c>
      <c r="F4" s="19" t="s">
        <v>105</v>
      </c>
      <c r="G4" s="18">
        <v>119</v>
      </c>
      <c r="H4" s="18">
        <v>2</v>
      </c>
      <c r="I4" s="18" t="s">
        <v>106</v>
      </c>
    </row>
    <row r="5" spans="1:9">
      <c r="A5" s="18" t="s">
        <v>102</v>
      </c>
      <c r="B5" s="18" t="s">
        <v>111</v>
      </c>
      <c r="C5" s="18" t="s">
        <v>46</v>
      </c>
      <c r="D5" s="18" t="s">
        <v>110</v>
      </c>
      <c r="E5" s="19">
        <v>5713925067</v>
      </c>
      <c r="F5" s="19" t="s">
        <v>108</v>
      </c>
      <c r="G5" s="18">
        <v>205</v>
      </c>
      <c r="H5" s="18">
        <v>2</v>
      </c>
      <c r="I5" s="18" t="s">
        <v>106</v>
      </c>
    </row>
    <row r="6" spans="1:9">
      <c r="A6" s="18" t="s">
        <v>102</v>
      </c>
      <c r="B6" s="18" t="s">
        <v>112</v>
      </c>
      <c r="C6" s="18" t="s">
        <v>46</v>
      </c>
      <c r="D6" s="18" t="s">
        <v>110</v>
      </c>
      <c r="E6" s="19">
        <v>5718130957</v>
      </c>
      <c r="F6" s="19" t="s">
        <v>105</v>
      </c>
      <c r="G6" s="18">
        <v>106</v>
      </c>
      <c r="H6" s="18">
        <v>2</v>
      </c>
      <c r="I6" s="18" t="s">
        <v>106</v>
      </c>
    </row>
    <row r="7" spans="1:9">
      <c r="A7" s="18" t="s">
        <v>102</v>
      </c>
      <c r="B7" s="18" t="s">
        <v>113</v>
      </c>
      <c r="C7" s="18" t="s">
        <v>46</v>
      </c>
      <c r="D7" s="18" t="s">
        <v>110</v>
      </c>
      <c r="E7" s="19">
        <v>5717443065</v>
      </c>
      <c r="F7" s="19" t="s">
        <v>108</v>
      </c>
      <c r="G7" s="18">
        <v>81</v>
      </c>
      <c r="H7" s="18">
        <v>3</v>
      </c>
      <c r="I7" s="18" t="s">
        <v>338</v>
      </c>
    </row>
    <row r="8" spans="1:9">
      <c r="A8" s="18" t="s">
        <v>102</v>
      </c>
      <c r="B8" s="18" t="s">
        <v>114</v>
      </c>
      <c r="C8" s="18" t="s">
        <v>46</v>
      </c>
      <c r="D8" s="18" t="s">
        <v>104</v>
      </c>
      <c r="E8" s="19">
        <v>5719024956</v>
      </c>
      <c r="F8" s="19" t="s">
        <v>105</v>
      </c>
      <c r="G8" s="18">
        <v>818</v>
      </c>
      <c r="H8" s="18">
        <v>3</v>
      </c>
      <c r="I8" s="18" t="s">
        <v>106</v>
      </c>
    </row>
    <row r="9" spans="1:9">
      <c r="A9" s="18" t="s">
        <v>102</v>
      </c>
      <c r="B9" s="18" t="s">
        <v>115</v>
      </c>
      <c r="C9" s="18" t="s">
        <v>46</v>
      </c>
      <c r="D9" s="18" t="s">
        <v>110</v>
      </c>
      <c r="E9" s="19">
        <v>5714661714</v>
      </c>
      <c r="F9" s="19" t="s">
        <v>108</v>
      </c>
      <c r="G9" s="18">
        <v>202</v>
      </c>
      <c r="H9" s="18">
        <v>3</v>
      </c>
      <c r="I9" s="18" t="s">
        <v>106</v>
      </c>
    </row>
    <row r="10" spans="1:9">
      <c r="A10" s="18" t="s">
        <v>102</v>
      </c>
      <c r="B10" s="18" t="s">
        <v>116</v>
      </c>
      <c r="C10" s="18" t="s">
        <v>46</v>
      </c>
      <c r="D10" s="18" t="s">
        <v>46</v>
      </c>
      <c r="E10" s="19">
        <v>5717903882</v>
      </c>
      <c r="F10" s="19" t="s">
        <v>108</v>
      </c>
      <c r="G10" s="18">
        <v>37</v>
      </c>
      <c r="H10" s="18">
        <v>2</v>
      </c>
      <c r="I10" s="18" t="s">
        <v>106</v>
      </c>
    </row>
    <row r="11" spans="1:9">
      <c r="A11" s="18" t="s">
        <v>102</v>
      </c>
      <c r="B11" s="18" t="s">
        <v>117</v>
      </c>
      <c r="C11" s="18" t="s">
        <v>46</v>
      </c>
      <c r="D11" s="18" t="s">
        <v>118</v>
      </c>
      <c r="E11" s="19">
        <v>5714961043</v>
      </c>
      <c r="F11" s="19" t="s">
        <v>108</v>
      </c>
      <c r="G11" s="18">
        <v>177</v>
      </c>
      <c r="H11" s="18">
        <v>2</v>
      </c>
      <c r="I11" s="18" t="s">
        <v>106</v>
      </c>
    </row>
    <row r="12" spans="1:9">
      <c r="A12" s="18" t="s">
        <v>102</v>
      </c>
      <c r="B12" s="18" t="s">
        <v>119</v>
      </c>
      <c r="C12" s="18" t="s">
        <v>46</v>
      </c>
      <c r="D12" s="18" t="s">
        <v>104</v>
      </c>
      <c r="E12" s="19">
        <v>573105056570</v>
      </c>
      <c r="F12" s="19" t="s">
        <v>105</v>
      </c>
      <c r="G12" s="18">
        <v>344</v>
      </c>
      <c r="H12" s="18">
        <v>2</v>
      </c>
      <c r="I12" s="18" t="s">
        <v>106</v>
      </c>
    </row>
    <row r="13" spans="1:9">
      <c r="A13" s="18" t="s">
        <v>102</v>
      </c>
      <c r="B13" s="18" t="s">
        <v>120</v>
      </c>
      <c r="C13" s="18" t="s">
        <v>48</v>
      </c>
      <c r="D13" s="18" t="s">
        <v>149</v>
      </c>
      <c r="E13" s="19" t="s">
        <v>108</v>
      </c>
      <c r="F13" s="19">
        <v>573184435249</v>
      </c>
      <c r="G13" s="18">
        <v>29</v>
      </c>
      <c r="H13" s="18">
        <v>2</v>
      </c>
      <c r="I13" s="18" t="s">
        <v>158</v>
      </c>
    </row>
    <row r="14" spans="1:9">
      <c r="A14" s="18" t="s">
        <v>102</v>
      </c>
      <c r="B14" s="18" t="s">
        <v>121</v>
      </c>
      <c r="C14" s="18" t="s">
        <v>48</v>
      </c>
      <c r="D14" s="18" t="s">
        <v>149</v>
      </c>
      <c r="E14" s="19" t="s">
        <v>108</v>
      </c>
      <c r="F14" s="19">
        <v>5715556270</v>
      </c>
      <c r="G14" s="18">
        <v>199</v>
      </c>
      <c r="H14" s="18">
        <v>2</v>
      </c>
      <c r="I14" s="18" t="s">
        <v>158</v>
      </c>
    </row>
    <row r="15" spans="1:9">
      <c r="A15" s="18" t="s">
        <v>102</v>
      </c>
      <c r="B15" s="18" t="s">
        <v>122</v>
      </c>
      <c r="C15" s="18" t="s">
        <v>48</v>
      </c>
      <c r="D15" s="18" t="s">
        <v>149</v>
      </c>
      <c r="E15" s="19" t="s">
        <v>105</v>
      </c>
      <c r="F15" s="19">
        <v>573143639016</v>
      </c>
      <c r="G15" s="18">
        <v>861</v>
      </c>
      <c r="H15" s="18">
        <v>80</v>
      </c>
      <c r="I15" s="18" t="s">
        <v>158</v>
      </c>
    </row>
    <row r="16" spans="1:9">
      <c r="A16" s="18" t="s">
        <v>102</v>
      </c>
      <c r="B16" s="18" t="s">
        <v>123</v>
      </c>
      <c r="C16" s="18" t="s">
        <v>48</v>
      </c>
      <c r="D16" s="18" t="s">
        <v>149</v>
      </c>
      <c r="E16" s="19" t="s">
        <v>108</v>
      </c>
      <c r="F16" s="19">
        <v>5713925067</v>
      </c>
      <c r="G16" s="18">
        <v>187</v>
      </c>
      <c r="H16" s="18">
        <v>185</v>
      </c>
      <c r="I16" s="18" t="s">
        <v>158</v>
      </c>
    </row>
    <row r="17" spans="1:9">
      <c r="A17" s="18" t="s">
        <v>102</v>
      </c>
      <c r="B17" s="18" t="s">
        <v>124</v>
      </c>
      <c r="C17" s="18" t="s">
        <v>48</v>
      </c>
      <c r="D17" s="18" t="s">
        <v>335</v>
      </c>
      <c r="E17" s="19" t="s">
        <v>347</v>
      </c>
      <c r="F17" s="19">
        <v>5718130957</v>
      </c>
      <c r="G17" s="18">
        <v>348</v>
      </c>
      <c r="H17" s="18">
        <v>2</v>
      </c>
      <c r="I17" s="18" t="s">
        <v>337</v>
      </c>
    </row>
    <row r="18" spans="1:9">
      <c r="A18" s="18" t="s">
        <v>102</v>
      </c>
      <c r="B18" s="18" t="s">
        <v>125</v>
      </c>
      <c r="C18" s="18" t="s">
        <v>48</v>
      </c>
      <c r="D18" s="18" t="s">
        <v>335</v>
      </c>
      <c r="E18" s="19" t="s">
        <v>347</v>
      </c>
      <c r="F18" s="19">
        <v>5717443065</v>
      </c>
      <c r="G18" s="18">
        <v>129</v>
      </c>
      <c r="H18" s="18">
        <v>2</v>
      </c>
      <c r="I18" s="18" t="s">
        <v>337</v>
      </c>
    </row>
    <row r="19" spans="1:9">
      <c r="A19" s="18" t="s">
        <v>102</v>
      </c>
      <c r="B19" s="18" t="s">
        <v>126</v>
      </c>
      <c r="C19" s="18" t="s">
        <v>48</v>
      </c>
      <c r="D19" s="18" t="s">
        <v>335</v>
      </c>
      <c r="E19" s="19" t="s">
        <v>347</v>
      </c>
      <c r="F19" s="19">
        <v>5719024956</v>
      </c>
      <c r="G19" s="18">
        <v>84</v>
      </c>
      <c r="H19" s="18">
        <v>18</v>
      </c>
      <c r="I19" s="18" t="s">
        <v>337</v>
      </c>
    </row>
    <row r="20" spans="1:9">
      <c r="A20" s="18" t="s">
        <v>102</v>
      </c>
      <c r="B20" s="18" t="s">
        <v>127</v>
      </c>
      <c r="C20" s="18" t="s">
        <v>48</v>
      </c>
      <c r="D20" s="18" t="s">
        <v>335</v>
      </c>
      <c r="E20" s="19" t="s">
        <v>347</v>
      </c>
      <c r="F20" s="19">
        <v>5719024956</v>
      </c>
      <c r="G20" s="18">
        <v>61</v>
      </c>
      <c r="H20" s="18">
        <v>2</v>
      </c>
      <c r="I20" s="18" t="s">
        <v>158</v>
      </c>
    </row>
    <row r="21" spans="1:9">
      <c r="A21" s="18" t="s">
        <v>102</v>
      </c>
      <c r="B21" s="18" t="s">
        <v>128</v>
      </c>
      <c r="C21" s="18" t="s">
        <v>48</v>
      </c>
      <c r="D21" s="18" t="s">
        <v>335</v>
      </c>
      <c r="E21" s="19" t="s">
        <v>347</v>
      </c>
      <c r="F21" s="19">
        <v>5719024956</v>
      </c>
      <c r="G21" s="18">
        <v>223</v>
      </c>
      <c r="H21" s="18">
        <v>2</v>
      </c>
      <c r="I21" s="18" t="s">
        <v>158</v>
      </c>
    </row>
    <row r="22" spans="1:9">
      <c r="G22" s="49" t="s">
        <v>344</v>
      </c>
      <c r="H22" s="49" t="s">
        <v>344</v>
      </c>
    </row>
    <row r="24" spans="1:9">
      <c r="A24" s="3" t="s">
        <v>143</v>
      </c>
    </row>
    <row r="27" spans="1:9">
      <c r="A27" s="43" t="s">
        <v>161</v>
      </c>
      <c r="B27" s="43" t="s">
        <v>162</v>
      </c>
      <c r="C27" s="43"/>
      <c r="D27" s="43" t="s">
        <v>163</v>
      </c>
    </row>
    <row r="28" spans="1:9">
      <c r="A28" s="44" t="s">
        <v>93</v>
      </c>
      <c r="B28" s="44" t="s">
        <v>303</v>
      </c>
      <c r="C28" s="44"/>
      <c r="D28" s="44" t="s">
        <v>292</v>
      </c>
    </row>
    <row r="29" spans="1:9">
      <c r="A29" s="44" t="s">
        <v>97</v>
      </c>
      <c r="B29" s="44" t="s">
        <v>293</v>
      </c>
      <c r="C29" s="44"/>
      <c r="D29" s="44" t="s">
        <v>294</v>
      </c>
    </row>
    <row r="30" spans="1:9" s="3" customFormat="1">
      <c r="A30" s="44" t="s">
        <v>333</v>
      </c>
      <c r="B30" s="44" t="s">
        <v>334</v>
      </c>
      <c r="C30" s="44"/>
      <c r="D30" s="44"/>
    </row>
    <row r="31" spans="1:9">
      <c r="A31" s="44" t="s">
        <v>80</v>
      </c>
      <c r="B31" s="44" t="s">
        <v>165</v>
      </c>
      <c r="C31" s="44"/>
      <c r="D31" s="44" t="s">
        <v>166</v>
      </c>
    </row>
    <row r="32" spans="1:9">
      <c r="A32" s="44" t="s">
        <v>98</v>
      </c>
      <c r="B32" s="44" t="s">
        <v>295</v>
      </c>
      <c r="C32" s="44"/>
      <c r="D32" s="44" t="s">
        <v>336</v>
      </c>
    </row>
    <row r="33" spans="1:4">
      <c r="A33" s="44" t="s">
        <v>99</v>
      </c>
      <c r="B33" s="44" t="s">
        <v>296</v>
      </c>
      <c r="C33" s="44"/>
      <c r="D33" s="44" t="s">
        <v>166</v>
      </c>
    </row>
    <row r="34" spans="1:4">
      <c r="A34" s="44" t="s">
        <v>100</v>
      </c>
      <c r="B34" s="44" t="s">
        <v>297</v>
      </c>
      <c r="C34" s="44"/>
      <c r="D34" s="44" t="s">
        <v>298</v>
      </c>
    </row>
    <row r="35" spans="1:4">
      <c r="A35" s="44" t="s">
        <v>30</v>
      </c>
      <c r="B35" s="44" t="s">
        <v>299</v>
      </c>
      <c r="C35" s="44"/>
      <c r="D35" s="44" t="s">
        <v>300</v>
      </c>
    </row>
    <row r="36" spans="1:4">
      <c r="A36" s="44" t="s">
        <v>101</v>
      </c>
      <c r="B36" s="44" t="s">
        <v>301</v>
      </c>
      <c r="C36" s="44"/>
      <c r="D36" s="44" t="s">
        <v>302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7"/>
  <sheetViews>
    <sheetView workbookViewId="0">
      <selection activeCell="L11" sqref="L11"/>
    </sheetView>
  </sheetViews>
  <sheetFormatPr baseColWidth="10" defaultRowHeight="15"/>
  <cols>
    <col min="1" max="3" width="11.42578125" style="3"/>
    <col min="4" max="4" width="20.5703125" bestFit="1" customWidth="1"/>
    <col min="5" max="5" width="12" bestFit="1" customWidth="1"/>
    <col min="6" max="6" width="12.5703125" bestFit="1" customWidth="1"/>
    <col min="7" max="7" width="12.5703125" style="3" customWidth="1"/>
    <col min="8" max="8" width="17.85546875" bestFit="1" customWidth="1"/>
    <col min="9" max="9" width="12" bestFit="1" customWidth="1"/>
    <col min="10" max="11" width="11.5703125" bestFit="1" customWidth="1"/>
    <col min="14" max="14" width="12.28515625" bestFit="1" customWidth="1"/>
    <col min="15" max="15" width="13.42578125" bestFit="1" customWidth="1"/>
  </cols>
  <sheetData>
    <row r="1" spans="1:15" ht="15.75">
      <c r="A1" s="5" t="s">
        <v>93</v>
      </c>
      <c r="B1" s="5" t="s">
        <v>79</v>
      </c>
      <c r="C1" s="5" t="s">
        <v>70</v>
      </c>
      <c r="D1" s="5" t="s">
        <v>91</v>
      </c>
      <c r="E1" s="5" t="s">
        <v>315</v>
      </c>
      <c r="F1" s="5" t="s">
        <v>150</v>
      </c>
      <c r="G1" s="5" t="s">
        <v>151</v>
      </c>
      <c r="H1" s="5" t="s">
        <v>3</v>
      </c>
      <c r="I1" s="5" t="s">
        <v>155</v>
      </c>
      <c r="J1" s="5" t="s">
        <v>152</v>
      </c>
      <c r="K1" s="5" t="s">
        <v>153</v>
      </c>
      <c r="L1" s="5" t="s">
        <v>154</v>
      </c>
      <c r="N1" s="53" t="s">
        <v>355</v>
      </c>
      <c r="O1" s="53" t="s">
        <v>356</v>
      </c>
    </row>
    <row r="2" spans="1:15">
      <c r="A2" s="47">
        <v>43045</v>
      </c>
      <c r="B2" s="4">
        <f>+C2</f>
        <v>43045</v>
      </c>
      <c r="C2" s="7">
        <v>43045</v>
      </c>
      <c r="D2" s="27">
        <v>0.33333333333333331</v>
      </c>
      <c r="E2" s="28" t="s">
        <v>148</v>
      </c>
      <c r="F2" s="29">
        <v>100</v>
      </c>
      <c r="G2" s="29">
        <v>53</v>
      </c>
      <c r="H2" s="29"/>
      <c r="I2" s="30">
        <f>G2/F2</f>
        <v>0.53</v>
      </c>
      <c r="J2" s="29">
        <v>5000</v>
      </c>
      <c r="K2" s="29">
        <f>J2-G2</f>
        <v>4947</v>
      </c>
      <c r="L2" s="29">
        <v>3</v>
      </c>
    </row>
    <row r="3" spans="1:15">
      <c r="A3" s="47">
        <v>43045</v>
      </c>
      <c r="B3" s="4">
        <f t="shared" ref="B3" si="0">+C3</f>
        <v>43046</v>
      </c>
      <c r="C3" s="7">
        <v>43046</v>
      </c>
      <c r="D3" s="27">
        <v>0.35416666666666669</v>
      </c>
      <c r="E3" s="28" t="s">
        <v>148</v>
      </c>
      <c r="F3" s="29">
        <v>120</v>
      </c>
      <c r="G3" s="29">
        <v>60</v>
      </c>
      <c r="H3" s="29"/>
      <c r="I3" s="30">
        <f>G3/F3</f>
        <v>0.5</v>
      </c>
      <c r="J3" s="29">
        <f>J2-F3</f>
        <v>4880</v>
      </c>
      <c r="K3" s="29">
        <f>J3-G3</f>
        <v>4820</v>
      </c>
      <c r="L3" s="29">
        <v>3</v>
      </c>
    </row>
    <row r="4" spans="1:15">
      <c r="A4" s="47">
        <v>43045</v>
      </c>
      <c r="B4" s="4">
        <f>+C4</f>
        <v>43047</v>
      </c>
      <c r="C4" s="7">
        <v>43047</v>
      </c>
      <c r="D4" s="27">
        <v>0.375</v>
      </c>
      <c r="E4" s="28" t="s">
        <v>148</v>
      </c>
      <c r="F4" s="29">
        <v>130</v>
      </c>
      <c r="G4" s="29">
        <v>70</v>
      </c>
      <c r="H4" s="29"/>
      <c r="I4" s="30">
        <f>G4/F4</f>
        <v>0.53846153846153844</v>
      </c>
      <c r="J4" s="29">
        <f t="shared" ref="J4:J10" si="1">J3-F4</f>
        <v>4750</v>
      </c>
      <c r="K4" s="29">
        <f>J4-G4</f>
        <v>4680</v>
      </c>
      <c r="L4" s="29">
        <v>3</v>
      </c>
    </row>
    <row r="5" spans="1:15">
      <c r="A5" s="47">
        <v>43045</v>
      </c>
      <c r="B5" s="4">
        <f t="shared" ref="B5:B6" si="2">+C5</f>
        <v>43048</v>
      </c>
      <c r="C5" s="7">
        <v>43048</v>
      </c>
      <c r="D5" s="27">
        <v>0.39583333333333298</v>
      </c>
      <c r="E5" s="28" t="s">
        <v>148</v>
      </c>
      <c r="F5" s="29">
        <v>110</v>
      </c>
      <c r="G5" s="29">
        <v>60</v>
      </c>
      <c r="H5" s="29"/>
      <c r="I5" s="30">
        <f>G5/F5</f>
        <v>0.54545454545454541</v>
      </c>
      <c r="J5" s="29">
        <f t="shared" si="1"/>
        <v>4640</v>
      </c>
      <c r="K5" s="29">
        <f>J5-G5</f>
        <v>4580</v>
      </c>
      <c r="L5" s="29">
        <v>3</v>
      </c>
    </row>
    <row r="6" spans="1:15">
      <c r="A6" s="47">
        <v>43045</v>
      </c>
      <c r="B6" s="4">
        <f t="shared" si="2"/>
        <v>43049</v>
      </c>
      <c r="C6" s="7">
        <v>43049</v>
      </c>
      <c r="D6" s="27">
        <v>0.41666666666666702</v>
      </c>
      <c r="E6" s="28" t="s">
        <v>148</v>
      </c>
      <c r="F6" s="29">
        <v>125</v>
      </c>
      <c r="G6" s="29">
        <v>68.5</v>
      </c>
      <c r="H6" s="29"/>
      <c r="I6" s="30">
        <f t="shared" ref="I6:I9" si="3">G6/F6</f>
        <v>0.54800000000000004</v>
      </c>
      <c r="J6" s="29">
        <f t="shared" si="1"/>
        <v>4515</v>
      </c>
      <c r="K6" s="29">
        <f t="shared" ref="K6:K10" si="4">J6-G6</f>
        <v>4446.5</v>
      </c>
      <c r="L6" s="29">
        <v>3</v>
      </c>
    </row>
    <row r="7" spans="1:15">
      <c r="A7" s="47">
        <v>43045</v>
      </c>
      <c r="B7" s="4">
        <f t="shared" ref="B7:B10" si="5">+C7</f>
        <v>43052</v>
      </c>
      <c r="C7" s="7">
        <v>43052</v>
      </c>
      <c r="D7" s="27">
        <v>0.47916666666666702</v>
      </c>
      <c r="E7" s="28" t="s">
        <v>148</v>
      </c>
      <c r="F7" s="29">
        <v>137</v>
      </c>
      <c r="G7" s="29">
        <v>77.8</v>
      </c>
      <c r="H7" s="29"/>
      <c r="I7" s="30">
        <f t="shared" si="3"/>
        <v>0.56788321167883204</v>
      </c>
      <c r="J7" s="29">
        <f t="shared" si="1"/>
        <v>4378</v>
      </c>
      <c r="K7" s="29">
        <f t="shared" si="4"/>
        <v>4300.2</v>
      </c>
      <c r="L7" s="29">
        <v>3</v>
      </c>
    </row>
    <row r="8" spans="1:15">
      <c r="A8" s="47">
        <v>43045</v>
      </c>
      <c r="B8" s="4">
        <f t="shared" si="5"/>
        <v>43053</v>
      </c>
      <c r="C8" s="7">
        <v>43053</v>
      </c>
      <c r="D8" s="27">
        <v>0.5</v>
      </c>
      <c r="E8" s="28" t="s">
        <v>148</v>
      </c>
      <c r="F8" s="29">
        <v>141</v>
      </c>
      <c r="G8" s="29">
        <v>80.900000000000006</v>
      </c>
      <c r="H8" s="29"/>
      <c r="I8" s="30">
        <f t="shared" si="3"/>
        <v>0.57375886524822695</v>
      </c>
      <c r="J8" s="29">
        <f t="shared" si="1"/>
        <v>4237</v>
      </c>
      <c r="K8" s="29">
        <f t="shared" si="4"/>
        <v>4156.1000000000004</v>
      </c>
      <c r="L8" s="29">
        <v>3</v>
      </c>
    </row>
    <row r="9" spans="1:15">
      <c r="A9" s="47">
        <v>43045</v>
      </c>
      <c r="B9" s="4">
        <f t="shared" si="5"/>
        <v>43054</v>
      </c>
      <c r="C9" s="7">
        <v>43054</v>
      </c>
      <c r="D9" s="27">
        <v>0.52083333333333304</v>
      </c>
      <c r="E9" s="28" t="s">
        <v>148</v>
      </c>
      <c r="F9" s="29">
        <v>145</v>
      </c>
      <c r="G9" s="29">
        <v>84</v>
      </c>
      <c r="H9" s="29"/>
      <c r="I9" s="30">
        <f t="shared" si="3"/>
        <v>0.57931034482758625</v>
      </c>
      <c r="J9" s="29">
        <f t="shared" si="1"/>
        <v>4092</v>
      </c>
      <c r="K9" s="29">
        <f t="shared" si="4"/>
        <v>4008</v>
      </c>
      <c r="L9" s="29">
        <v>3</v>
      </c>
    </row>
    <row r="10" spans="1:15">
      <c r="A10" s="47">
        <v>43045</v>
      </c>
      <c r="B10" s="4">
        <f t="shared" si="5"/>
        <v>43055</v>
      </c>
      <c r="C10" s="7">
        <v>43055</v>
      </c>
      <c r="D10" s="27">
        <v>0.54166666666666696</v>
      </c>
      <c r="E10" s="28" t="s">
        <v>148</v>
      </c>
      <c r="F10" s="29">
        <v>149</v>
      </c>
      <c r="G10" s="29">
        <v>87.1</v>
      </c>
      <c r="H10" s="29"/>
      <c r="I10" s="30">
        <f>G10/F10</f>
        <v>0.58456375838926167</v>
      </c>
      <c r="J10" s="29">
        <f t="shared" si="1"/>
        <v>3943</v>
      </c>
      <c r="K10" s="29">
        <f t="shared" si="4"/>
        <v>3855.9</v>
      </c>
      <c r="L10" s="29">
        <v>3</v>
      </c>
    </row>
    <row r="11" spans="1:15">
      <c r="D11" s="3"/>
      <c r="E11" s="28" t="s">
        <v>11</v>
      </c>
      <c r="F11" s="29">
        <f>SUM(F2:F6)</f>
        <v>585</v>
      </c>
      <c r="G11" s="29">
        <f>SUM(G2:G6)</f>
        <v>311.5</v>
      </c>
      <c r="H11" s="29"/>
      <c r="I11" s="30">
        <f>G11/F11</f>
        <v>0.53247863247863247</v>
      </c>
      <c r="J11" s="29">
        <f>J10</f>
        <v>3943</v>
      </c>
      <c r="K11" s="29">
        <f>K10</f>
        <v>3855.9</v>
      </c>
      <c r="L11" s="29">
        <f>SUM(L2:L6)</f>
        <v>15</v>
      </c>
    </row>
    <row r="12" spans="1:15">
      <c r="H12" s="49" t="s">
        <v>344</v>
      </c>
    </row>
    <row r="13" spans="1:15">
      <c r="A13" s="3" t="s">
        <v>331</v>
      </c>
    </row>
    <row r="15" spans="1:15">
      <c r="A15" s="43" t="s">
        <v>161</v>
      </c>
      <c r="B15" s="43" t="s">
        <v>162</v>
      </c>
      <c r="C15" s="43" t="s">
        <v>163</v>
      </c>
    </row>
    <row r="16" spans="1:15">
      <c r="A16" s="44" t="s">
        <v>79</v>
      </c>
      <c r="B16" s="44" t="s">
        <v>238</v>
      </c>
      <c r="C16" s="44" t="s">
        <v>166</v>
      </c>
    </row>
    <row r="17" spans="1:3">
      <c r="A17" s="44" t="s">
        <v>70</v>
      </c>
      <c r="B17" s="44" t="s">
        <v>239</v>
      </c>
      <c r="C17" s="44" t="s">
        <v>166</v>
      </c>
    </row>
    <row r="18" spans="1:3">
      <c r="A18" s="44" t="s">
        <v>91</v>
      </c>
      <c r="B18" s="44" t="s">
        <v>270</v>
      </c>
      <c r="C18" s="44" t="s">
        <v>166</v>
      </c>
    </row>
    <row r="19" spans="1:3" s="3" customFormat="1">
      <c r="A19" s="44" t="s">
        <v>315</v>
      </c>
      <c r="B19" s="44" t="s">
        <v>165</v>
      </c>
      <c r="C19" s="44" t="s">
        <v>166</v>
      </c>
    </row>
    <row r="20" spans="1:3">
      <c r="A20" s="44" t="s">
        <v>316</v>
      </c>
      <c r="B20" s="44" t="s">
        <v>317</v>
      </c>
      <c r="C20" s="44" t="s">
        <v>318</v>
      </c>
    </row>
    <row r="21" spans="1:3">
      <c r="A21" s="44" t="s">
        <v>319</v>
      </c>
      <c r="B21" s="44" t="s">
        <v>320</v>
      </c>
      <c r="C21" s="44" t="s">
        <v>321</v>
      </c>
    </row>
    <row r="22" spans="1:3" s="3" customFormat="1">
      <c r="A22" s="44" t="s">
        <v>3</v>
      </c>
      <c r="B22" s="44" t="s">
        <v>174</v>
      </c>
      <c r="C22" s="44" t="s">
        <v>330</v>
      </c>
    </row>
    <row r="23" spans="1:3">
      <c r="A23" s="44" t="s">
        <v>155</v>
      </c>
      <c r="B23" s="44" t="s">
        <v>322</v>
      </c>
      <c r="C23" s="44" t="s">
        <v>323</v>
      </c>
    </row>
    <row r="24" spans="1:3">
      <c r="A24" s="44" t="s">
        <v>152</v>
      </c>
      <c r="B24" s="44" t="s">
        <v>324</v>
      </c>
      <c r="C24" s="44" t="s">
        <v>325</v>
      </c>
    </row>
    <row r="25" spans="1:3">
      <c r="A25" s="44" t="s">
        <v>153</v>
      </c>
      <c r="B25" s="44" t="s">
        <v>326</v>
      </c>
      <c r="C25" s="44" t="s">
        <v>327</v>
      </c>
    </row>
    <row r="26" spans="1:3">
      <c r="A26" s="44" t="s">
        <v>89</v>
      </c>
      <c r="B26" s="44" t="s">
        <v>271</v>
      </c>
      <c r="C26" s="44" t="s">
        <v>179</v>
      </c>
    </row>
    <row r="27" spans="1:3">
      <c r="A27" s="44" t="s">
        <v>154</v>
      </c>
      <c r="B27" s="44" t="s">
        <v>328</v>
      </c>
      <c r="C27" s="44" t="s">
        <v>329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W35"/>
  <sheetViews>
    <sheetView tabSelected="1" zoomScale="175" zoomScaleNormal="175" workbookViewId="0">
      <selection activeCell="F25" sqref="F25"/>
    </sheetView>
  </sheetViews>
  <sheetFormatPr baseColWidth="10" defaultRowHeight="15"/>
  <cols>
    <col min="1" max="4" width="11.42578125" style="3"/>
    <col min="5" max="5" width="13.28515625" style="3" bestFit="1" customWidth="1"/>
    <col min="6" max="7" width="11.42578125" style="3"/>
  </cols>
  <sheetData>
    <row r="1" spans="1:23" ht="25.5">
      <c r="A1" s="6" t="s">
        <v>93</v>
      </c>
      <c r="B1" s="6" t="s">
        <v>79</v>
      </c>
      <c r="C1" s="6" t="s">
        <v>70</v>
      </c>
      <c r="D1" s="6" t="s">
        <v>80</v>
      </c>
      <c r="E1" s="6" t="s">
        <v>94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6" t="s">
        <v>49</v>
      </c>
      <c r="P1" s="6" t="s">
        <v>50</v>
      </c>
      <c r="Q1" s="6" t="s">
        <v>51</v>
      </c>
      <c r="R1" s="6" t="s">
        <v>52</v>
      </c>
      <c r="S1" s="6" t="s">
        <v>53</v>
      </c>
      <c r="T1" s="6" t="s">
        <v>54</v>
      </c>
      <c r="U1" s="6" t="s">
        <v>55</v>
      </c>
      <c r="V1" s="6" t="s">
        <v>56</v>
      </c>
      <c r="W1" s="6" t="s">
        <v>57</v>
      </c>
    </row>
    <row r="2" spans="1:23">
      <c r="A2" s="46">
        <v>42036</v>
      </c>
      <c r="B2" s="15">
        <f>+C2</f>
        <v>42036</v>
      </c>
      <c r="C2" s="16">
        <v>42036</v>
      </c>
      <c r="D2" s="3" t="s">
        <v>19</v>
      </c>
      <c r="E2" s="3" t="s">
        <v>141</v>
      </c>
      <c r="F2" s="3" t="s">
        <v>58</v>
      </c>
      <c r="G2" s="3" t="s">
        <v>59</v>
      </c>
      <c r="H2" s="3">
        <v>14448</v>
      </c>
      <c r="I2" s="3">
        <v>9538</v>
      </c>
      <c r="J2" s="3">
        <v>4378</v>
      </c>
      <c r="K2" s="3">
        <v>473</v>
      </c>
      <c r="L2" s="3">
        <v>17</v>
      </c>
      <c r="M2" s="3">
        <v>4043</v>
      </c>
      <c r="N2" s="3">
        <v>0</v>
      </c>
      <c r="O2" s="3"/>
      <c r="P2" s="3">
        <v>0</v>
      </c>
      <c r="Q2" s="3">
        <v>54</v>
      </c>
      <c r="R2" s="3">
        <v>1</v>
      </c>
      <c r="S2" s="3">
        <v>0</v>
      </c>
      <c r="T2" s="3">
        <v>0</v>
      </c>
      <c r="U2" s="3">
        <v>0</v>
      </c>
      <c r="V2" s="3">
        <v>0</v>
      </c>
      <c r="W2" s="3">
        <v>237</v>
      </c>
    </row>
    <row r="3" spans="1:23">
      <c r="A3" s="46">
        <v>42036</v>
      </c>
      <c r="B3" s="15">
        <f t="shared" ref="B3:B6" si="0">+C3</f>
        <v>42037</v>
      </c>
      <c r="C3" s="16">
        <v>42037</v>
      </c>
      <c r="D3" s="3" t="s">
        <v>19</v>
      </c>
      <c r="E3" s="3" t="s">
        <v>141</v>
      </c>
      <c r="F3" s="3" t="s">
        <v>60</v>
      </c>
      <c r="G3" s="3" t="s">
        <v>61</v>
      </c>
      <c r="H3" s="3">
        <v>42641</v>
      </c>
      <c r="I3" s="3">
        <v>30233</v>
      </c>
      <c r="J3" s="3">
        <v>313</v>
      </c>
      <c r="K3" s="3">
        <v>14</v>
      </c>
      <c r="L3" s="3">
        <v>1</v>
      </c>
      <c r="M3" s="3">
        <v>314</v>
      </c>
      <c r="N3" s="3">
        <v>0</v>
      </c>
      <c r="O3" s="3"/>
      <c r="P3" s="3">
        <v>1</v>
      </c>
      <c r="Q3" s="3">
        <v>12079</v>
      </c>
      <c r="R3" s="3">
        <v>1</v>
      </c>
      <c r="S3" s="3">
        <v>0</v>
      </c>
      <c r="T3" s="3">
        <v>0</v>
      </c>
      <c r="U3" s="3">
        <v>0</v>
      </c>
      <c r="V3" s="3">
        <v>0</v>
      </c>
      <c r="W3" s="3">
        <v>314</v>
      </c>
    </row>
    <row r="4" spans="1:23">
      <c r="A4" s="46">
        <v>42036</v>
      </c>
      <c r="B4" s="15">
        <f t="shared" si="0"/>
        <v>42038</v>
      </c>
      <c r="C4" s="16">
        <v>42038</v>
      </c>
      <c r="D4" s="3" t="s">
        <v>19</v>
      </c>
      <c r="E4" s="3" t="s">
        <v>141</v>
      </c>
      <c r="F4" s="3" t="s">
        <v>62</v>
      </c>
      <c r="G4" s="3" t="s">
        <v>63</v>
      </c>
      <c r="H4" s="3">
        <v>12476</v>
      </c>
      <c r="I4" s="3">
        <v>6764</v>
      </c>
      <c r="J4" s="3">
        <v>5260</v>
      </c>
      <c r="K4" s="3">
        <v>316</v>
      </c>
      <c r="L4" s="3">
        <v>40</v>
      </c>
      <c r="M4" s="3">
        <v>5256</v>
      </c>
      <c r="N4" s="3">
        <v>0</v>
      </c>
      <c r="O4" s="3"/>
      <c r="P4" s="3">
        <v>2</v>
      </c>
      <c r="Q4" s="3">
        <v>132</v>
      </c>
      <c r="R4" s="3">
        <v>1</v>
      </c>
      <c r="S4" s="3">
        <v>6</v>
      </c>
      <c r="T4" s="3">
        <v>4</v>
      </c>
      <c r="U4" s="3">
        <v>0</v>
      </c>
      <c r="V4" s="3">
        <v>0</v>
      </c>
      <c r="W4" s="3">
        <v>131</v>
      </c>
    </row>
    <row r="5" spans="1:23">
      <c r="A5" s="46">
        <v>42036</v>
      </c>
      <c r="B5" s="15">
        <f t="shared" si="0"/>
        <v>42039</v>
      </c>
      <c r="C5" s="16">
        <v>42039</v>
      </c>
      <c r="D5" s="3" t="s">
        <v>19</v>
      </c>
      <c r="E5" s="3" t="s">
        <v>142</v>
      </c>
      <c r="F5" s="3" t="s">
        <v>64</v>
      </c>
      <c r="G5" s="3" t="s">
        <v>65</v>
      </c>
      <c r="H5" s="3">
        <v>14245</v>
      </c>
      <c r="I5" s="3">
        <v>13719</v>
      </c>
      <c r="J5" s="3">
        <v>511</v>
      </c>
      <c r="K5" s="3">
        <v>0</v>
      </c>
      <c r="L5" s="3">
        <v>1</v>
      </c>
      <c r="M5" s="3">
        <v>19</v>
      </c>
      <c r="N5" s="3">
        <v>11</v>
      </c>
      <c r="O5" s="3">
        <v>500</v>
      </c>
      <c r="P5" s="3">
        <v>1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43</v>
      </c>
    </row>
    <row r="6" spans="1:23">
      <c r="A6" s="46">
        <v>42036</v>
      </c>
      <c r="B6" s="15">
        <f t="shared" si="0"/>
        <v>42040</v>
      </c>
      <c r="C6" s="16">
        <v>42040</v>
      </c>
      <c r="D6" s="3" t="s">
        <v>19</v>
      </c>
      <c r="E6" s="3" t="s">
        <v>142</v>
      </c>
      <c r="F6" s="3" t="s">
        <v>66</v>
      </c>
      <c r="G6" s="3" t="s">
        <v>67</v>
      </c>
      <c r="H6" s="3">
        <v>14164</v>
      </c>
      <c r="I6" s="3">
        <v>7909</v>
      </c>
      <c r="J6" s="3">
        <v>5902</v>
      </c>
      <c r="K6" s="3">
        <v>342</v>
      </c>
      <c r="L6" s="3">
        <v>54</v>
      </c>
      <c r="M6" s="3">
        <v>5892</v>
      </c>
      <c r="N6" s="3">
        <v>0</v>
      </c>
      <c r="O6" s="3"/>
      <c r="P6" s="3">
        <v>2</v>
      </c>
      <c r="Q6" s="3">
        <v>9</v>
      </c>
      <c r="R6" s="3">
        <v>1</v>
      </c>
      <c r="S6" s="3">
        <v>7</v>
      </c>
      <c r="T6" s="3">
        <v>10</v>
      </c>
      <c r="U6" s="3">
        <v>0</v>
      </c>
      <c r="V6" s="3">
        <v>0</v>
      </c>
      <c r="W6" s="3">
        <v>109</v>
      </c>
    </row>
    <row r="7" spans="1:23">
      <c r="F7" s="3" t="s">
        <v>68</v>
      </c>
      <c r="G7" s="3" t="s">
        <v>69</v>
      </c>
      <c r="H7" s="3">
        <v>14314</v>
      </c>
      <c r="I7" s="3">
        <v>392</v>
      </c>
      <c r="J7" s="3">
        <v>34</v>
      </c>
      <c r="K7" s="3">
        <v>571</v>
      </c>
      <c r="L7" s="3">
        <v>1</v>
      </c>
      <c r="M7" s="3">
        <v>35</v>
      </c>
      <c r="N7" s="3">
        <v>0</v>
      </c>
      <c r="O7" s="3"/>
      <c r="P7" s="3">
        <v>0</v>
      </c>
      <c r="Q7" s="3">
        <v>13314</v>
      </c>
      <c r="R7" s="3">
        <v>3</v>
      </c>
      <c r="S7" s="3">
        <v>0</v>
      </c>
      <c r="T7" s="3">
        <v>0</v>
      </c>
      <c r="U7" s="3">
        <v>0</v>
      </c>
      <c r="V7" s="3">
        <v>0</v>
      </c>
      <c r="W7" s="3">
        <v>35</v>
      </c>
    </row>
    <row r="8" spans="1:23">
      <c r="H8" s="49" t="s">
        <v>344</v>
      </c>
      <c r="I8" s="49" t="s">
        <v>344</v>
      </c>
      <c r="J8" s="49" t="s">
        <v>344</v>
      </c>
      <c r="K8" s="49" t="s">
        <v>344</v>
      </c>
      <c r="L8" s="49"/>
      <c r="M8" s="49" t="s">
        <v>344</v>
      </c>
      <c r="N8" s="49"/>
      <c r="O8" s="49" t="s">
        <v>344</v>
      </c>
      <c r="Q8" s="49" t="s">
        <v>344</v>
      </c>
      <c r="S8" s="49" t="s">
        <v>344</v>
      </c>
      <c r="V8" s="49" t="s">
        <v>344</v>
      </c>
      <c r="W8" s="49" t="s">
        <v>344</v>
      </c>
    </row>
    <row r="9" spans="1:23">
      <c r="D9" s="3" t="s">
        <v>139</v>
      </c>
    </row>
    <row r="13" spans="1:23">
      <c r="D13" s="43" t="s">
        <v>161</v>
      </c>
      <c r="E13" s="43" t="s">
        <v>162</v>
      </c>
      <c r="F13" s="43" t="s">
        <v>163</v>
      </c>
    </row>
    <row r="14" spans="1:23">
      <c r="D14" s="44" t="s">
        <v>80</v>
      </c>
      <c r="E14" s="44" t="s">
        <v>165</v>
      </c>
      <c r="F14" s="44" t="s">
        <v>166</v>
      </c>
    </row>
    <row r="15" spans="1:23">
      <c r="D15" s="44" t="s">
        <v>94</v>
      </c>
      <c r="E15" s="44" t="s">
        <v>168</v>
      </c>
      <c r="F15" s="44" t="s">
        <v>166</v>
      </c>
    </row>
    <row r="16" spans="1:23">
      <c r="D16" s="44" t="s">
        <v>79</v>
      </c>
      <c r="E16" s="44" t="s">
        <v>238</v>
      </c>
      <c r="F16" s="44" t="s">
        <v>166</v>
      </c>
    </row>
    <row r="17" spans="4:6">
      <c r="D17" s="44" t="s">
        <v>70</v>
      </c>
      <c r="E17" s="44" t="s">
        <v>239</v>
      </c>
      <c r="F17" s="44" t="s">
        <v>166</v>
      </c>
    </row>
    <row r="18" spans="4:6">
      <c r="D18" s="44" t="s">
        <v>40</v>
      </c>
      <c r="E18" s="44" t="s">
        <v>240</v>
      </c>
      <c r="F18" s="44" t="s">
        <v>166</v>
      </c>
    </row>
    <row r="19" spans="4:6">
      <c r="D19" s="44" t="s">
        <v>41</v>
      </c>
      <c r="E19" s="44" t="s">
        <v>169</v>
      </c>
      <c r="F19" s="44" t="s">
        <v>166</v>
      </c>
    </row>
    <row r="20" spans="4:6">
      <c r="D20" s="44" t="s">
        <v>42</v>
      </c>
      <c r="E20" s="44" t="s">
        <v>180</v>
      </c>
      <c r="F20" s="44" t="s">
        <v>181</v>
      </c>
    </row>
    <row r="21" spans="4:6">
      <c r="D21" s="44" t="s">
        <v>43</v>
      </c>
      <c r="E21" s="44" t="s">
        <v>184</v>
      </c>
      <c r="F21" s="44" t="s">
        <v>185</v>
      </c>
    </row>
    <row r="22" spans="4:6">
      <c r="D22" s="44" t="s">
        <v>44</v>
      </c>
      <c r="E22" s="44" t="s">
        <v>178</v>
      </c>
      <c r="F22" s="44" t="s">
        <v>179</v>
      </c>
    </row>
    <row r="23" spans="4:6">
      <c r="D23" s="44" t="s">
        <v>45</v>
      </c>
      <c r="E23" s="44" t="s">
        <v>182</v>
      </c>
      <c r="F23" s="44" t="s">
        <v>183</v>
      </c>
    </row>
    <row r="24" spans="4:6">
      <c r="D24" s="44" t="s">
        <v>46</v>
      </c>
      <c r="E24" s="44" t="s">
        <v>241</v>
      </c>
      <c r="F24" s="44" t="s">
        <v>242</v>
      </c>
    </row>
    <row r="25" spans="4:6">
      <c r="D25" s="44" t="s">
        <v>47</v>
      </c>
      <c r="E25" s="44" t="s">
        <v>243</v>
      </c>
      <c r="F25" s="44" t="s">
        <v>244</v>
      </c>
    </row>
    <row r="26" spans="4:6">
      <c r="D26" s="44" t="s">
        <v>48</v>
      </c>
      <c r="E26" s="44" t="s">
        <v>245</v>
      </c>
      <c r="F26" s="44" t="s">
        <v>246</v>
      </c>
    </row>
    <row r="27" spans="4:6">
      <c r="D27" s="44" t="s">
        <v>49</v>
      </c>
      <c r="E27" s="44" t="s">
        <v>247</v>
      </c>
      <c r="F27" s="44" t="s">
        <v>248</v>
      </c>
    </row>
    <row r="28" spans="4:6">
      <c r="D28" s="44" t="s">
        <v>50</v>
      </c>
      <c r="E28" s="44" t="s">
        <v>249</v>
      </c>
      <c r="F28" s="44" t="s">
        <v>250</v>
      </c>
    </row>
    <row r="29" spans="4:6">
      <c r="D29" s="44" t="s">
        <v>51</v>
      </c>
      <c r="E29" s="44" t="s">
        <v>186</v>
      </c>
      <c r="F29" s="44" t="s">
        <v>187</v>
      </c>
    </row>
    <row r="30" spans="4:6">
      <c r="D30" s="44" t="s">
        <v>52</v>
      </c>
      <c r="E30" s="44" t="s">
        <v>251</v>
      </c>
      <c r="F30" s="44" t="s">
        <v>252</v>
      </c>
    </row>
    <row r="31" spans="4:6">
      <c r="D31" s="44" t="s">
        <v>53</v>
      </c>
      <c r="E31" s="44" t="s">
        <v>253</v>
      </c>
      <c r="F31" s="44" t="s">
        <v>254</v>
      </c>
    </row>
    <row r="32" spans="4:6">
      <c r="D32" s="44" t="s">
        <v>54</v>
      </c>
      <c r="E32" s="44" t="s">
        <v>255</v>
      </c>
      <c r="F32" s="44" t="s">
        <v>256</v>
      </c>
    </row>
    <row r="33" spans="4:6">
      <c r="D33" s="44" t="s">
        <v>55</v>
      </c>
      <c r="E33" s="44" t="s">
        <v>257</v>
      </c>
      <c r="F33" s="44" t="s">
        <v>258</v>
      </c>
    </row>
    <row r="34" spans="4:6">
      <c r="D34" s="44" t="s">
        <v>56</v>
      </c>
      <c r="E34" s="44" t="s">
        <v>259</v>
      </c>
      <c r="F34" s="44" t="s">
        <v>260</v>
      </c>
    </row>
    <row r="35" spans="4:6">
      <c r="D35" s="44" t="s">
        <v>57</v>
      </c>
      <c r="E35" s="44" t="s">
        <v>174</v>
      </c>
      <c r="F35" s="44" t="s">
        <v>175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21"/>
  <sheetViews>
    <sheetView zoomScale="145" zoomScaleNormal="145" workbookViewId="0">
      <selection activeCell="F2" sqref="F2:F4"/>
    </sheetView>
  </sheetViews>
  <sheetFormatPr baseColWidth="10" defaultColWidth="12.140625" defaultRowHeight="15"/>
  <cols>
    <col min="1" max="1" width="13.7109375" customWidth="1"/>
    <col min="2" max="2" width="15.28515625" customWidth="1"/>
    <col min="3" max="3" width="21" customWidth="1"/>
    <col min="4" max="4" width="9.42578125" bestFit="1" customWidth="1"/>
    <col min="5" max="5" width="12.7109375" bestFit="1" customWidth="1"/>
    <col min="6" max="6" width="13.7109375" bestFit="1" customWidth="1"/>
    <col min="7" max="7" width="10.140625" bestFit="1" customWidth="1"/>
    <col min="8" max="8" width="10.5703125" bestFit="1" customWidth="1"/>
    <col min="9" max="9" width="11.140625" bestFit="1" customWidth="1"/>
    <col min="10" max="11" width="17.28515625" bestFit="1" customWidth="1"/>
    <col min="12" max="12" width="9.85546875" bestFit="1" customWidth="1"/>
  </cols>
  <sheetData>
    <row r="1" spans="1:12" ht="30.75" thickBot="1">
      <c r="A1" s="20" t="s">
        <v>93</v>
      </c>
      <c r="B1" s="20" t="s">
        <v>79</v>
      </c>
      <c r="C1" s="20" t="s">
        <v>70</v>
      </c>
      <c r="D1" s="20" t="s">
        <v>80</v>
      </c>
      <c r="E1" s="20" t="s">
        <v>94</v>
      </c>
      <c r="F1" s="20" t="s">
        <v>40</v>
      </c>
      <c r="G1" s="20" t="s">
        <v>41</v>
      </c>
      <c r="H1" s="51" t="s">
        <v>129</v>
      </c>
      <c r="I1" s="20" t="s">
        <v>130</v>
      </c>
      <c r="J1" s="20" t="s">
        <v>135</v>
      </c>
      <c r="K1" s="20" t="s">
        <v>136</v>
      </c>
      <c r="L1" s="20" t="s">
        <v>137</v>
      </c>
    </row>
    <row r="2" spans="1:12" ht="16.5" thickTop="1" thickBot="1">
      <c r="A2" s="24">
        <v>43041</v>
      </c>
      <c r="B2" s="15">
        <f>+C2</f>
        <v>42036</v>
      </c>
      <c r="C2" s="16">
        <v>42036</v>
      </c>
      <c r="D2" s="3" t="s">
        <v>19</v>
      </c>
      <c r="E2" s="3" t="s">
        <v>141</v>
      </c>
      <c r="F2" s="3" t="s">
        <v>58</v>
      </c>
      <c r="G2" s="3" t="s">
        <v>59</v>
      </c>
      <c r="H2" s="52" t="s">
        <v>48</v>
      </c>
      <c r="I2" s="25">
        <v>208</v>
      </c>
      <c r="J2" s="26">
        <v>0.51484953703703706</v>
      </c>
      <c r="K2" s="26">
        <v>0.53107638888888886</v>
      </c>
      <c r="L2" s="25" t="s">
        <v>8</v>
      </c>
    </row>
    <row r="3" spans="1:12" ht="15.75" thickBot="1">
      <c r="A3" s="24">
        <v>43041</v>
      </c>
      <c r="B3" s="15">
        <f t="shared" ref="B3:B4" si="0">+C3</f>
        <v>42037</v>
      </c>
      <c r="C3" s="16">
        <v>42037</v>
      </c>
      <c r="D3" s="3" t="s">
        <v>19</v>
      </c>
      <c r="E3" s="3" t="s">
        <v>141</v>
      </c>
      <c r="F3" s="3" t="s">
        <v>60</v>
      </c>
      <c r="G3" s="3" t="s">
        <v>61</v>
      </c>
      <c r="H3" s="52" t="s">
        <v>48</v>
      </c>
      <c r="I3" s="25">
        <v>212</v>
      </c>
      <c r="J3" s="26">
        <v>0.55653935185185188</v>
      </c>
      <c r="K3" s="26">
        <v>0.57070601851851854</v>
      </c>
      <c r="L3" s="25" t="s">
        <v>138</v>
      </c>
    </row>
    <row r="4" spans="1:12" ht="15.75" thickBot="1">
      <c r="A4" s="24">
        <v>43041</v>
      </c>
      <c r="B4" s="15">
        <f t="shared" si="0"/>
        <v>42038</v>
      </c>
      <c r="C4" s="16">
        <v>42038</v>
      </c>
      <c r="D4" s="3" t="s">
        <v>19</v>
      </c>
      <c r="E4" s="3" t="s">
        <v>141</v>
      </c>
      <c r="F4" s="3" t="s">
        <v>62</v>
      </c>
      <c r="G4" s="3" t="s">
        <v>63</v>
      </c>
      <c r="H4" s="52" t="s">
        <v>104</v>
      </c>
      <c r="I4" s="25">
        <v>217</v>
      </c>
      <c r="J4" s="26">
        <v>0.61278935185185179</v>
      </c>
      <c r="K4" s="26">
        <v>0.61281249999999998</v>
      </c>
      <c r="L4" s="25" t="s">
        <v>159</v>
      </c>
    </row>
    <row r="5" spans="1:12">
      <c r="J5" s="48" t="s">
        <v>346</v>
      </c>
      <c r="K5" s="48" t="s">
        <v>346</v>
      </c>
    </row>
    <row r="6" spans="1:12">
      <c r="A6" s="3" t="s">
        <v>143</v>
      </c>
    </row>
    <row r="9" spans="1:12">
      <c r="A9" s="43" t="s">
        <v>161</v>
      </c>
      <c r="B9" s="43" t="s">
        <v>162</v>
      </c>
      <c r="C9" s="43" t="s">
        <v>163</v>
      </c>
    </row>
    <row r="10" spans="1:12">
      <c r="A10" s="44" t="s">
        <v>93</v>
      </c>
      <c r="B10" s="44" t="s">
        <v>303</v>
      </c>
      <c r="C10" s="44" t="s">
        <v>292</v>
      </c>
    </row>
    <row r="11" spans="1:12">
      <c r="A11" s="44" t="s">
        <v>80</v>
      </c>
      <c r="B11" s="44" t="s">
        <v>165</v>
      </c>
      <c r="C11" s="44" t="s">
        <v>166</v>
      </c>
    </row>
    <row r="12" spans="1:12">
      <c r="A12" s="44" t="s">
        <v>94</v>
      </c>
      <c r="B12" s="44" t="s">
        <v>168</v>
      </c>
      <c r="C12" s="44" t="s">
        <v>166</v>
      </c>
    </row>
    <row r="13" spans="1:12">
      <c r="A13" s="44" t="s">
        <v>79</v>
      </c>
      <c r="B13" s="44" t="s">
        <v>238</v>
      </c>
      <c r="C13" s="44" t="s">
        <v>166</v>
      </c>
    </row>
    <row r="14" spans="1:12">
      <c r="A14" s="44" t="s">
        <v>70</v>
      </c>
      <c r="B14" s="44" t="s">
        <v>239</v>
      </c>
      <c r="C14" s="44" t="s">
        <v>166</v>
      </c>
    </row>
    <row r="15" spans="1:12">
      <c r="A15" s="44" t="s">
        <v>40</v>
      </c>
      <c r="B15" s="44" t="s">
        <v>170</v>
      </c>
      <c r="C15" s="44" t="s">
        <v>166</v>
      </c>
    </row>
    <row r="16" spans="1:12">
      <c r="A16" s="44" t="s">
        <v>41</v>
      </c>
      <c r="B16" s="44" t="s">
        <v>169</v>
      </c>
      <c r="C16" s="44" t="s">
        <v>166</v>
      </c>
    </row>
    <row r="17" spans="1:3">
      <c r="A17" s="44" t="s">
        <v>129</v>
      </c>
      <c r="B17" s="44" t="s">
        <v>165</v>
      </c>
      <c r="C17" s="44" t="s">
        <v>166</v>
      </c>
    </row>
    <row r="18" spans="1:3">
      <c r="A18" s="44" t="s">
        <v>130</v>
      </c>
      <c r="B18" s="44" t="s">
        <v>171</v>
      </c>
      <c r="C18" s="44" t="s">
        <v>166</v>
      </c>
    </row>
    <row r="19" spans="1:3">
      <c r="A19" s="44" t="s">
        <v>135</v>
      </c>
      <c r="B19" s="44" t="s">
        <v>311</v>
      </c>
      <c r="C19" s="44" t="s">
        <v>312</v>
      </c>
    </row>
    <row r="20" spans="1:3">
      <c r="A20" s="44" t="s">
        <v>136</v>
      </c>
      <c r="B20" s="44" t="s">
        <v>313</v>
      </c>
      <c r="C20" s="44" t="s">
        <v>314</v>
      </c>
    </row>
    <row r="21" spans="1:3">
      <c r="A21" s="44" t="s">
        <v>137</v>
      </c>
      <c r="B21" s="44" t="s">
        <v>284</v>
      </c>
      <c r="C21" s="44" t="s">
        <v>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5"/>
  <sheetViews>
    <sheetView zoomScale="160" zoomScaleNormal="160" workbookViewId="0">
      <selection activeCell="M10" sqref="M10"/>
    </sheetView>
  </sheetViews>
  <sheetFormatPr baseColWidth="10" defaultRowHeight="15"/>
  <cols>
    <col min="1" max="4" width="11.42578125" style="3"/>
    <col min="8" max="9" width="11.85546875" bestFit="1" customWidth="1"/>
  </cols>
  <sheetData>
    <row r="1" spans="1:14" ht="38.25">
      <c r="A1" s="6" t="s">
        <v>93</v>
      </c>
      <c r="B1" s="5" t="s">
        <v>79</v>
      </c>
      <c r="C1" s="5" t="s">
        <v>70</v>
      </c>
      <c r="D1" s="5" t="s">
        <v>80</v>
      </c>
      <c r="E1" s="6" t="s">
        <v>71</v>
      </c>
      <c r="F1" s="6" t="s">
        <v>72</v>
      </c>
      <c r="G1" s="6" t="s">
        <v>73</v>
      </c>
      <c r="H1" s="6" t="s">
        <v>74</v>
      </c>
      <c r="I1" s="6" t="s">
        <v>75</v>
      </c>
      <c r="J1" s="6" t="s">
        <v>76</v>
      </c>
      <c r="K1" s="6" t="s">
        <v>30</v>
      </c>
      <c r="L1" s="6" t="s">
        <v>77</v>
      </c>
      <c r="M1" s="6" t="s">
        <v>3</v>
      </c>
      <c r="N1" s="6" t="s">
        <v>81</v>
      </c>
    </row>
    <row r="2" spans="1:14">
      <c r="A2" s="46">
        <v>42036</v>
      </c>
      <c r="B2" s="4">
        <f>+C2</f>
        <v>42036</v>
      </c>
      <c r="C2" s="7">
        <v>42036</v>
      </c>
      <c r="D2" s="4" t="s">
        <v>19</v>
      </c>
      <c r="E2" s="8">
        <v>15353</v>
      </c>
      <c r="F2" s="8">
        <v>8295</v>
      </c>
      <c r="G2" s="8">
        <v>3046</v>
      </c>
      <c r="H2" s="8">
        <v>7058</v>
      </c>
      <c r="I2" s="9">
        <v>0.45971471373672895</v>
      </c>
      <c r="J2" s="9">
        <v>0.54028528626327099</v>
      </c>
      <c r="K2" s="9"/>
      <c r="L2" s="8">
        <v>20991.25</v>
      </c>
      <c r="M2" s="10">
        <v>151.83544303797467</v>
      </c>
      <c r="N2" s="9">
        <f>G2/E2</f>
        <v>0.19839770728847783</v>
      </c>
    </row>
    <row r="3" spans="1:14">
      <c r="A3" s="46">
        <v>42036</v>
      </c>
      <c r="B3" s="4">
        <f t="shared" ref="B3:B6" si="0">+C3</f>
        <v>42037</v>
      </c>
      <c r="C3" s="7">
        <v>42037</v>
      </c>
      <c r="D3" s="4" t="s">
        <v>19</v>
      </c>
      <c r="E3" s="8">
        <v>10060</v>
      </c>
      <c r="F3" s="8">
        <v>8565</v>
      </c>
      <c r="G3" s="8">
        <v>5544</v>
      </c>
      <c r="H3" s="8">
        <v>1495</v>
      </c>
      <c r="I3" s="9">
        <v>0.14860834990059643</v>
      </c>
      <c r="J3" s="9">
        <v>0.85139165009940354</v>
      </c>
      <c r="K3" s="9"/>
      <c r="L3" s="8">
        <v>33368.583333333336</v>
      </c>
      <c r="M3" s="10">
        <v>233.75539988324576</v>
      </c>
      <c r="N3" s="9">
        <f t="shared" ref="N3:N6" si="1">G3/E3</f>
        <v>0.55109343936381705</v>
      </c>
    </row>
    <row r="4" spans="1:14">
      <c r="A4" s="46">
        <v>42036</v>
      </c>
      <c r="B4" s="4">
        <f t="shared" si="0"/>
        <v>42038</v>
      </c>
      <c r="C4" s="7">
        <v>42038</v>
      </c>
      <c r="D4" s="4" t="s">
        <v>19</v>
      </c>
      <c r="E4" s="8">
        <v>7821</v>
      </c>
      <c r="F4" s="8">
        <v>7225</v>
      </c>
      <c r="G4" s="8">
        <v>6538</v>
      </c>
      <c r="H4" s="8">
        <v>596</v>
      </c>
      <c r="I4" s="9">
        <v>7.6205088863316714E-2</v>
      </c>
      <c r="J4" s="9">
        <v>0.92379491113668333</v>
      </c>
      <c r="K4" s="9"/>
      <c r="L4" s="8">
        <v>28894.683333333334</v>
      </c>
      <c r="M4" s="10">
        <v>239.95584775086505</v>
      </c>
      <c r="N4" s="9">
        <f t="shared" si="1"/>
        <v>0.83595448152410179</v>
      </c>
    </row>
    <row r="5" spans="1:14">
      <c r="A5" s="46">
        <v>42036</v>
      </c>
      <c r="B5" s="4">
        <f t="shared" si="0"/>
        <v>42039</v>
      </c>
      <c r="C5" s="7">
        <v>42039</v>
      </c>
      <c r="D5" s="4" t="s">
        <v>19</v>
      </c>
      <c r="E5" s="8">
        <v>6538</v>
      </c>
      <c r="F5" s="8">
        <v>6286</v>
      </c>
      <c r="G5" s="8">
        <v>6101</v>
      </c>
      <c r="H5" s="8">
        <v>252</v>
      </c>
      <c r="I5" s="9">
        <v>3.8543897216274089E-2</v>
      </c>
      <c r="J5" s="9">
        <v>0.96145610278372595</v>
      </c>
      <c r="K5" s="9"/>
      <c r="L5" s="8">
        <v>24058.733333333334</v>
      </c>
      <c r="M5" s="10">
        <v>229.64110722239897</v>
      </c>
      <c r="N5" s="9">
        <f t="shared" si="1"/>
        <v>0.93315998776384212</v>
      </c>
    </row>
    <row r="6" spans="1:14">
      <c r="A6" s="46">
        <v>42036</v>
      </c>
      <c r="B6" s="4">
        <f t="shared" si="0"/>
        <v>42040</v>
      </c>
      <c r="C6" s="7">
        <v>42040</v>
      </c>
      <c r="D6" s="4" t="s">
        <v>19</v>
      </c>
      <c r="E6" s="8">
        <v>6058</v>
      </c>
      <c r="F6" s="8">
        <v>5923</v>
      </c>
      <c r="G6" s="8">
        <v>5741</v>
      </c>
      <c r="H6" s="8">
        <v>135</v>
      </c>
      <c r="I6" s="9">
        <v>2.2284582370419279E-2</v>
      </c>
      <c r="J6" s="9">
        <v>0.9777154176295807</v>
      </c>
      <c r="K6" s="9"/>
      <c r="L6" s="8">
        <v>22047.35</v>
      </c>
      <c r="M6" s="10">
        <v>223.33969272328213</v>
      </c>
      <c r="N6" s="9">
        <f t="shared" si="1"/>
        <v>0.94767249917464513</v>
      </c>
    </row>
    <row r="7" spans="1:14">
      <c r="K7" s="49" t="s">
        <v>344</v>
      </c>
      <c r="L7" s="50" t="s">
        <v>345</v>
      </c>
      <c r="M7" s="49" t="s">
        <v>344</v>
      </c>
    </row>
    <row r="9" spans="1:14">
      <c r="D9" s="3" t="s">
        <v>139</v>
      </c>
    </row>
    <row r="12" spans="1:14">
      <c r="E12" s="43" t="s">
        <v>161</v>
      </c>
      <c r="F12" s="43" t="s">
        <v>162</v>
      </c>
      <c r="G12" s="43" t="s">
        <v>163</v>
      </c>
    </row>
    <row r="13" spans="1:14">
      <c r="E13" s="44" t="s">
        <v>80</v>
      </c>
      <c r="F13" s="44" t="s">
        <v>165</v>
      </c>
      <c r="G13" s="44" t="s">
        <v>166</v>
      </c>
    </row>
    <row r="14" spans="1:14">
      <c r="E14" s="44" t="s">
        <v>79</v>
      </c>
      <c r="F14" s="44" t="s">
        <v>238</v>
      </c>
      <c r="G14" s="44" t="s">
        <v>166</v>
      </c>
    </row>
    <row r="15" spans="1:14">
      <c r="E15" s="44" t="s">
        <v>70</v>
      </c>
      <c r="F15" s="44" t="s">
        <v>239</v>
      </c>
      <c r="G15" s="44" t="s">
        <v>166</v>
      </c>
    </row>
    <row r="16" spans="1:14">
      <c r="E16" s="44" t="s">
        <v>71</v>
      </c>
      <c r="F16" s="44" t="s">
        <v>261</v>
      </c>
      <c r="G16" s="44" t="s">
        <v>209</v>
      </c>
    </row>
    <row r="17" spans="5:8">
      <c r="E17" s="44" t="s">
        <v>72</v>
      </c>
      <c r="F17" s="44" t="s">
        <v>262</v>
      </c>
      <c r="G17" s="44" t="s">
        <v>211</v>
      </c>
    </row>
    <row r="18" spans="5:8">
      <c r="E18" s="44" t="s">
        <v>73</v>
      </c>
      <c r="F18" s="44" t="s">
        <v>263</v>
      </c>
      <c r="G18" s="44" t="s">
        <v>214</v>
      </c>
    </row>
    <row r="19" spans="5:8">
      <c r="E19" s="44" t="s">
        <v>74</v>
      </c>
      <c r="F19" s="44" t="s">
        <v>264</v>
      </c>
      <c r="G19" s="44" t="s">
        <v>205</v>
      </c>
    </row>
    <row r="20" spans="5:8">
      <c r="E20" s="44" t="s">
        <v>75</v>
      </c>
      <c r="F20" s="44" t="s">
        <v>265</v>
      </c>
      <c r="G20" s="44" t="s">
        <v>228</v>
      </c>
    </row>
    <row r="21" spans="5:8">
      <c r="E21" s="44" t="s">
        <v>76</v>
      </c>
      <c r="F21" s="44" t="s">
        <v>266</v>
      </c>
      <c r="G21" s="44" t="s">
        <v>226</v>
      </c>
    </row>
    <row r="22" spans="5:8">
      <c r="E22" s="44" t="s">
        <v>30</v>
      </c>
      <c r="F22" s="44" t="s">
        <v>206</v>
      </c>
      <c r="G22" s="44" t="s">
        <v>207</v>
      </c>
    </row>
    <row r="23" spans="5:8">
      <c r="E23" s="44" t="s">
        <v>77</v>
      </c>
      <c r="F23" s="44" t="s">
        <v>267</v>
      </c>
      <c r="G23" s="44" t="s">
        <v>268</v>
      </c>
      <c r="H23" s="45" t="s">
        <v>339</v>
      </c>
    </row>
    <row r="24" spans="5:8">
      <c r="E24" s="44" t="s">
        <v>3</v>
      </c>
      <c r="F24" s="44" t="s">
        <v>174</v>
      </c>
      <c r="G24" s="44" t="s">
        <v>175</v>
      </c>
    </row>
    <row r="25" spans="5:8">
      <c r="E25" s="44" t="s">
        <v>81</v>
      </c>
      <c r="F25" s="44" t="s">
        <v>269</v>
      </c>
      <c r="G25" s="44" t="s">
        <v>220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C45"/>
  <sheetViews>
    <sheetView topLeftCell="O1" zoomScale="130" zoomScaleNormal="130" workbookViewId="0">
      <selection activeCell="AB13" sqref="AB13"/>
    </sheetView>
  </sheetViews>
  <sheetFormatPr baseColWidth="10" defaultRowHeight="15"/>
  <cols>
    <col min="1" max="6" width="11.42578125" style="3"/>
    <col min="7" max="8" width="11.85546875" style="3" bestFit="1" customWidth="1"/>
    <col min="9" max="16384" width="11.42578125" style="3"/>
  </cols>
  <sheetData>
    <row r="1" spans="1:29" ht="51">
      <c r="A1" s="6" t="s">
        <v>93</v>
      </c>
      <c r="B1" s="5" t="s">
        <v>79</v>
      </c>
      <c r="C1" s="5" t="s">
        <v>70</v>
      </c>
      <c r="D1" s="5" t="s">
        <v>91</v>
      </c>
      <c r="E1" s="5" t="s">
        <v>80</v>
      </c>
      <c r="F1" s="5" t="s">
        <v>91</v>
      </c>
      <c r="G1" s="6" t="s">
        <v>71</v>
      </c>
      <c r="H1" s="6" t="s">
        <v>72</v>
      </c>
      <c r="I1" s="6" t="s">
        <v>73</v>
      </c>
      <c r="J1" s="6" t="s">
        <v>74</v>
      </c>
      <c r="K1" s="6" t="s">
        <v>75</v>
      </c>
      <c r="L1" s="6" t="s">
        <v>76</v>
      </c>
      <c r="M1" s="6" t="s">
        <v>30</v>
      </c>
      <c r="N1" s="6" t="s">
        <v>89</v>
      </c>
      <c r="O1" s="6" t="s">
        <v>77</v>
      </c>
      <c r="P1" s="6" t="s">
        <v>3</v>
      </c>
      <c r="Q1" s="6" t="s">
        <v>81</v>
      </c>
      <c r="R1" s="6" t="s">
        <v>92</v>
      </c>
      <c r="S1" s="6" t="s">
        <v>348</v>
      </c>
      <c r="T1" s="6" t="s">
        <v>349</v>
      </c>
      <c r="U1" s="6" t="s">
        <v>340</v>
      </c>
      <c r="V1" s="6" t="s">
        <v>84</v>
      </c>
      <c r="W1" s="6" t="s">
        <v>8</v>
      </c>
      <c r="X1" s="6" t="s">
        <v>85</v>
      </c>
      <c r="Y1" s="6" t="s">
        <v>86</v>
      </c>
      <c r="Z1" s="6" t="s">
        <v>87</v>
      </c>
      <c r="AA1" s="6" t="s">
        <v>88</v>
      </c>
      <c r="AB1" s="6" t="s">
        <v>78</v>
      </c>
      <c r="AC1" s="6" t="s">
        <v>90</v>
      </c>
    </row>
    <row r="2" spans="1:29">
      <c r="A2" s="46">
        <v>42036</v>
      </c>
      <c r="B2" s="4">
        <f>+C2</f>
        <v>42036</v>
      </c>
      <c r="C2" s="7">
        <v>42036</v>
      </c>
      <c r="D2" s="12">
        <v>0.33333333333333331</v>
      </c>
      <c r="E2" s="4" t="s">
        <v>19</v>
      </c>
      <c r="F2" s="12">
        <v>0.33333333333333331</v>
      </c>
      <c r="G2" s="8">
        <v>100</v>
      </c>
      <c r="H2" s="8">
        <v>95</v>
      </c>
      <c r="I2" s="8">
        <v>90</v>
      </c>
      <c r="J2" s="8">
        <f>G2-H2</f>
        <v>5</v>
      </c>
      <c r="K2" s="9">
        <f>J2/G2</f>
        <v>0.05</v>
      </c>
      <c r="L2" s="9">
        <f>H2/G2</f>
        <v>0.95</v>
      </c>
      <c r="M2" s="9"/>
      <c r="N2" s="8"/>
      <c r="O2" s="8"/>
      <c r="P2" s="10"/>
      <c r="Q2" s="9">
        <f>I2/G2</f>
        <v>0.9</v>
      </c>
      <c r="R2" s="10"/>
      <c r="S2" s="10"/>
      <c r="T2" s="10"/>
      <c r="U2" s="10"/>
      <c r="V2" s="14"/>
      <c r="W2" s="14"/>
      <c r="X2" s="14"/>
      <c r="Y2" s="14"/>
      <c r="Z2" s="14"/>
      <c r="AA2" s="14"/>
      <c r="AB2" s="14"/>
      <c r="AC2" s="14"/>
    </row>
    <row r="3" spans="1:29">
      <c r="A3" s="46">
        <v>42036</v>
      </c>
      <c r="B3" s="4">
        <f t="shared" ref="B3:B12" si="0">+C3</f>
        <v>42036</v>
      </c>
      <c r="C3" s="7">
        <v>42036</v>
      </c>
      <c r="D3" s="12">
        <v>0.35416666666666669</v>
      </c>
      <c r="E3" s="4" t="s">
        <v>19</v>
      </c>
      <c r="F3" s="12">
        <v>0.35416666666666669</v>
      </c>
      <c r="G3" s="8">
        <v>120</v>
      </c>
      <c r="H3" s="8">
        <v>100</v>
      </c>
      <c r="I3" s="8">
        <v>90</v>
      </c>
      <c r="J3" s="8">
        <f t="shared" ref="J3:J12" si="1">G3-H3</f>
        <v>20</v>
      </c>
      <c r="K3" s="9">
        <f t="shared" ref="K3:K12" si="2">J3/G3</f>
        <v>0.16666666666666666</v>
      </c>
      <c r="L3" s="9">
        <f t="shared" ref="L3:L12" si="3">H3/G3</f>
        <v>0.83333333333333337</v>
      </c>
      <c r="M3" s="9"/>
      <c r="N3" s="8"/>
      <c r="O3" s="8"/>
      <c r="P3" s="10"/>
      <c r="Q3" s="9">
        <f t="shared" ref="Q3:Q12" si="4">I3/G3</f>
        <v>0.75</v>
      </c>
      <c r="R3" s="10"/>
      <c r="S3" s="10"/>
      <c r="T3" s="10"/>
      <c r="U3" s="10"/>
      <c r="V3" s="14"/>
      <c r="W3" s="14"/>
      <c r="X3" s="14"/>
      <c r="Y3" s="14"/>
      <c r="Z3" s="14"/>
      <c r="AA3" s="14"/>
      <c r="AB3" s="14"/>
      <c r="AC3" s="14"/>
    </row>
    <row r="4" spans="1:29">
      <c r="A4" s="46">
        <v>42036</v>
      </c>
      <c r="B4" s="4">
        <f t="shared" si="0"/>
        <v>42036</v>
      </c>
      <c r="C4" s="7">
        <v>42036</v>
      </c>
      <c r="D4" s="12">
        <v>0.375</v>
      </c>
      <c r="E4" s="4" t="s">
        <v>19</v>
      </c>
      <c r="F4" s="12">
        <v>0.375</v>
      </c>
      <c r="G4" s="8">
        <v>180</v>
      </c>
      <c r="H4" s="8">
        <v>165</v>
      </c>
      <c r="I4" s="8">
        <v>120</v>
      </c>
      <c r="J4" s="8">
        <f t="shared" si="1"/>
        <v>15</v>
      </c>
      <c r="K4" s="9">
        <f t="shared" si="2"/>
        <v>8.3333333333333329E-2</v>
      </c>
      <c r="L4" s="9">
        <f t="shared" si="3"/>
        <v>0.91666666666666663</v>
      </c>
      <c r="M4" s="9"/>
      <c r="N4" s="8"/>
      <c r="O4" s="8"/>
      <c r="P4" s="10"/>
      <c r="Q4" s="9">
        <f t="shared" si="4"/>
        <v>0.66666666666666663</v>
      </c>
      <c r="R4" s="10"/>
      <c r="S4" s="10"/>
      <c r="T4" s="10"/>
      <c r="U4" s="10"/>
      <c r="V4" s="14"/>
      <c r="W4" s="14"/>
      <c r="X4" s="14"/>
      <c r="Y4" s="14"/>
      <c r="Z4" s="14"/>
      <c r="AA4" s="14"/>
      <c r="AB4" s="14"/>
      <c r="AC4" s="14"/>
    </row>
    <row r="5" spans="1:29">
      <c r="A5" s="46">
        <v>42036</v>
      </c>
      <c r="B5" s="4">
        <f t="shared" si="0"/>
        <v>42036</v>
      </c>
      <c r="C5" s="7">
        <v>42036</v>
      </c>
      <c r="D5" s="12">
        <v>0.39583333333333331</v>
      </c>
      <c r="E5" s="4" t="s">
        <v>19</v>
      </c>
      <c r="F5" s="12">
        <v>0.39583333333333331</v>
      </c>
      <c r="G5" s="8">
        <v>200</v>
      </c>
      <c r="H5" s="8">
        <v>180</v>
      </c>
      <c r="I5" s="8">
        <v>125</v>
      </c>
      <c r="J5" s="8">
        <f t="shared" si="1"/>
        <v>20</v>
      </c>
      <c r="K5" s="9">
        <f t="shared" si="2"/>
        <v>0.1</v>
      </c>
      <c r="L5" s="9">
        <f t="shared" si="3"/>
        <v>0.9</v>
      </c>
      <c r="M5" s="9"/>
      <c r="N5" s="8"/>
      <c r="O5" s="8"/>
      <c r="P5" s="10"/>
      <c r="Q5" s="9">
        <f t="shared" si="4"/>
        <v>0.625</v>
      </c>
      <c r="R5" s="10"/>
      <c r="S5" s="10"/>
      <c r="T5" s="10"/>
      <c r="U5" s="10"/>
      <c r="V5" s="14"/>
      <c r="W5" s="14"/>
      <c r="X5" s="14"/>
      <c r="Y5" s="14"/>
      <c r="Z5" s="14"/>
      <c r="AA5" s="14"/>
      <c r="AB5" s="14"/>
      <c r="AC5" s="14"/>
    </row>
    <row r="6" spans="1:29">
      <c r="A6" s="46">
        <v>42036</v>
      </c>
      <c r="B6" s="4">
        <f t="shared" si="0"/>
        <v>42036</v>
      </c>
      <c r="C6" s="7">
        <v>42036</v>
      </c>
      <c r="D6" s="12">
        <v>0.41666666666666669</v>
      </c>
      <c r="E6" s="4" t="s">
        <v>19</v>
      </c>
      <c r="F6" s="12">
        <v>0.41666666666666669</v>
      </c>
      <c r="G6" s="8">
        <v>250</v>
      </c>
      <c r="H6" s="8">
        <v>185</v>
      </c>
      <c r="I6" s="8">
        <v>130</v>
      </c>
      <c r="J6" s="8">
        <f t="shared" si="1"/>
        <v>65</v>
      </c>
      <c r="K6" s="9">
        <f t="shared" si="2"/>
        <v>0.26</v>
      </c>
      <c r="L6" s="9">
        <f t="shared" si="3"/>
        <v>0.74</v>
      </c>
      <c r="M6" s="9"/>
      <c r="N6" s="8"/>
      <c r="O6" s="8"/>
      <c r="P6" s="10"/>
      <c r="Q6" s="9">
        <f t="shared" si="4"/>
        <v>0.52</v>
      </c>
      <c r="R6" s="10"/>
      <c r="S6" s="10"/>
      <c r="T6" s="10"/>
      <c r="U6" s="10"/>
      <c r="V6" s="14"/>
      <c r="W6" s="14"/>
      <c r="X6" s="14"/>
      <c r="Y6" s="14"/>
      <c r="Z6" s="14"/>
      <c r="AA6" s="14"/>
      <c r="AB6" s="14"/>
      <c r="AC6" s="14"/>
    </row>
    <row r="7" spans="1:29">
      <c r="A7" s="46">
        <v>42036</v>
      </c>
      <c r="B7" s="4">
        <f t="shared" si="0"/>
        <v>42036</v>
      </c>
      <c r="C7" s="7">
        <v>42036</v>
      </c>
      <c r="D7" s="12">
        <v>0.4375</v>
      </c>
      <c r="E7" s="4" t="s">
        <v>19</v>
      </c>
      <c r="F7" s="12">
        <v>0.4375</v>
      </c>
      <c r="G7" s="8">
        <v>300</v>
      </c>
      <c r="H7" s="8">
        <v>190</v>
      </c>
      <c r="I7" s="8">
        <v>120</v>
      </c>
      <c r="J7" s="8">
        <f t="shared" si="1"/>
        <v>110</v>
      </c>
      <c r="K7" s="9">
        <f t="shared" si="2"/>
        <v>0.36666666666666664</v>
      </c>
      <c r="L7" s="9">
        <f t="shared" si="3"/>
        <v>0.6333333333333333</v>
      </c>
      <c r="M7" s="9"/>
      <c r="N7" s="8"/>
      <c r="O7" s="8"/>
      <c r="P7" s="10"/>
      <c r="Q7" s="9">
        <f t="shared" si="4"/>
        <v>0.4</v>
      </c>
      <c r="R7" s="10"/>
      <c r="S7" s="10"/>
      <c r="T7" s="10"/>
      <c r="U7" s="10"/>
      <c r="V7" s="14"/>
      <c r="W7" s="14"/>
      <c r="X7" s="14"/>
      <c r="Y7" s="14"/>
      <c r="Z7" s="14"/>
      <c r="AA7" s="14"/>
      <c r="AB7" s="14"/>
      <c r="AC7" s="14"/>
    </row>
    <row r="8" spans="1:29">
      <c r="A8" s="46">
        <v>42036</v>
      </c>
      <c r="B8" s="4">
        <f t="shared" si="0"/>
        <v>42036</v>
      </c>
      <c r="C8" s="7">
        <v>42036</v>
      </c>
      <c r="D8" s="12">
        <v>0.45833333333333298</v>
      </c>
      <c r="E8" s="4" t="s">
        <v>19</v>
      </c>
      <c r="F8" s="12">
        <v>0.45833333333333298</v>
      </c>
      <c r="G8" s="8">
        <v>275</v>
      </c>
      <c r="H8" s="8">
        <v>200</v>
      </c>
      <c r="I8" s="8">
        <v>140</v>
      </c>
      <c r="J8" s="8">
        <f t="shared" si="1"/>
        <v>75</v>
      </c>
      <c r="K8" s="9">
        <f t="shared" si="2"/>
        <v>0.27272727272727271</v>
      </c>
      <c r="L8" s="9">
        <f t="shared" si="3"/>
        <v>0.72727272727272729</v>
      </c>
      <c r="M8" s="9"/>
      <c r="N8" s="8"/>
      <c r="O8" s="8"/>
      <c r="P8" s="10"/>
      <c r="Q8" s="9">
        <f t="shared" si="4"/>
        <v>0.50909090909090904</v>
      </c>
      <c r="R8" s="10"/>
      <c r="S8" s="10"/>
      <c r="T8" s="10"/>
      <c r="U8" s="10"/>
      <c r="V8" s="14"/>
      <c r="W8" s="14"/>
      <c r="X8" s="14"/>
      <c r="Y8" s="14"/>
      <c r="Z8" s="14"/>
      <c r="AA8" s="14"/>
      <c r="AB8" s="14"/>
      <c r="AC8" s="14"/>
    </row>
    <row r="9" spans="1:29">
      <c r="A9" s="46">
        <v>42036</v>
      </c>
      <c r="B9" s="4">
        <f t="shared" si="0"/>
        <v>42036</v>
      </c>
      <c r="C9" s="7">
        <v>42036</v>
      </c>
      <c r="D9" s="12">
        <v>0.47916666666666702</v>
      </c>
      <c r="E9" s="4" t="s">
        <v>19</v>
      </c>
      <c r="F9" s="12">
        <v>0.47916666666666702</v>
      </c>
      <c r="G9" s="8">
        <v>250</v>
      </c>
      <c r="H9" s="8">
        <v>195</v>
      </c>
      <c r="I9" s="8">
        <v>150</v>
      </c>
      <c r="J9" s="8">
        <f t="shared" si="1"/>
        <v>55</v>
      </c>
      <c r="K9" s="9">
        <f t="shared" si="2"/>
        <v>0.22</v>
      </c>
      <c r="L9" s="9">
        <f t="shared" si="3"/>
        <v>0.78</v>
      </c>
      <c r="M9" s="9"/>
      <c r="N9" s="8"/>
      <c r="O9" s="8"/>
      <c r="P9" s="10"/>
      <c r="Q9" s="9">
        <f t="shared" si="4"/>
        <v>0.6</v>
      </c>
      <c r="R9" s="10"/>
      <c r="S9" s="10"/>
      <c r="T9" s="10"/>
      <c r="U9" s="10"/>
      <c r="V9" s="14"/>
      <c r="W9" s="14"/>
      <c r="X9" s="14"/>
      <c r="Y9" s="14"/>
      <c r="Z9" s="14"/>
      <c r="AA9" s="14"/>
      <c r="AB9" s="14"/>
      <c r="AC9" s="14"/>
    </row>
    <row r="10" spans="1:29">
      <c r="A10" s="46">
        <v>42036</v>
      </c>
      <c r="B10" s="4">
        <f t="shared" si="0"/>
        <v>42036</v>
      </c>
      <c r="C10" s="7">
        <v>42036</v>
      </c>
      <c r="D10" s="12">
        <v>0.5</v>
      </c>
      <c r="E10" s="4" t="s">
        <v>19</v>
      </c>
      <c r="F10" s="12">
        <v>0.5</v>
      </c>
      <c r="G10" s="8">
        <v>150</v>
      </c>
      <c r="H10" s="8">
        <v>140</v>
      </c>
      <c r="I10" s="8">
        <v>130</v>
      </c>
      <c r="J10" s="8">
        <f t="shared" si="1"/>
        <v>10</v>
      </c>
      <c r="K10" s="9">
        <f t="shared" si="2"/>
        <v>6.6666666666666666E-2</v>
      </c>
      <c r="L10" s="9">
        <f t="shared" si="3"/>
        <v>0.93333333333333335</v>
      </c>
      <c r="M10" s="9"/>
      <c r="N10" s="8"/>
      <c r="O10" s="8"/>
      <c r="P10" s="10"/>
      <c r="Q10" s="9">
        <f t="shared" si="4"/>
        <v>0.8666666666666667</v>
      </c>
      <c r="R10" s="10"/>
      <c r="S10" s="10"/>
      <c r="T10" s="10"/>
      <c r="U10" s="10"/>
      <c r="V10" s="14"/>
      <c r="W10" s="14"/>
      <c r="X10" s="14"/>
      <c r="Y10" s="14"/>
      <c r="Z10" s="14"/>
      <c r="AA10" s="14"/>
      <c r="AB10" s="14"/>
      <c r="AC10" s="14"/>
    </row>
    <row r="11" spans="1:29">
      <c r="A11" s="46">
        <v>42036</v>
      </c>
      <c r="B11" s="4">
        <f t="shared" si="0"/>
        <v>42036</v>
      </c>
      <c r="C11" s="7">
        <v>42036</v>
      </c>
      <c r="D11" s="12">
        <v>0.52083333333333304</v>
      </c>
      <c r="E11" s="4" t="s">
        <v>19</v>
      </c>
      <c r="F11" s="12">
        <v>0.52083333333333304</v>
      </c>
      <c r="G11" s="8">
        <v>100</v>
      </c>
      <c r="H11" s="8">
        <v>95</v>
      </c>
      <c r="I11" s="8">
        <v>90</v>
      </c>
      <c r="J11" s="8">
        <f t="shared" si="1"/>
        <v>5</v>
      </c>
      <c r="K11" s="9">
        <f t="shared" si="2"/>
        <v>0.05</v>
      </c>
      <c r="L11" s="9">
        <f t="shared" si="3"/>
        <v>0.95</v>
      </c>
      <c r="M11" s="9"/>
      <c r="N11" s="8"/>
      <c r="O11" s="8"/>
      <c r="P11" s="10"/>
      <c r="Q11" s="9">
        <f t="shared" si="4"/>
        <v>0.9</v>
      </c>
      <c r="R11" s="10"/>
      <c r="S11" s="10"/>
      <c r="T11" s="10"/>
      <c r="U11" s="10"/>
      <c r="V11" s="14"/>
      <c r="W11" s="14"/>
      <c r="X11" s="14"/>
      <c r="Y11" s="14"/>
      <c r="Z11" s="14"/>
      <c r="AA11" s="14"/>
      <c r="AB11" s="14"/>
      <c r="AC11" s="14"/>
    </row>
    <row r="12" spans="1:29">
      <c r="A12" s="46">
        <v>42036</v>
      </c>
      <c r="B12" s="4">
        <f t="shared" si="0"/>
        <v>42036</v>
      </c>
      <c r="C12" s="7">
        <v>42036</v>
      </c>
      <c r="D12" s="12">
        <v>0.54166666666666696</v>
      </c>
      <c r="E12" s="4" t="s">
        <v>19</v>
      </c>
      <c r="F12" s="12">
        <v>0.54166666666666696</v>
      </c>
      <c r="G12" s="8">
        <v>75</v>
      </c>
      <c r="H12" s="8">
        <v>71</v>
      </c>
      <c r="I12" s="8">
        <v>68</v>
      </c>
      <c r="J12" s="8">
        <f t="shared" si="1"/>
        <v>4</v>
      </c>
      <c r="K12" s="9">
        <f t="shared" si="2"/>
        <v>5.3333333333333337E-2</v>
      </c>
      <c r="L12" s="9">
        <f t="shared" si="3"/>
        <v>0.94666666666666666</v>
      </c>
      <c r="M12" s="9"/>
      <c r="N12" s="8"/>
      <c r="O12" s="8"/>
      <c r="P12" s="10"/>
      <c r="Q12" s="9">
        <f t="shared" si="4"/>
        <v>0.90666666666666662</v>
      </c>
      <c r="R12" s="10"/>
      <c r="S12" s="10"/>
      <c r="T12" s="10"/>
      <c r="U12" s="10"/>
      <c r="V12" s="14"/>
      <c r="W12" s="14"/>
      <c r="X12" s="14"/>
      <c r="Y12" s="14"/>
      <c r="Z12" s="14"/>
      <c r="AA12" s="14"/>
      <c r="AB12" s="14"/>
      <c r="AC12" s="14"/>
    </row>
    <row r="13" spans="1:29">
      <c r="M13" s="49" t="s">
        <v>344</v>
      </c>
      <c r="N13" s="49" t="s">
        <v>344</v>
      </c>
      <c r="P13" s="49" t="s">
        <v>344</v>
      </c>
    </row>
    <row r="14" spans="1:29">
      <c r="N14" s="13"/>
      <c r="O14" s="13"/>
    </row>
    <row r="16" spans="1:29">
      <c r="C16" s="3" t="s">
        <v>332</v>
      </c>
    </row>
    <row r="19" spans="3:12" ht="38.25">
      <c r="K19" s="6" t="s">
        <v>348</v>
      </c>
      <c r="L19" s="3" t="s">
        <v>348</v>
      </c>
    </row>
    <row r="20" spans="3:12" ht="38.25">
      <c r="C20" s="43" t="s">
        <v>161</v>
      </c>
      <c r="D20" s="43" t="s">
        <v>162</v>
      </c>
      <c r="E20" s="43" t="s">
        <v>163</v>
      </c>
      <c r="K20" s="6" t="s">
        <v>349</v>
      </c>
      <c r="L20" s="3" t="s">
        <v>349</v>
      </c>
    </row>
    <row r="21" spans="3:12" ht="38.25">
      <c r="C21" s="44" t="s">
        <v>80</v>
      </c>
      <c r="D21" s="44" t="s">
        <v>165</v>
      </c>
      <c r="E21" s="44" t="s">
        <v>166</v>
      </c>
      <c r="K21" s="6" t="s">
        <v>350</v>
      </c>
      <c r="L21" s="3" t="s">
        <v>350</v>
      </c>
    </row>
    <row r="22" spans="3:12">
      <c r="C22" s="44" t="s">
        <v>79</v>
      </c>
      <c r="D22" s="44" t="s">
        <v>238</v>
      </c>
      <c r="E22" s="44" t="s">
        <v>166</v>
      </c>
    </row>
    <row r="23" spans="3:12">
      <c r="C23" s="44" t="s">
        <v>70</v>
      </c>
      <c r="D23" s="44" t="s">
        <v>239</v>
      </c>
      <c r="E23" s="44" t="s">
        <v>166</v>
      </c>
    </row>
    <row r="24" spans="3:12">
      <c r="C24" s="44" t="s">
        <v>91</v>
      </c>
      <c r="D24" s="44" t="s">
        <v>270</v>
      </c>
      <c r="E24" s="44" t="s">
        <v>166</v>
      </c>
    </row>
    <row r="25" spans="3:12">
      <c r="C25" s="44" t="s">
        <v>71</v>
      </c>
      <c r="D25" s="44" t="s">
        <v>261</v>
      </c>
      <c r="E25" s="44" t="s">
        <v>209</v>
      </c>
    </row>
    <row r="26" spans="3:12">
      <c r="C26" s="44" t="s">
        <v>72</v>
      </c>
      <c r="D26" s="44" t="s">
        <v>262</v>
      </c>
      <c r="E26" s="44" t="s">
        <v>211</v>
      </c>
    </row>
    <row r="27" spans="3:12">
      <c r="C27" s="44" t="s">
        <v>73</v>
      </c>
      <c r="D27" s="44" t="s">
        <v>263</v>
      </c>
      <c r="E27" s="44" t="s">
        <v>214</v>
      </c>
    </row>
    <row r="28" spans="3:12">
      <c r="C28" s="44" t="s">
        <v>74</v>
      </c>
      <c r="D28" s="44" t="s">
        <v>264</v>
      </c>
      <c r="E28" s="44" t="s">
        <v>205</v>
      </c>
    </row>
    <row r="29" spans="3:12">
      <c r="C29" s="44" t="s">
        <v>75</v>
      </c>
      <c r="D29" s="44" t="s">
        <v>265</v>
      </c>
      <c r="E29" s="44" t="s">
        <v>228</v>
      </c>
    </row>
    <row r="30" spans="3:12">
      <c r="C30" s="44" t="s">
        <v>76</v>
      </c>
      <c r="D30" s="44" t="s">
        <v>266</v>
      </c>
      <c r="E30" s="44" t="s">
        <v>226</v>
      </c>
    </row>
    <row r="31" spans="3:12">
      <c r="C31" s="44" t="s">
        <v>30</v>
      </c>
      <c r="D31" s="44" t="s">
        <v>206</v>
      </c>
      <c r="E31" s="44" t="s">
        <v>207</v>
      </c>
    </row>
    <row r="32" spans="3:12">
      <c r="C32" s="44" t="s">
        <v>89</v>
      </c>
      <c r="D32" s="44" t="s">
        <v>271</v>
      </c>
      <c r="E32" s="44" t="s">
        <v>179</v>
      </c>
    </row>
    <row r="33" spans="3:5">
      <c r="C33" s="44" t="s">
        <v>77</v>
      </c>
      <c r="D33" s="44" t="s">
        <v>267</v>
      </c>
      <c r="E33" s="44" t="s">
        <v>268</v>
      </c>
    </row>
    <row r="34" spans="3:5">
      <c r="C34" s="44" t="s">
        <v>3</v>
      </c>
      <c r="D34" s="44" t="s">
        <v>174</v>
      </c>
      <c r="E34" s="44" t="s">
        <v>175</v>
      </c>
    </row>
    <row r="35" spans="3:5">
      <c r="C35" s="44" t="s">
        <v>81</v>
      </c>
      <c r="D35" s="44" t="s">
        <v>269</v>
      </c>
      <c r="E35" s="44" t="s">
        <v>220</v>
      </c>
    </row>
    <row r="36" spans="3:5">
      <c r="C36" s="44" t="s">
        <v>92</v>
      </c>
      <c r="D36" s="44" t="s">
        <v>272</v>
      </c>
      <c r="E36" s="44" t="s">
        <v>273</v>
      </c>
    </row>
    <row r="37" spans="3:5">
      <c r="C37" s="44" t="s">
        <v>340</v>
      </c>
      <c r="D37" s="44" t="s">
        <v>341</v>
      </c>
      <c r="E37" s="44" t="s">
        <v>342</v>
      </c>
    </row>
    <row r="38" spans="3:5">
      <c r="C38" s="44" t="s">
        <v>84</v>
      </c>
      <c r="D38" s="44" t="s">
        <v>274</v>
      </c>
      <c r="E38" s="44" t="s">
        <v>185</v>
      </c>
    </row>
    <row r="39" spans="3:5">
      <c r="C39" s="44" t="s">
        <v>8</v>
      </c>
      <c r="D39" s="44" t="s">
        <v>275</v>
      </c>
      <c r="E39" s="44" t="s">
        <v>183</v>
      </c>
    </row>
    <row r="40" spans="3:5">
      <c r="C40" s="44" t="s">
        <v>85</v>
      </c>
      <c r="D40" s="44" t="s">
        <v>276</v>
      </c>
      <c r="E40" s="44" t="s">
        <v>277</v>
      </c>
    </row>
    <row r="41" spans="3:5">
      <c r="C41" s="44" t="s">
        <v>86</v>
      </c>
      <c r="D41" s="44" t="s">
        <v>278</v>
      </c>
      <c r="E41" s="44" t="s">
        <v>279</v>
      </c>
    </row>
    <row r="42" spans="3:5">
      <c r="C42" s="44" t="s">
        <v>87</v>
      </c>
      <c r="D42" s="44" t="s">
        <v>280</v>
      </c>
      <c r="E42" s="44" t="s">
        <v>281</v>
      </c>
    </row>
    <row r="43" spans="3:5">
      <c r="C43" s="44" t="s">
        <v>88</v>
      </c>
      <c r="D43" s="44" t="s">
        <v>282</v>
      </c>
      <c r="E43" s="44" t="s">
        <v>283</v>
      </c>
    </row>
    <row r="44" spans="3:5">
      <c r="C44" s="44" t="s">
        <v>78</v>
      </c>
      <c r="D44" s="44" t="s">
        <v>284</v>
      </c>
      <c r="E44" s="44" t="s">
        <v>285</v>
      </c>
    </row>
    <row r="45" spans="3:5">
      <c r="C45" s="44" t="s">
        <v>90</v>
      </c>
      <c r="D45" s="44" t="s">
        <v>286</v>
      </c>
      <c r="E45" s="44" t="s">
        <v>287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D3:F4"/>
  <sheetViews>
    <sheetView zoomScale="220" zoomScaleNormal="220" workbookViewId="0">
      <selection activeCell="E4" sqref="E4"/>
    </sheetView>
  </sheetViews>
  <sheetFormatPr baseColWidth="10" defaultRowHeight="15"/>
  <sheetData>
    <row r="3" spans="4:6">
      <c r="D3" t="s">
        <v>352</v>
      </c>
      <c r="E3" t="s">
        <v>351</v>
      </c>
      <c r="F3" t="s">
        <v>353</v>
      </c>
    </row>
    <row r="4" spans="4:6">
      <c r="D4">
        <v>15</v>
      </c>
      <c r="E4">
        <v>45</v>
      </c>
      <c r="F4">
        <f>+E4/D4</f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N30"/>
  <sheetViews>
    <sheetView zoomScale="130" zoomScaleNormal="130" workbookViewId="0">
      <selection activeCell="B13" sqref="B13"/>
    </sheetView>
  </sheetViews>
  <sheetFormatPr baseColWidth="10" defaultRowHeight="15"/>
  <cols>
    <col min="1" max="1" width="11.42578125" style="3"/>
    <col min="4" max="4" width="11.42578125" style="3"/>
    <col min="7" max="12" width="11.42578125" style="3"/>
  </cols>
  <sheetData>
    <row r="1" spans="1:14" ht="51">
      <c r="A1" s="6" t="s">
        <v>93</v>
      </c>
      <c r="B1" s="11" t="s">
        <v>79</v>
      </c>
      <c r="C1" s="11" t="s">
        <v>82</v>
      </c>
      <c r="D1" s="11" t="s">
        <v>80</v>
      </c>
      <c r="E1" s="6" t="s">
        <v>83</v>
      </c>
      <c r="F1" s="6" t="s">
        <v>89</v>
      </c>
      <c r="G1" s="6" t="s">
        <v>84</v>
      </c>
      <c r="H1" s="6" t="s">
        <v>8</v>
      </c>
      <c r="I1" s="6" t="s">
        <v>85</v>
      </c>
      <c r="J1" s="6" t="s">
        <v>86</v>
      </c>
      <c r="K1" s="6" t="s">
        <v>87</v>
      </c>
      <c r="L1" s="6" t="s">
        <v>88</v>
      </c>
      <c r="M1" s="6" t="s">
        <v>78</v>
      </c>
      <c r="N1" s="6" t="s">
        <v>90</v>
      </c>
    </row>
    <row r="2" spans="1:14">
      <c r="A2" s="46">
        <v>42036</v>
      </c>
      <c r="B2" s="4">
        <f>+C2</f>
        <v>42036</v>
      </c>
      <c r="C2" s="7">
        <v>42036</v>
      </c>
      <c r="D2" s="4" t="s">
        <v>19</v>
      </c>
      <c r="E2" s="14"/>
      <c r="F2" s="14"/>
      <c r="G2" s="14"/>
      <c r="H2" s="14"/>
      <c r="I2" s="14"/>
      <c r="J2" s="14"/>
      <c r="K2" s="14"/>
      <c r="L2" s="14"/>
      <c r="M2" s="9">
        <v>0.18409123863009436</v>
      </c>
      <c r="N2" s="9">
        <v>0.55676951450679724</v>
      </c>
    </row>
    <row r="3" spans="1:14">
      <c r="A3" s="46">
        <v>42036</v>
      </c>
      <c r="B3" s="4">
        <f t="shared" ref="B3:B6" si="0">+C3</f>
        <v>42037</v>
      </c>
      <c r="C3" s="7">
        <v>42037</v>
      </c>
      <c r="D3" s="4" t="s">
        <v>19</v>
      </c>
      <c r="E3" s="14"/>
      <c r="F3" s="14"/>
      <c r="G3" s="14"/>
      <c r="H3" s="14"/>
      <c r="I3" s="14"/>
      <c r="J3" s="14"/>
      <c r="K3" s="14"/>
      <c r="L3" s="14"/>
      <c r="M3" s="9">
        <v>0.24543023598988115</v>
      </c>
      <c r="N3" s="9">
        <v>0.44730034448191097</v>
      </c>
    </row>
    <row r="4" spans="1:14">
      <c r="A4" s="46">
        <v>42036</v>
      </c>
      <c r="B4" s="4">
        <f t="shared" si="0"/>
        <v>42038</v>
      </c>
      <c r="C4" s="7">
        <v>42038</v>
      </c>
      <c r="D4" s="4" t="s">
        <v>19</v>
      </c>
      <c r="E4" s="14"/>
      <c r="F4" s="14"/>
      <c r="G4" s="14"/>
      <c r="H4" s="14"/>
      <c r="I4" s="14"/>
      <c r="J4" s="14"/>
      <c r="K4" s="14"/>
      <c r="L4" s="14"/>
      <c r="M4" s="9">
        <v>0.24244550053331629</v>
      </c>
      <c r="N4" s="9">
        <v>0.3530356265051065</v>
      </c>
    </row>
    <row r="5" spans="1:14">
      <c r="A5" s="46">
        <v>42036</v>
      </c>
      <c r="B5" s="4">
        <f t="shared" si="0"/>
        <v>42039</v>
      </c>
      <c r="C5" s="7">
        <v>42039</v>
      </c>
      <c r="D5" s="4" t="s">
        <v>19</v>
      </c>
      <c r="E5" s="14"/>
      <c r="F5" s="14"/>
      <c r="G5" s="14"/>
      <c r="H5" s="14"/>
      <c r="I5" s="14"/>
      <c r="J5" s="14"/>
      <c r="K5" s="14"/>
      <c r="L5" s="14"/>
      <c r="M5" s="9">
        <v>0.27606086155292919</v>
      </c>
      <c r="N5" s="9">
        <v>0.33835715623449319</v>
      </c>
    </row>
    <row r="6" spans="1:14">
      <c r="A6" s="46">
        <v>42036</v>
      </c>
      <c r="B6" s="4">
        <f t="shared" si="0"/>
        <v>42040</v>
      </c>
      <c r="C6" s="7">
        <v>42040</v>
      </c>
      <c r="D6" s="4" t="s">
        <v>19</v>
      </c>
      <c r="E6" s="14"/>
      <c r="F6" s="14"/>
      <c r="G6" s="14"/>
      <c r="H6" s="14"/>
      <c r="I6" s="14"/>
      <c r="J6" s="14"/>
      <c r="K6" s="14"/>
      <c r="L6" s="14"/>
      <c r="M6" s="9">
        <v>0.27220976335953045</v>
      </c>
      <c r="N6" s="9">
        <v>0.34106656573526856</v>
      </c>
    </row>
    <row r="7" spans="1:14">
      <c r="A7" s="46"/>
      <c r="E7" s="48" t="s">
        <v>343</v>
      </c>
      <c r="F7" s="48" t="s">
        <v>343</v>
      </c>
      <c r="G7" s="48" t="s">
        <v>343</v>
      </c>
      <c r="H7" s="48" t="s">
        <v>343</v>
      </c>
      <c r="I7" s="48" t="s">
        <v>343</v>
      </c>
      <c r="J7" s="48" t="s">
        <v>343</v>
      </c>
      <c r="K7" s="48" t="s">
        <v>343</v>
      </c>
      <c r="L7" s="48" t="s">
        <v>343</v>
      </c>
    </row>
    <row r="13" spans="1:14">
      <c r="B13" s="3" t="s">
        <v>139</v>
      </c>
    </row>
    <row r="17" spans="2:4">
      <c r="B17" s="43" t="s">
        <v>161</v>
      </c>
      <c r="C17" s="43" t="s">
        <v>162</v>
      </c>
      <c r="D17" s="43" t="s">
        <v>163</v>
      </c>
    </row>
    <row r="18" spans="2:4">
      <c r="B18" s="44" t="s">
        <v>80</v>
      </c>
      <c r="C18" s="44" t="s">
        <v>165</v>
      </c>
      <c r="D18" s="44" t="s">
        <v>166</v>
      </c>
    </row>
    <row r="19" spans="2:4">
      <c r="B19" s="44" t="s">
        <v>79</v>
      </c>
      <c r="C19" s="44" t="s">
        <v>238</v>
      </c>
      <c r="D19" s="44" t="s">
        <v>166</v>
      </c>
    </row>
    <row r="20" spans="2:4">
      <c r="B20" s="44" t="s">
        <v>82</v>
      </c>
      <c r="C20" s="44" t="s">
        <v>239</v>
      </c>
      <c r="D20" s="44" t="s">
        <v>166</v>
      </c>
    </row>
    <row r="21" spans="2:4">
      <c r="B21" s="44" t="s">
        <v>83</v>
      </c>
      <c r="C21" s="44" t="s">
        <v>288</v>
      </c>
      <c r="D21" s="44" t="s">
        <v>289</v>
      </c>
    </row>
    <row r="22" spans="2:4">
      <c r="B22" s="44" t="s">
        <v>89</v>
      </c>
      <c r="C22" s="44" t="s">
        <v>290</v>
      </c>
      <c r="D22" s="44" t="s">
        <v>179</v>
      </c>
    </row>
    <row r="23" spans="2:4">
      <c r="B23" s="44" t="s">
        <v>84</v>
      </c>
      <c r="C23" s="44" t="s">
        <v>291</v>
      </c>
      <c r="D23" s="44" t="s">
        <v>185</v>
      </c>
    </row>
    <row r="24" spans="2:4">
      <c r="B24" s="44" t="s">
        <v>8</v>
      </c>
      <c r="C24" s="44" t="s">
        <v>275</v>
      </c>
      <c r="D24" s="44" t="s">
        <v>183</v>
      </c>
    </row>
    <row r="25" spans="2:4">
      <c r="B25" s="44" t="s">
        <v>85</v>
      </c>
      <c r="C25" s="44" t="s">
        <v>276</v>
      </c>
      <c r="D25" s="44" t="s">
        <v>277</v>
      </c>
    </row>
    <row r="26" spans="2:4">
      <c r="B26" s="44" t="s">
        <v>86</v>
      </c>
      <c r="C26" s="44" t="s">
        <v>278</v>
      </c>
      <c r="D26" s="44" t="s">
        <v>279</v>
      </c>
    </row>
    <row r="27" spans="2:4">
      <c r="B27" s="44" t="s">
        <v>87</v>
      </c>
      <c r="C27" s="44" t="s">
        <v>280</v>
      </c>
      <c r="D27" s="44" t="s">
        <v>281</v>
      </c>
    </row>
    <row r="28" spans="2:4">
      <c r="B28" s="44" t="s">
        <v>88</v>
      </c>
      <c r="C28" s="44" t="s">
        <v>282</v>
      </c>
      <c r="D28" s="44" t="s">
        <v>283</v>
      </c>
    </row>
    <row r="29" spans="2:4">
      <c r="B29" s="44" t="s">
        <v>78</v>
      </c>
      <c r="C29" s="44" t="s">
        <v>284</v>
      </c>
      <c r="D29" s="44" t="s">
        <v>285</v>
      </c>
    </row>
    <row r="30" spans="2:4">
      <c r="B30" s="44" t="s">
        <v>90</v>
      </c>
      <c r="C30" s="44" t="s">
        <v>286</v>
      </c>
      <c r="D30" s="44" t="s">
        <v>287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5"/>
  <sheetViews>
    <sheetView workbookViewId="0"/>
  </sheetViews>
  <sheetFormatPr baseColWidth="10" defaultRowHeight="15"/>
  <cols>
    <col min="2" max="2" width="30.140625" bestFit="1" customWidth="1"/>
    <col min="3" max="3" width="20.5703125" bestFit="1" customWidth="1"/>
    <col min="4" max="4" width="11.140625" bestFit="1" customWidth="1"/>
    <col min="5" max="5" width="18.28515625" bestFit="1" customWidth="1"/>
    <col min="6" max="6" width="15.85546875" bestFit="1" customWidth="1"/>
  </cols>
  <sheetData>
    <row r="1" spans="1:6" ht="15.75" thickBot="1">
      <c r="A1" s="17" t="s">
        <v>93</v>
      </c>
      <c r="B1" s="17" t="s">
        <v>40</v>
      </c>
      <c r="C1" s="17" t="s">
        <v>129</v>
      </c>
      <c r="D1" s="17" t="s">
        <v>130</v>
      </c>
      <c r="E1" s="17" t="s">
        <v>131</v>
      </c>
      <c r="F1" s="17" t="s">
        <v>132</v>
      </c>
    </row>
    <row r="2" spans="1:6" ht="15.75" thickBot="1">
      <c r="A2" s="21">
        <v>43039</v>
      </c>
      <c r="B2" s="22" t="s">
        <v>133</v>
      </c>
      <c r="C2" s="22" t="s">
        <v>48</v>
      </c>
      <c r="D2" s="22">
        <v>200</v>
      </c>
      <c r="E2" s="23">
        <v>0.62859953703703708</v>
      </c>
      <c r="F2" s="23">
        <v>0.62886574074074075</v>
      </c>
    </row>
    <row r="3" spans="1:6" ht="15.75" thickBot="1">
      <c r="A3" s="21">
        <v>43039</v>
      </c>
      <c r="B3" s="22" t="s">
        <v>134</v>
      </c>
      <c r="C3" s="22" t="s">
        <v>48</v>
      </c>
      <c r="D3" s="22">
        <v>206</v>
      </c>
      <c r="E3" s="23">
        <v>0.60787037037037039</v>
      </c>
      <c r="F3" s="23">
        <v>0.60818287037037033</v>
      </c>
    </row>
    <row r="4" spans="1:6">
      <c r="E4" s="48" t="s">
        <v>346</v>
      </c>
      <c r="F4" s="48" t="s">
        <v>346</v>
      </c>
    </row>
    <row r="6" spans="1:6">
      <c r="A6" s="3" t="s">
        <v>143</v>
      </c>
    </row>
    <row r="9" spans="1:6">
      <c r="A9" s="43" t="s">
        <v>161</v>
      </c>
      <c r="B9" s="43" t="s">
        <v>162</v>
      </c>
      <c r="C9" s="43" t="s">
        <v>163</v>
      </c>
    </row>
    <row r="10" spans="1:6">
      <c r="A10" s="44" t="s">
        <v>93</v>
      </c>
      <c r="B10" s="44" t="s">
        <v>303</v>
      </c>
      <c r="C10" s="44" t="s">
        <v>292</v>
      </c>
    </row>
    <row r="11" spans="1:6">
      <c r="A11" s="44" t="s">
        <v>40</v>
      </c>
      <c r="B11" s="44" t="s">
        <v>304</v>
      </c>
      <c r="C11" s="44" t="s">
        <v>305</v>
      </c>
    </row>
    <row r="12" spans="1:6">
      <c r="A12" s="44" t="s">
        <v>129</v>
      </c>
      <c r="B12" s="44" t="s">
        <v>165</v>
      </c>
      <c r="C12" s="44" t="s">
        <v>166</v>
      </c>
    </row>
    <row r="13" spans="1:6">
      <c r="A13" s="44" t="s">
        <v>130</v>
      </c>
      <c r="B13" s="44" t="s">
        <v>306</v>
      </c>
      <c r="C13" s="44" t="s">
        <v>305</v>
      </c>
    </row>
    <row r="14" spans="1:6">
      <c r="A14" s="44" t="s">
        <v>131</v>
      </c>
      <c r="B14" s="44" t="s">
        <v>307</v>
      </c>
      <c r="C14" s="44" t="s">
        <v>308</v>
      </c>
    </row>
    <row r="15" spans="1:6">
      <c r="A15" s="44" t="s">
        <v>132</v>
      </c>
      <c r="B15" s="44" t="s">
        <v>309</v>
      </c>
      <c r="C15" s="44" t="s">
        <v>310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Dashboard operativo</vt:lpstr>
      <vt:lpstr>Reporte opertativo detallado</vt:lpstr>
      <vt:lpstr>Auxiliares</vt:lpstr>
      <vt:lpstr>Hoja1</vt:lpstr>
      <vt:lpstr>Reporte de Servicio Histórico</vt:lpstr>
      <vt:lpstr>Reporte de Servicio Diario</vt:lpstr>
      <vt:lpstr>Hoja2</vt:lpstr>
      <vt:lpstr>Reporte de Productividad</vt:lpstr>
      <vt:lpstr>Conexion desconexion</vt:lpstr>
      <vt:lpstr>Detalle de llamadas IN OUT</vt:lpstr>
      <vt:lpstr>Outbound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Lopez</dc:creator>
  <cp:lastModifiedBy>Lucio Blanco</cp:lastModifiedBy>
  <dcterms:created xsi:type="dcterms:W3CDTF">2017-11-01T16:39:46Z</dcterms:created>
  <dcterms:modified xsi:type="dcterms:W3CDTF">2017-12-28T16:52:29Z</dcterms:modified>
</cp:coreProperties>
</file>