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rsons facade" sheetId="1" state="visible" r:id="rId2"/>
    <sheet name="Bullets facade" sheetId="2" state="visible" r:id="rId3"/>
    <sheet name="Pistols facade" sheetId="3" state="visible" r:id="rId4"/>
    <sheet name="Rifles facade" sheetId="4" state="visible" r:id="rId5"/>
    <sheet name="Knives facade" sheetId="5" state="visible" r:id="rId6"/>
    <sheet name="Unknown facade" sheetId="6" state="visible" r:id="rId7"/>
    <sheet name="Bullets raw data" sheetId="7" state="visible" r:id="rId8"/>
    <sheet name="Pistols raw data" sheetId="8" state="visible" r:id="rId9"/>
    <sheet name="Rifles raw data" sheetId="9" state="visible" r:id="rId10"/>
    <sheet name="Knives raw data" sheetId="10" state="visible" r:id="rId11"/>
    <sheet name="Persons raw data" sheetId="11" state="visible" r:id="rId12"/>
    <sheet name="Unknown raw data" sheetId="12" state="visible" r:id="rId13"/>
    <sheet name="Sheet1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<sst xmlns="http://schemas.openxmlformats.org/spreadsheetml/2006/main" count="1338" uniqueCount="487">
  <si>
    <t xml:space="preserve">Positive Pictures</t>
  </si>
  <si>
    <t xml:space="preserve">Picture</t>
  </si>
  <si>
    <t xml:space="preserve">Category</t>
  </si>
  <si>
    <t xml:space="preserve">Confidence</t>
  </si>
  <si>
    <t xml:space="preserve">Remarks</t>
  </si>
  <si>
    <t xml:space="preserve"> </t>
  </si>
  <si>
    <t xml:space="preserve">Top-1 Results for persons</t>
  </si>
  <si>
    <t xml:space="preserve">Total images</t>
  </si>
  <si>
    <t xml:space="preserve">Positives</t>
  </si>
  <si>
    <t xml:space="preserve">Negatives</t>
  </si>
  <si>
    <t xml:space="preserve">Total person images</t>
  </si>
  <si>
    <t xml:space="preserve">True Positives</t>
  </si>
  <si>
    <t xml:space="preserve">False Positives</t>
  </si>
  <si>
    <t xml:space="preserve">True Negatives</t>
  </si>
  <si>
    <t xml:space="preserve">False Negatives</t>
  </si>
  <si>
    <t xml:space="preserve">Total identified as persons</t>
  </si>
  <si>
    <t xml:space="preserve">Correctly identified as persons</t>
  </si>
  <si>
    <t xml:space="preserve">Top-5 Results for persons</t>
  </si>
  <si>
    <t xml:space="preserve">Total Correctly identified</t>
  </si>
  <si>
    <t xml:space="preserve">Precision</t>
  </si>
  <si>
    <t xml:space="preserve">Recall</t>
  </si>
  <si>
    <t xml:space="preserve">F1</t>
  </si>
  <si>
    <t xml:space="preserve">Accuracy</t>
  </si>
  <si>
    <t xml:space="preserve">Avg. CL</t>
  </si>
  <si>
    <t xml:space="preserve">Random Pictures</t>
  </si>
  <si>
    <t xml:space="preserve">CL</t>
  </si>
  <si>
    <t xml:space="preserve">lion statue</t>
  </si>
  <si>
    <t xml:space="preserve">house</t>
  </si>
  <si>
    <t xml:space="preserve">False positive.</t>
  </si>
  <si>
    <t xml:space="preserve">boats</t>
  </si>
  <si>
    <t xml:space="preserve">cat</t>
  </si>
  <si>
    <t xml:space="preserve">car</t>
  </si>
  <si>
    <t xml:space="preserve">people, street</t>
  </si>
  <si>
    <t xml:space="preserve">Knife</t>
  </si>
  <si>
    <t xml:space="preserve">There is a rifle along with bullets</t>
  </si>
  <si>
    <t xml:space="preserve">cats</t>
  </si>
  <si>
    <t xml:space="preserve">sink</t>
  </si>
  <si>
    <t xml:space="preserve">People</t>
  </si>
  <si>
    <t xml:space="preserve">computer monitor</t>
  </si>
  <si>
    <t xml:space="preserve">dog</t>
  </si>
  <si>
    <t xml:space="preserve">people</t>
  </si>
  <si>
    <t xml:space="preserve">windmill</t>
  </si>
  <si>
    <t xml:space="preserve">horses</t>
  </si>
  <si>
    <t xml:space="preserve">eagle</t>
  </si>
  <si>
    <t xml:space="preserve">bookcase</t>
  </si>
  <si>
    <t xml:space="preserve">gun and person</t>
  </si>
  <si>
    <t xml:space="preserve">laser printer</t>
  </si>
  <si>
    <t xml:space="preserve">slippers</t>
  </si>
  <si>
    <t xml:space="preserve">inkjet printer</t>
  </si>
  <si>
    <t xml:space="preserve">pistol</t>
  </si>
  <si>
    <t xml:space="preserve">person</t>
  </si>
  <si>
    <t xml:space="preserve">stone statue</t>
  </si>
  <si>
    <t xml:space="preserve">amplifier</t>
  </si>
  <si>
    <t xml:space="preserve">rose close-up</t>
  </si>
  <si>
    <t xml:space="preserve">sunflowers in vase</t>
  </si>
  <si>
    <t xml:space="preserve">withering rose</t>
  </si>
  <si>
    <t xml:space="preserve">flower field</t>
  </si>
  <si>
    <t xml:space="preserve">flowers in vase</t>
  </si>
  <si>
    <t xml:space="preserve">cellphone</t>
  </si>
  <si>
    <t xml:space="preserve">phone</t>
  </si>
  <si>
    <t xml:space="preserve">ball</t>
  </si>
  <si>
    <t xml:space="preserve">giraffe and zebra</t>
  </si>
  <si>
    <t xml:space="preserve">bread loaf</t>
  </si>
  <si>
    <t xml:space="preserve">river</t>
  </si>
  <si>
    <t xml:space="preserve">Top-1 Results for bullets</t>
  </si>
  <si>
    <t xml:space="preserve">Total bullet images</t>
  </si>
  <si>
    <t xml:space="preserve">Total identified as bullets</t>
  </si>
  <si>
    <t xml:space="preserve">Correctly identified as bullets</t>
  </si>
  <si>
    <t xml:space="preserve">Top-5 Results for bullets</t>
  </si>
  <si>
    <t xml:space="preserve">True Condition</t>
  </si>
  <si>
    <t xml:space="preserve">Total population</t>
  </si>
  <si>
    <t xml:space="preserve">Condition positive</t>
  </si>
  <si>
    <t xml:space="preserve">Condition negative</t>
  </si>
  <si>
    <t xml:space="preserve">Prevalence</t>
  </si>
  <si>
    <t xml:space="preserve">Accuracy (ACC)</t>
  </si>
  <si>
    <t xml:space="preserve">Predicted Condition</t>
  </si>
  <si>
    <t xml:space="preserve">Predicted condition positive</t>
  </si>
  <si>
    <t xml:space="preserve">True positive (Power)</t>
  </si>
  <si>
    <t xml:space="preserve">False positive (Type I error)</t>
  </si>
  <si>
    <t xml:space="preserve">Positive predictive value (PPV), Precision</t>
  </si>
  <si>
    <t xml:space="preserve">False discovery rate (FDR)</t>
  </si>
  <si>
    <t xml:space="preserve">Predicted condition negative</t>
  </si>
  <si>
    <t xml:space="preserve">False Negative (Type II error)</t>
  </si>
  <si>
    <t xml:space="preserve">True negative</t>
  </si>
  <si>
    <t xml:space="preserve">False omission rate (FOR)</t>
  </si>
  <si>
    <t xml:space="preserve">Negative predictive value (NPV)</t>
  </si>
  <si>
    <t xml:space="preserve">True positive rate (TPR), Recall, Sensitivity, Probability of detection</t>
  </si>
  <si>
    <t xml:space="preserve">False positive rate (FPR), Fall-out, probability of false alarm</t>
  </si>
  <si>
    <t xml:space="preserve">Positive likelihood ration (LR+)</t>
  </si>
  <si>
    <t xml:space="preserve">Diagnostic odds ratio (DOR)</t>
  </si>
  <si>
    <t xml:space="preserve">F1 score</t>
  </si>
  <si>
    <t xml:space="preserve">False negative rate (FNR)</t>
  </si>
  <si>
    <t xml:space="preserve">True negative rate (TNR), Specificity (SPC)</t>
  </si>
  <si>
    <t xml:space="preserve">Negative likelihood ration (LR1)</t>
  </si>
  <si>
    <t xml:space="preserve">Came close…</t>
  </si>
  <si>
    <t xml:space="preserve">Top-1 Results for pistols</t>
  </si>
  <si>
    <t xml:space="preserve">Total pistol images</t>
  </si>
  <si>
    <t xml:space="preserve">Total identified as pistols</t>
  </si>
  <si>
    <t xml:space="preserve">Correctly identified as pistols</t>
  </si>
  <si>
    <t xml:space="preserve">Top-5 Results for pistols</t>
  </si>
  <si>
    <t xml:space="preserve">People dominate the scene</t>
  </si>
  <si>
    <t xml:space="preserve">CNN pays more attention to people than rifles, needs retraining.</t>
  </si>
  <si>
    <t xml:space="preserve">Uzi, small rifle, more like a pistol</t>
  </si>
  <si>
    <t xml:space="preserve">There are way more bullets than rifles.</t>
  </si>
  <si>
    <t xml:space="preserve">CNN needs to be trained to recognize assault rifles.</t>
  </si>
  <si>
    <t xml:space="preserve">Top-1 Results for Rifles</t>
  </si>
  <si>
    <t xml:space="preserve">Total rifle images</t>
  </si>
  <si>
    <t xml:space="preserve">Total identified as Rifles</t>
  </si>
  <si>
    <t xml:space="preserve">Correctly identified as Rifles</t>
  </si>
  <si>
    <t xml:space="preserve">Top-5 Results for Rifles</t>
  </si>
  <si>
    <t xml:space="preserve">Top-1 Results for knives</t>
  </si>
  <si>
    <t xml:space="preserve">Total knife images</t>
  </si>
  <si>
    <t xml:space="preserve">Total identified as knives</t>
  </si>
  <si>
    <t xml:space="preserve">Correctly identified as knives</t>
  </si>
  <si>
    <t xml:space="preserve">Top-5 Results for knives</t>
  </si>
  <si>
    <t xml:space="preserve">Top-1 Results for unknown</t>
  </si>
  <si>
    <t xml:space="preserve">Total unknown images</t>
  </si>
  <si>
    <t xml:space="preserve">Total identified as unknown</t>
  </si>
  <si>
    <t xml:space="preserve">Correctly identified as unknown</t>
  </si>
  <si>
    <t xml:space="preserve">Top-5 Results for unknown</t>
  </si>
  <si>
    <t xml:space="preserve">/home/jorge/Pictures/contraband_photos/Bullets/New_Bullets/ima49ges.jpeg</t>
  </si>
  <si>
    <t xml:space="preserve">bullets</t>
  </si>
  <si>
    <t xml:space="preserve">/home/jorge/Pictures/contraband_photos/Bullets/New_Bullets/image48s.jpeg</t>
  </si>
  <si>
    <t xml:space="preserve">/home/jorge/Pictures/contraband_photos/Bullets/New_Bullets/images47.jpeg</t>
  </si>
  <si>
    <t xml:space="preserve">knives</t>
  </si>
  <si>
    <t xml:space="preserve">/home/jorge/Pictures/contraband_photos/Bullets/New_Bullets/images.jpeg</t>
  </si>
  <si>
    <t xml:space="preserve">/home/jorge/Pictures/contraband_photos/Bullets/New_Bullets/image42s.jpeg</t>
  </si>
  <si>
    <t xml:space="preserve">/home/jorge/Pictures/contraband_photos/Bullets/New_Bullets/index.jpeg</t>
  </si>
  <si>
    <t xml:space="preserve">/home/jorge/Pictures/contraband_photos/Bullets/New_Bullets/bullet.jpeg</t>
  </si>
  <si>
    <t xml:space="preserve">/home/jorge/Pictures/contraband_photos/Bullets/New_Bullets/images001.jpeg</t>
  </si>
  <si>
    <t xml:space="preserve">/home/jorge/Pictures/contraband_photos/Bullets/New_Bullets/th.jpeg</t>
  </si>
  <si>
    <t xml:space="preserve">/home/jorge/Pictures/contraband_photos/Bullets/New_Bullets/images002.jpeg</t>
  </si>
  <si>
    <t xml:space="preserve">rifles</t>
  </si>
  <si>
    <t xml:space="preserve">/home/jorge/Pictures/contraband_photos/Bullets/New_Bullets/545.jpeg</t>
  </si>
  <si>
    <t xml:space="preserve">/home/jorge/Pictures/contraband_photos/Bullets/New_Bullets/2266.jpg</t>
  </si>
  <si>
    <t xml:space="preserve">/home/jorge/Pictures/contraband_photos/Bullets/New_Bullets/456.jpg</t>
  </si>
  <si>
    <t xml:space="preserve">/home/jorge/Pictures/contraband_photos/Bullets/New_Bullets/g2rip-2.jpg</t>
  </si>
  <si>
    <t xml:space="preserve">/home/jorge/Pictures/contraband_photos/Bullets/New_Bullets/006-90307.jpg</t>
  </si>
  <si>
    <t xml:space="preserve">/home/jorge/Pictures/contraband_photos/Bullets/New_Bullets/45-70_hollow_point.jpg</t>
  </si>
  <si>
    <t xml:space="preserve">/home/jorge/Pictures/contraband_photos/Bullets/New_Bullets/tc-shockwave-bullets2.jpg</t>
  </si>
  <si>
    <t xml:space="preserve">/home/jorge/Pictures/contraband_photos/Bullets/New_Bullets/44-caliber-pistol-cartridge-bullet.jpg</t>
  </si>
  <si>
    <t xml:space="preserve">/home/jorge/Pictures/contraband_photos/Bullets/New_Bullets/ak47-bullet.jpg</t>
  </si>
  <si>
    <t xml:space="preserve">/home/jorge/Pictures/contraband_photos/Bullets/New_Bullets/Bullet-300x225.jpg</t>
  </si>
  <si>
    <t xml:space="preserve">/home/jorge/Pictures/contraband_photos/Bullets/New_Bullets/hornpic3045.jpg</t>
  </si>
  <si>
    <t xml:space="preserve">/home/jorge/Pictures/contraband_photos/Bullets/New_Bullets/NAA-Mini-Revolver-11-400x267.jpg</t>
  </si>
  <si>
    <t xml:space="preserve">/home/jorge/Pictures/contraband_photos/Bullets/New_Bullets/568.jpg</t>
  </si>
  <si>
    <t xml:space="preserve">/home/jorge/Pictures/contraband_photos/Bullets/New_Bullets/ammo-day-3-small-02.jpg</t>
  </si>
  <si>
    <t xml:space="preserve">/home/jorge/Pictures/contraband_photos/Bullets/New_Bullets/FN55WRUGYUY0F00.LARGE.jpg</t>
  </si>
  <si>
    <t xml:space="preserve">/home/jorge/Pictures/contraband_photos/Bullets/New_Bullets/45ACP.jpg</t>
  </si>
  <si>
    <t xml:space="preserve">/home/jorge/Pictures/contraband_photos/Bullets/New_Bullets/357-Magnum-bullet1.jpg</t>
  </si>
  <si>
    <t xml:space="preserve">/home/jorge/Pictures/contraband_photos/Bullets/New_Bullets/Bullet-1080x675.jpg</t>
  </si>
  <si>
    <t xml:space="preserve">/home/jorge/Pictures/contraband_photos/Bullets/New_Bullets/rock2.jpg</t>
  </si>
  <si>
    <t xml:space="preserve">/home/jorge/Pictures/contraband_photos/Bullets/New_Bullets/K_Bullet.jpg</t>
  </si>
  <si>
    <t xml:space="preserve">/home/jorge/Pictures/contraband_photos/Bullets/New_Bullets/MW-FF855_bullet.jpg</t>
  </si>
  <si>
    <t xml:space="preserve">/home/jorge/Pictures/contraband_photos/Bullets/New_Bullets/22-Short-Ammunition-vs-22-LR-Ammo.jpg</t>
  </si>
  <si>
    <t xml:space="preserve">/home/jorge/Pictures/contraband_photos/Bullets/New_Bullets/BIB_Action_photo550.jpg</t>
  </si>
  <si>
    <t xml:space="preserve">/home/jorge/Pictures/contraband_photos/Bullets/New_Bullets/300px45Colt.jpg</t>
  </si>
  <si>
    <t xml:space="preserve">/home/jorge/Pictures/contraband_photos/Bullets/New_Bullets/hqdefault.jpg</t>
  </si>
  <si>
    <t xml:space="preserve">pistols</t>
  </si>
  <si>
    <t xml:space="preserve">/home/jorge/Pictures/contraband_photos/Bullets/New_Bullets/snidercadetbullet.jpg</t>
  </si>
  <si>
    <t xml:space="preserve">/home/jorge/Pictures/contraband_photos/Bullets/New_Bullets/p2A42.jpg</t>
  </si>
  <si>
    <t xml:space="preserve">/home/jorge/Pictures/contraband_photos/Bullets/New_Bullets/depositphotos-old-bullet.jpg</t>
  </si>
  <si>
    <t xml:space="preserve">/home/jorge/Pictures/contraband_photos/Bullets/New_Bullets/PDX1-Pic-3.jpg</t>
  </si>
  <si>
    <t xml:space="preserve">/home/jorge/Pictures/contraband_photos/Bullets/New_Bullets/DSC07972.jpg</t>
  </si>
  <si>
    <t xml:space="preserve">/home/jorge/Pictures/contraband_photos/Bullets/New_Bullets/95054i_ts.jpg</t>
  </si>
  <si>
    <t xml:space="preserve">/home/jorge/Pictures/contraband_photos/Bullets/New_Bullets/p_749004971_1.jpg</t>
  </si>
  <si>
    <t xml:space="preserve">/home/jorge/Pictures/contraband_photos/Bullets/New_Bullets/5bullets-1542072.jpg</t>
  </si>
  <si>
    <t xml:space="preserve">/home/jorge/Pictures/contraband_photos/Bullets/New_Bullets/2-x-Snuff-Aluminum-Snorter-_1.jpg</t>
  </si>
  <si>
    <t xml:space="preserve">/home/jorge/Pictures/contraband_photos/Bullets/New_Bullets/987.jpg</t>
  </si>
  <si>
    <t xml:space="preserve">/home/jorge/Pictures/contraband_photos/Bullets/New_Bullets/160006.jpg</t>
  </si>
  <si>
    <t xml:space="preserve">/home/jorge/Pictures/contraband_photos/Bullets/New_Bullets/Hornady-Hunting.jpg</t>
  </si>
  <si>
    <t xml:space="preserve">/home/jorge/Pictures/contraband_photos/Bullets/New_Bullets/Sluged3872.jpg</t>
  </si>
  <si>
    <t xml:space="preserve">/home/jorge/Pictures/contraband_photos/Bullets/New_Bullets/787.jpg</t>
  </si>
  <si>
    <t xml:space="preserve">/home/jorge/Pictures/contraband_photos/Bullets/New_Bullets/ppatch-2.jpg</t>
  </si>
  <si>
    <t xml:space="preserve">/home/jorge/Pictures/Random_Test_Images/IMG_0120.jpg</t>
  </si>
  <si>
    <t xml:space="preserve">unknown</t>
  </si>
  <si>
    <t xml:space="preserve">/home/jorge/Pictures/Random_Test_Images/IMG_E1076.jpg</t>
  </si>
  <si>
    <t xml:space="preserve">/home/jorge/Pictures/Random_Test_Images/KOHF8986.jpg</t>
  </si>
  <si>
    <t xml:space="preserve">/home/jorge/Pictures/Random_Test_Images/katie604.jpg</t>
  </si>
  <si>
    <t xml:space="preserve">/home/jorge/Pictures/Random_Test_Images/TNQI5393.jpg</t>
  </si>
  <si>
    <t xml:space="preserve">/home/jorge/Pictures/Random_Test_Images/CZLR1027.jpg</t>
  </si>
  <si>
    <t xml:space="preserve">/home/jorge/Pictures/Random_Test_Images/IMG_2212.jpg</t>
  </si>
  <si>
    <t xml:space="preserve">/home/jorge/Pictures/Random_Test_Images/IMG_2296.jpg</t>
  </si>
  <si>
    <t xml:space="preserve">/home/jorge/Pictures/Random_Test_Images/Pocket_knife2.jpg</t>
  </si>
  <si>
    <t xml:space="preserve">/home/jorge/Pictures/Random_Test_Images/harmony2.jpg</t>
  </si>
  <si>
    <t xml:space="preserve">/home/jorge/Pictures/Random_Test_Images/512_Sink.jpg</t>
  </si>
  <si>
    <t xml:space="preserve">/home/jorge/Pictures/Random_Test_Images/DRS_SSE_Group_Photo.jpg</t>
  </si>
  <si>
    <t xml:space="preserve">/home/jorge/Pictures/Random_Test_Images/512_Monitor.jpg</t>
  </si>
  <si>
    <t xml:space="preserve">/home/jorge/Pictures/Random_Test_Images/dog.jpg</t>
  </si>
  <si>
    <t xml:space="preserve">/home/jorge/Pictures/Random_Test_Images/IMG_2314.jpg</t>
  </si>
  <si>
    <t xml:space="preserve">/home/jorge/Pictures/Random_Test_Images/HUVO5881.jpg</t>
  </si>
  <si>
    <t xml:space="preserve">/home/jorge/Pictures/Random_Test_Images/130684941_d1abfa3be6_m.jpg</t>
  </si>
  <si>
    <t xml:space="preserve">/home/jorge/Pictures/Random_Test_Images/1392579828_ab5a139052.jpg</t>
  </si>
  <si>
    <t xml:space="preserve">/home/jorge/Pictures/Random_Test_Images/horses.jpg</t>
  </si>
  <si>
    <t xml:space="preserve">/home/jorge/Pictures/Random_Test_Images/kittens.jpg</t>
  </si>
  <si>
    <t xml:space="preserve">/home/jorge/Pictures/Random_Test_Images/eagle.jpg</t>
  </si>
  <si>
    <t xml:space="preserve">/home/jorge/Pictures/Random_Test_Images/cartoon.jpg</t>
  </si>
  <si>
    <t xml:space="preserve">/home/jorge/Pictures/Random_Test_Images/gun.jpg</t>
  </si>
  <si>
    <t xml:space="preserve">/home/jorge/Pictures/Random_Test_Images/BCNF7850.jpg</t>
  </si>
  <si>
    <t xml:space="preserve">/home/jorge/Pictures/Random_Test_Images/512_LaserPrinter.jpg</t>
  </si>
  <si>
    <t xml:space="preserve">/home/jorge/Pictures/Random_Test_Images/512_Slippers.jpg</t>
  </si>
  <si>
    <t xml:space="preserve">/home/jorge/Pictures/Random_Test_Images/512_InkjetPrinter.jpg</t>
  </si>
  <si>
    <t xml:space="preserve">/home/jorge/Pictures/Random_Test_Images/Beretta_M9.jpg</t>
  </si>
  <si>
    <t xml:space="preserve">/home/jorge/Pictures/Random_Test_Images/Cats on window.jpg</t>
  </si>
  <si>
    <t xml:space="preserve">/home/jorge/Pictures/Random_Test_Images/astronaut.jpg</t>
  </si>
  <si>
    <t xml:space="preserve">/home/jorge/Pictures/Random_Test_Images/24781114_bc83aa811e_n.jpg</t>
  </si>
  <si>
    <t xml:space="preserve">/home/jorge/Pictures/Random_Test_Images/512_Amplifier.jpg</t>
  </si>
  <si>
    <t xml:space="preserve">/home/jorge/Pictures/Random_Test_Images/1540738662_7b4152e344_m.jpg</t>
  </si>
  <si>
    <t xml:space="preserve">/home/jorge/Pictures/Random_Test_Images/147804446_ef9244c8ce_m.jpg</t>
  </si>
  <si>
    <t xml:space="preserve">/home/jorge/Pictures/Random_Test_Images/Beretta_M9us.jpg</t>
  </si>
  <si>
    <t xml:space="preserve">/home/jorge/Pictures/Random_Test_Images/cat.jpg</t>
  </si>
  <si>
    <t xml:space="preserve">/home/jorge/Pictures/Random_Test_Images/269037241_07fceff56a_m.jpg</t>
  </si>
  <si>
    <t xml:space="preserve">/home/jorge/Pictures/Random_Test_Images/Crowd.jpg</t>
  </si>
  <si>
    <t xml:space="preserve">/home/jorge/Pictures/Random_Test_Images/26254755_1bfc494ef1_n.jpg</t>
  </si>
  <si>
    <t xml:space="preserve">/home/jorge/Pictures/Random_Test_Images/IMG_E1045.jpg</t>
  </si>
  <si>
    <t xml:space="preserve">/home/jorge/Pictures/Random_Test_Images/512_Cellphone.jpg</t>
  </si>
  <si>
    <t xml:space="preserve">/home/jorge/Pictures/Random_Test_Images/512_Phone.jpg</t>
  </si>
  <si>
    <t xml:space="preserve">/home/jorge/Pictures/Random_Test_Images/512_Ball.jpg</t>
  </si>
  <si>
    <t xml:space="preserve">/home/jorge/Pictures/Random_Test_Images/IMG_0102.jpg</t>
  </si>
  <si>
    <t xml:space="preserve">/home/jorge/Pictures/Random_Test_Images/giraffe.jpg</t>
  </si>
  <si>
    <t xml:space="preserve">/home/jorge/Pictures/Random_Test_Images/kite.jpg</t>
  </si>
  <si>
    <t xml:space="preserve">/home/jorge/Pictures/Random_Test_Images/bread.jpg</t>
  </si>
  <si>
    <t xml:space="preserve">/home/jorge/Pictures/Random_Test_Images/Dunbar_Trail_View.jpg</t>
  </si>
  <si>
    <t xml:space="preserve">/home/jorge/Pictures/contraband_photos/Pistols/New_Pistols/t.jpg</t>
  </si>
  <si>
    <t xml:space="preserve">/home/jorge/Pictures/contraband_photos/Pistols/New_Pistols/M64-Eagle.jpg</t>
  </si>
  <si>
    <t xml:space="preserve">/home/jorge/Pictures/contraband_photos/Pistols/New_Pistols/f1glk22b.jpg</t>
  </si>
  <si>
    <t xml:space="preserve">/home/jorge/Pictures/contraband_photos/Pistols/New_Pistols/c.jpg</t>
  </si>
  <si>
    <t xml:space="preserve">/home/jorge/Pictures/contraband_photos/Pistols/New_Pistols/beretta-92.jpg</t>
  </si>
  <si>
    <t xml:space="preserve">/home/jorge/Pictures/contraband_photos/Pistols/New_Pistols/8213.jpg</t>
  </si>
  <si>
    <t xml:space="preserve">/home/jorge/Pictures/contraband_photos/Pistols/New_Pistols/as.jpg</t>
  </si>
  <si>
    <t xml:space="preserve">/home/jorge/Pictures/contraband_photos/Pistols/New_Pistols/u.jpg</t>
  </si>
  <si>
    <t xml:space="preserve">/home/jorge/Pictures/contraband_photos/Pistols/New_Pistols/o-GUN-facebook.jpg</t>
  </si>
  <si>
    <t xml:space="preserve">/home/jorge/Pictures/contraband_photos/Pistols/New_Pistols/6545.jpg</t>
  </si>
  <si>
    <t xml:space="preserve">/home/jorge/Pictures/contraband_photos/Pistols/New_Pistols/6.jpg</t>
  </si>
  <si>
    <t xml:space="preserve">/home/jorge/Pictures/contraband_photos/Pistols/New_Pistols/7656.jpg</t>
  </si>
  <si>
    <t xml:space="preserve">/home/jorge/Pictures/contraband_photos/Pistols/New_Pistols/920x920.jpg</t>
  </si>
  <si>
    <t xml:space="preserve">/home/jorge/Pictures/contraband_photos/Pistols/New_Pistols/gunsready.jpg</t>
  </si>
  <si>
    <t xml:space="preserve">/home/jorge/Pictures/contraband_photos/Pistols/New_Pistols/re.jpg</t>
  </si>
  <si>
    <t xml:space="preserve">/home/jorge/Pictures/contraband_photos/Pistols/New_Pistols/0130-1.jpg</t>
  </si>
  <si>
    <t xml:space="preserve">/home/jorge/Pictures/contraband_photos/Pistols/New_Pistols/0vfDd4H.jpg</t>
  </si>
  <si>
    <t xml:space="preserve">/home/jorge/Pictures/contraband_photos/Pistols/New_Pistols/Firearms-1.jpg</t>
  </si>
  <si>
    <t xml:space="preserve">/home/jorge/Pictures/contraband_photos/Pistols/New_Pistols/14_guns_g_w.jpg</t>
  </si>
  <si>
    <t xml:space="preserve">/home/jorge/Pictures/contraband_photos/Pistols/New_Pistols/m.jpg</t>
  </si>
  <si>
    <t xml:space="preserve">/home/jorge/Pictures/contraband_photos/Pistols/New_Pistols/hqdefault.jpg</t>
  </si>
  <si>
    <t xml:space="preserve">/home/jorge/Pictures/contraband_photos/Pistols/New_Pistols/g.jpg</t>
  </si>
  <si>
    <t xml:space="preserve">/home/jorge/Pictures/contraband_photos/Pistols/New_Pistols/6f6f.jpg</t>
  </si>
  <si>
    <t xml:space="preserve">/home/jorge/Pictures/contraband_photos/Pistols/New_Pistols/photo-576x385.jpg</t>
  </si>
  <si>
    <t xml:space="preserve">/home/jorge/Pictures/contraband_photos/Pistols/New_Pistols/Glock19_gl8.jpg</t>
  </si>
  <si>
    <t xml:space="preserve">/home/jorge/Pictures/contraband_photos/Pistols/New_Pistols/8.jpg</t>
  </si>
  <si>
    <t xml:space="preserve">/home/jorge/Pictures/contraband_photos/Pistols/New_Pistols/q.jpg</t>
  </si>
  <si>
    <t xml:space="preserve">/home/jorge/Pictures/contraband_photos/Pistols/New_Pistols/dscf2814i.jpg</t>
  </si>
  <si>
    <t xml:space="preserve">/home/jorge/Pictures/contraband_photos/Pistols/New_Pistols/55.jpg</t>
  </si>
  <si>
    <t xml:space="preserve">/home/jorge/Pictures/contraband_photos/Pistols/New_Pistols/gun-luggage.jpg</t>
  </si>
  <si>
    <t xml:space="preserve">/home/jorge/Pictures/contraband_photos/Pistols/New_Pistols/righttocarry.jpg</t>
  </si>
  <si>
    <t xml:space="preserve">/home/jorge/Pictures/contraband_photos/Pistols/New_Pistols/4.jpg</t>
  </si>
  <si>
    <t xml:space="preserve">/home/jorge/Pictures/contraband_photos/Pistols/New_Pistols/5_mags_and__640.jpg</t>
  </si>
  <si>
    <t xml:space="preserve">/home/jorge/Pictures/contraband_photos/Pistols/New_Pistols/g5.jpg</t>
  </si>
  <si>
    <t xml:space="preserve">/home/jorge/Pictures/contraband_photos/Pistols/New_Pistols/lmpd1.jpg</t>
  </si>
  <si>
    <t xml:space="preserve">/home/jorge/Pictures/contraband_photos/Pistols/New_Pistols/100_5805.jpg</t>
  </si>
  <si>
    <t xml:space="preserve">/home/jorge/Pictures/contraband_photos/Pistols/New_Pistols/RTR3BSX3.jpg</t>
  </si>
  <si>
    <t xml:space="preserve">/home/jorge/Pictures/contraband_photos/Pistols/New_Pistols/9876.jpg</t>
  </si>
  <si>
    <t xml:space="preserve">/home/jorge/Pictures/contraband_photos/Pistols/New_Pistols/554.jpg</t>
  </si>
  <si>
    <t xml:space="preserve">/home/jorge/Pictures/contraband_photos/Pistols/New_Pistols/image001.jpeg</t>
  </si>
  <si>
    <t xml:space="preserve">/home/jorge/Pictures/contraband_photos/Pistols/New_Pistols/images.jpeg</t>
  </si>
  <si>
    <t xml:space="preserve">/home/jorge/Pictures/contraband_photos/Pistols/New_Pistols/image8s.jpeg</t>
  </si>
  <si>
    <t xml:space="preserve">/home/jorge/Pictures/contraband_photos/Pistols/New_Pistols/j.jpeg</t>
  </si>
  <si>
    <t xml:space="preserve">/home/jorge/Pictures/contraband_photos/Pistols/New_Pistols/images0006.jpeg</t>
  </si>
  <si>
    <t xml:space="preserve">/home/jorge/Pictures/contraband_photos/Pistols/New_Pistols/image0002s.jpeg</t>
  </si>
  <si>
    <t xml:space="preserve">/home/jorge/Pictures/contraband_photos/Pistols/New_Pistols/image07s.jpeg</t>
  </si>
  <si>
    <t xml:space="preserve">/home/jorge/Pictures/contraband_photos/Pistols/New_Pistols/images9.jpeg</t>
  </si>
  <si>
    <t xml:space="preserve">/home/jorge/Pictures/contraband_photos/Pistols/New_Pistols/images004.jpeg</t>
  </si>
  <si>
    <t xml:space="preserve">/home/jorge/Pictures/contraband_photos/Pistols/New_Pistols/image12s.jpeg</t>
  </si>
  <si>
    <t xml:space="preserve">/home/jorge/Pictures/contraband_photos/Pistols/New_Pistols/images005.jpeg</t>
  </si>
  <si>
    <t xml:space="preserve">/home/jorge/Pictures/contraband_photos/Rifles/New_Rifles/MP5 download.jpg</t>
  </si>
  <si>
    <t xml:space="preserve">/home/jorge/Pictures/contraband_photos/Rifles/New_Rifles/26.jpg</t>
  </si>
  <si>
    <t xml:space="preserve">/home/jorge/Pictures/contraband_photos/Rifles/New_Rifles/10.jpg</t>
  </si>
  <si>
    <t xml:space="preserve">/home/jorge/Pictures/contraband_photos/Rifles/New_Rifles/20.jpg</t>
  </si>
  <si>
    <t xml:space="preserve">/home/jorge/Pictures/contraband_photos/Rifles/New_Rifles/Tommy gun.jpg</t>
  </si>
  <si>
    <t xml:space="preserve">/home/jorge/Pictures/contraband_photos/Rifles/New_Rifles/31.jpg</t>
  </si>
  <si>
    <t xml:space="preserve">/home/jorge/Pictures/contraband_photos/Rifles/New_Rifles/36.jpg</t>
  </si>
  <si>
    <t xml:space="preserve">/home/jorge/Pictures/contraband_photos/Rifles/New_Rifles/22.jpg</t>
  </si>
  <si>
    <t xml:space="preserve">/home/jorge/Pictures/contraband_photos/Rifles/New_Rifles/Armed-Fulani-herdsmen.jpg</t>
  </si>
  <si>
    <t xml:space="preserve">/home/jorge/Pictures/contraband_photos/Rifles/New_Rifles/11.jpg</t>
  </si>
  <si>
    <t xml:space="preserve">/home/jorge/Pictures/contraband_photos/Rifles/New_Rifles/34.jpg</t>
  </si>
  <si>
    <t xml:space="preserve">/home/jorge/Pictures/contraband_photos/Rifles/New_Rifles/Luter-Guns.jpg</t>
  </si>
  <si>
    <t xml:space="preserve">/home/jorge/Pictures/contraband_photos/Rifles/New_Rifles/6.jpg</t>
  </si>
  <si>
    <t xml:space="preserve">/home/jorge/Pictures/contraband_photos/Rifles/New_Rifles/28.jpg</t>
  </si>
  <si>
    <t xml:space="preserve">/home/jorge/Pictures/contraband_photos/Rifles/New_Rifles/16.jpg</t>
  </si>
  <si>
    <t xml:space="preserve">/home/jorge/Pictures/contraband_photos/Rifles/New_Rifles/18.jpg</t>
  </si>
  <si>
    <t xml:space="preserve">/home/jorge/Pictures/contraband_photos/Rifles/New_Rifles/24.jpg</t>
  </si>
  <si>
    <t xml:space="preserve">/home/jorge/Pictures/contraband_photos/Rifles/New_Rifles/25.jpg</t>
  </si>
  <si>
    <t xml:space="preserve">/home/jorge/Pictures/contraband_photos/Rifles/New_Rifles/23.jpg</t>
  </si>
  <si>
    <t xml:space="preserve">/home/jorge/Pictures/contraband_photos/Rifles/New_Rifles/14.jpg</t>
  </si>
  <si>
    <t xml:space="preserve">/home/jorge/Pictures/contraband_photos/Rifles/New_Rifles/21.jpg</t>
  </si>
  <si>
    <t xml:space="preserve">/home/jorge/Pictures/contraband_photos/Rifles/New_Rifles/17.jpg</t>
  </si>
  <si>
    <t xml:space="preserve">/home/jorge/Pictures/contraband_photos/Rifles/New_Rifles/8.jpg</t>
  </si>
  <si>
    <t xml:space="preserve">/home/jorge/Pictures/contraband_photos/Rifles/New_Rifles/1.jpg</t>
  </si>
  <si>
    <t xml:space="preserve">/home/jorge/Pictures/contraband_photos/Rifles/New_Rifles/Haenel-2.jpg</t>
  </si>
  <si>
    <t xml:space="preserve">/home/jorge/Pictures/contraband_photos/Rifles/New_Rifles/2.jpg</t>
  </si>
  <si>
    <t xml:space="preserve">/home/jorge/Pictures/contraband_photos/Rifles/New_Rifles/27.jpg</t>
  </si>
  <si>
    <t xml:space="preserve">/home/jorge/Pictures/contraband_photos/Rifles/New_Rifles/9.jpg</t>
  </si>
  <si>
    <t xml:space="preserve">/home/jorge/Pictures/contraband_photos/Rifles/New_Rifles/32.jpg</t>
  </si>
  <si>
    <t xml:space="preserve">/home/jorge/Pictures/contraband_photos/Rifles/New_Rifles/19.jpg</t>
  </si>
  <si>
    <t xml:space="preserve">/home/jorge/Pictures/contraband_photos/Rifles/New_Rifles/4.jpg</t>
  </si>
  <si>
    <t xml:space="preserve">/home/jorge/Pictures/contraband_photos/Rifles/New_Rifles/15.jpg</t>
  </si>
  <si>
    <t xml:space="preserve">/home/jorge/Pictures/contraband_photos/Rifles/New_Rifles/firearms03.jpg</t>
  </si>
  <si>
    <t xml:space="preserve">/home/jorge/Pictures/contraband_photos/Rifles/New_Rifles/7.jpg</t>
  </si>
  <si>
    <t xml:space="preserve">/home/jorge/Pictures/contraband_photos/Rifles/New_Rifles/5.jpg</t>
  </si>
  <si>
    <t xml:space="preserve">/home/jorge/Pictures/contraband_photos/Rifles/New_Rifles/image9s.jpeg</t>
  </si>
  <si>
    <t xml:space="preserve">/home/jorge/Pictures/contraband_photos/Rifles/New_Rifles/12.jpeg</t>
  </si>
  <si>
    <t xml:space="preserve">/home/jorge/Pictures/contraband_photos/Rifles/New_Rifles/33.jpeg</t>
  </si>
  <si>
    <t xml:space="preserve">/home/jorge/Pictures/contraband_photos/Rifles/New_Rifles/image14s.jpeg</t>
  </si>
  <si>
    <t xml:space="preserve">/home/jorge/Pictures/contraband_photos/Rifles/New_Rifles/images.jpeg</t>
  </si>
  <si>
    <t xml:space="preserve">/home/jorge/Pictures/contraband_photos/Rifles/New_Rifles/29.jpeg</t>
  </si>
  <si>
    <t xml:space="preserve">/home/jorge/Pictures/contraband_photos/Rifles/New_Rifles/imag14es.jpeg</t>
  </si>
  <si>
    <t xml:space="preserve">/home/jorge/Pictures/contraband_photos/Rifles/New_Rifles/35.jpeg</t>
  </si>
  <si>
    <t xml:space="preserve">/home/jorge/Pictures/contraband_photos/Rifles/New_Rifles/image8s.jpeg</t>
  </si>
  <si>
    <t xml:space="preserve">/home/jorge/Pictures/contraband_photos/Rifles/New_Rifles/3.jpeg</t>
  </si>
  <si>
    <t xml:space="preserve">/home/jorge/Pictures/contraband_photos/Rifles/New_Rifles/13.jpeg</t>
  </si>
  <si>
    <t xml:space="preserve">/home/jorge/Pictures/contraband_photos/Rifles/New_Rifles/image11s.jpeg</t>
  </si>
  <si>
    <t xml:space="preserve">/home/jorge/Pictures/contraband_photos/Rifles/New_Rifles/image12s.jpeg</t>
  </si>
  <si>
    <t xml:space="preserve">/home/jorge/Pictures/contraband_photos/Rifles/New_Rifles/30.jpeg</t>
  </si>
  <si>
    <t xml:space="preserve">/home/jorge/Pictures/contraband_photos/Knives/New_Knives/static1.squarespace.com.jpeg</t>
  </si>
  <si>
    <t xml:space="preserve">/home/jorge/Pictures/contraband_photos/Knives/New_Knives/image21s.jpeg</t>
  </si>
  <si>
    <t xml:space="preserve">/home/jorge/Pictures/contraband_photos/Knives/New_Knives/imag32es.jpeg</t>
  </si>
  <si>
    <t xml:space="preserve">/home/jorge/Pictures/contraband_photos/Knives/New_Knives/ima37ges.jpeg</t>
  </si>
  <si>
    <t xml:space="preserve">/home/jorge/Pictures/contraband_photos/Knives/New_Knives/50.jpeg</t>
  </si>
  <si>
    <t xml:space="preserve">/home/jorge/Pictures/contraband_photos/Knives/New_Knives/43.jpeg</t>
  </si>
  <si>
    <t xml:space="preserve">/home/jorge/Pictures/contraband_photos/Knives/New_Knives/im20ages.jpeg</t>
  </si>
  <si>
    <t xml:space="preserve">/home/jorge/Pictures/contraband_photos/Knives/New_Knives/imag18es.jpeg</t>
  </si>
  <si>
    <t xml:space="preserve">/home/jorge/Pictures/contraband_photos/Knives/New_Knives/eagle-bowie-knife-with-fingerguards-1.gif.jpeg</t>
  </si>
  <si>
    <t xml:space="preserve">/home/jorge/Pictures/contraband_photos/Knives/New_Knives/38.jpeg</t>
  </si>
  <si>
    <t xml:space="preserve">/home/jorge/Pictures/contraband_photos/Knives/New_Knives/41.jpeg</t>
  </si>
  <si>
    <t xml:space="preserve">/home/jorge/Pictures/contraband_photos/Knives/New_Knives/cck-butcher-s-knife-41.png.jpeg</t>
  </si>
  <si>
    <t xml:space="preserve">/home/jorge/Pictures/contraband_photos/Knives/New_Knives/timthumb.php.jpeg</t>
  </si>
  <si>
    <t xml:space="preserve">/home/jorge/Pictures/contraband_photos/Knives/New_Knives/46.jpeg</t>
  </si>
  <si>
    <t xml:space="preserve">/home/jorge/Pictures/contraband_photos/Knives/New_Knives/image12s.jpeg</t>
  </si>
  <si>
    <t xml:space="preserve">/home/jorge/Pictures/contraband_photos/Knives/New_Knives/ImgW.ashx.jpeg</t>
  </si>
  <si>
    <t xml:space="preserve">/home/jorge/Pictures/contraband_photos/Knives/New_Knives/b1e5d3528e159d50a74b5932e484d53a.jpg</t>
  </si>
  <si>
    <t xml:space="preserve">/home/jorge/Pictures/contraband_photos/Knives/New_Knives/002.jpg</t>
  </si>
  <si>
    <t xml:space="preserve">/home/jorge/Pictures/contraband_photos/Knives/New_Knives/s-l640.jpg</t>
  </si>
  <si>
    <t xml:space="preserve">/home/jorge/Pictures/contraband_photos/Knives/New_Knives/Sheepdog-Bowie-BT.jpg</t>
  </si>
  <si>
    <t xml:space="preserve">/home/jorge/Pictures/contraband_photos/Knives/New_Knives/347991411_tn30_0.jpg</t>
  </si>
  <si>
    <t xml:space="preserve">/home/jorge/Pictures/contraband_photos/Knives/New_Knives/fn56_fallkniven_butcher_knife.jpg</t>
  </si>
  <si>
    <t xml:space="preserve">/home/jorge/Pictures/contraband_photos/Knives/New_Knives/81lUIG+zenL._SX425_.jpg</t>
  </si>
  <si>
    <t xml:space="preserve">/home/jorge/Pictures/contraband_photos/Knives/New_Knives/remington.jpg</t>
  </si>
  <si>
    <t xml:space="preserve">/home/jorge/Pictures/contraband_photos/Knives/New_Knives/5310.jpg</t>
  </si>
  <si>
    <t xml:space="preserve">/home/jorge/Pictures/contraband_photos/Knives/New_Knives/Bowie_Knife_1__47689.1445972969.500.659.jpg</t>
  </si>
  <si>
    <t xml:space="preserve">/home/jorge/Pictures/contraband_photos/Knives/New_Knives/maxresd36ult.jpg</t>
  </si>
  <si>
    <t xml:space="preserve">/home/jorge/Pictures/contraband_photos/Knives/New_Knives/butcher_knife.jpg</t>
  </si>
  <si>
    <t xml:space="preserve">/home/jorge/Pictures/contraband_photos/Knives/New_Knives/Best-Butcher-Knife-01.jpg</t>
  </si>
  <si>
    <t xml:space="preserve">/home/jorge/Pictures/contraband_photos/Knives/New_Knives/41s3dL85s1L._SX355_.jpg</t>
  </si>
  <si>
    <t xml:space="preserve">/home/jorge/Pictures/contraband_photos/Knives/New_Knives/41j6jsxCG0L.jpg</t>
  </si>
  <si>
    <t xml:space="preserve">/home/jorge/Pictures/contraband_photos/Knives/New_Knives/l_italian-9-inch-switchblade-knife-dark-horn-bayonet.jpg</t>
  </si>
  <si>
    <t xml:space="preserve">/home/jorge/Pictures/contraband_photos/Knives/New_Knives/halloween-the-movie-butcher-knife.jpg</t>
  </si>
  <si>
    <t xml:space="preserve">/home/jorge/Pictures/contraband_photos/Knives/New_Knives/DSC_0151_large.jpg</t>
  </si>
  <si>
    <t xml:space="preserve">/home/jorge/Pictures/contraband_photos/Knives/New_Knives/10-old-hickory-butcher-knife-21-518x365.jpg</t>
  </si>
  <si>
    <t xml:space="preserve">/home/jorge/Pictures/contraband_photos/Knives/New_Knives/cimetar-curved-butcher-s-knife.jpg</t>
  </si>
  <si>
    <t xml:space="preserve">/home/jorge/Pictures/contraband_photos/Knives/New_Knives/71-fe0F1hhL._SX425_.jpg</t>
  </si>
  <si>
    <t xml:space="preserve">/home/jorge/Pictures/contraband_photos/Knives/New_Knives/ZY00002.jpg</t>
  </si>
  <si>
    <t xml:space="preserve">/home/jorge/Pictures/contraband_photos/Knives/New_Knives/51MizBBEdyL._SY355_.jpg</t>
  </si>
  <si>
    <t xml:space="preserve">/home/jorge/Pictures/contraband_photos/Knives/New_Knives/Ontario-Knife-7025-Butcher-Knife.jpg</t>
  </si>
  <si>
    <t xml:space="preserve">/home/jorge/Pictures/contraband_photos/Knives/New_Knives/IMG_7388.jpg</t>
  </si>
  <si>
    <t xml:space="preserve">/home/jorge/Pictures/contraband_photos/Knives/New_Knives/maxresdefault.jpg</t>
  </si>
  <si>
    <t xml:space="preserve">/home/jorge/Pictures/contraband_photos/Knives/New_Knives/butcher-knife-giant-20-long.jpg</t>
  </si>
  <si>
    <t xml:space="preserve">/home/jorge/Pictures/contraband_photos/Knives/New_Knives/W5520-12-2.jpg</t>
  </si>
  <si>
    <t xml:space="preserve">/home/jorge/Pictures/contraband_photos/Knives/New_Knives/51frwlg5UTL._SX425_.jpg</t>
  </si>
  <si>
    <t xml:space="preserve">/home/jorge/Pictures/contraband_photos/Knives/New_Knives/oldhickory-10butcher2_grande.jpg</t>
  </si>
  <si>
    <t xml:space="preserve">/home/jorge/Pictures/contraband_photos/Knives/New_Knives/454.jpg</t>
  </si>
  <si>
    <t xml:space="preserve">/home/jorge/Pictures/contraband_photos/Knives/New_Knives/ST_103_7-500x500.jpg</t>
  </si>
  <si>
    <t xml:space="preserve">/home/jorge/Pictures/contraband_photos/Knives/New_Knives/s-l63940.jpg</t>
  </si>
  <si>
    <t xml:space="preserve">/home/jorge/Pictures/contraband_photos/Knives/New_Knives/Spanish001.jpg</t>
  </si>
  <si>
    <t xml:space="preserve">/home/jorge/Pictures/contraband_photos/Person/New_Person/bruce-lee-95.jpg</t>
  </si>
  <si>
    <t xml:space="preserve">/home/jorge/Pictures/contraband_photos/Person/New_Person/10.jpg</t>
  </si>
  <si>
    <t xml:space="preserve">/home/jorge/Pictures/contraband_photos/Person/New_Person/jackie-kennedy-cover_crop.jpg</t>
  </si>
  <si>
    <t xml:space="preserve">/home/jorge/Pictures/contraband_photos/Person/New_Person/unnamed.jpg</t>
  </si>
  <si>
    <t xml:space="preserve">/home/jorge/Pictures/contraband_photos/Person/New_Person/Vikings.jpg</t>
  </si>
  <si>
    <t xml:space="preserve">/home/jorge/Pictures/contraband_photos/Person/New_Person/kennedy_joseph.jpg</t>
  </si>
  <si>
    <t xml:space="preserve">/home/jorge/Pictures/contraband_photos/Person/New_Person/Alcione_2014.jpg</t>
  </si>
  <si>
    <t xml:space="preserve">/home/jorge/Pictures/contraband_photos/Person/New_Person/ellen-degeneres.jpg</t>
  </si>
  <si>
    <t xml:space="preserve">/home/jorge/Pictures/contraband_photos/Person/New_Person/poy_nomination_agassi.jpg</t>
  </si>
  <si>
    <t xml:space="preserve">/home/jorge/Pictures/contraband_photos/Person/New_Person/6.jpg</t>
  </si>
  <si>
    <t xml:space="preserve">/home/jorge/Pictures/contraband_photos/Person/New_Person/boardwalk-empire_1.jpg</t>
  </si>
  <si>
    <t xml:space="preserve">/home/jorge/Pictures/contraband_photos/Person/New_Person/3.jpg</t>
  </si>
  <si>
    <t xml:space="preserve">/home/jorge/Pictures/contraband_photos/Person/New_Person/amelia-earhart.jpg</t>
  </si>
  <si>
    <t xml:space="preserve">/home/jorge/Pictures/contraband_photos/Person/New_Person/16.jpg</t>
  </si>
  <si>
    <t xml:space="preserve">/home/jorge/Pictures/contraband_photos/Person/New_Person/Julie-Zeglen.jpg</t>
  </si>
  <si>
    <t xml:space="preserve">/home/jorge/Pictures/contraband_photos/Person/New_Person/maxr13esdefault.jpg</t>
  </si>
  <si>
    <t xml:space="preserve">/home/jorge/Pictures/contraband_photos/Person/New_Person/bugsy_siegel.jpg</t>
  </si>
  <si>
    <t xml:space="preserve">/home/jorge/Pictures/contraband_photos/Person/New_Person/Jfk.jpg</t>
  </si>
  <si>
    <t xml:space="preserve">/home/jorge/Pictures/contraband_photos/Person/New_Person/14.jpg</t>
  </si>
  <si>
    <t xml:space="preserve">/home/jorge/Pictures/contraband_photos/Person/New_Person/John_F_Kennedy_portrait.jpg</t>
  </si>
  <si>
    <t xml:space="preserve">/home/jorge/Pictures/contraband_photos/Person/New_Person/Jackie-Kennedy-Onassis.jpg</t>
  </si>
  <si>
    <t xml:space="preserve">/home/jorge/Pictures/contraband_photos/Person/New_Person/8.jpg</t>
  </si>
  <si>
    <t xml:space="preserve">/home/jorge/Pictures/contraband_photos/Person/New_Person/1.jpg</t>
  </si>
  <si>
    <t xml:space="preserve">/home/jorge/Pictures/contraband_photos/Person/New_Person/maxresdefault.jpg</t>
  </si>
  <si>
    <t xml:space="preserve">/home/jorge/Pictures/contraband_photos/Person/New_Person/kennedy-exlarge-169.jpg</t>
  </si>
  <si>
    <t xml:space="preserve">/home/jorge/Pictures/contraband_photos/Person/New_Person/Bruce_Lee_1973.jpg</t>
  </si>
  <si>
    <t xml:space="preserve">/home/jorge/Pictures/contraband_photos/Person/New_Person/charlie-luciano-vincent-piazza.jpg</t>
  </si>
  <si>
    <t xml:space="preserve">/home/jorge/Pictures/contraband_photos/Person/New_Person/amelia-earhart2.jpg</t>
  </si>
  <si>
    <t xml:space="preserve">/home/jorge/Pictures/contraband_photos/Person/New_Person/2.jpg</t>
  </si>
  <si>
    <t xml:space="preserve">/home/jorge/Pictures/contraband_photos/Person/New_Person/Agatha_Christie.jpg</t>
  </si>
  <si>
    <t xml:space="preserve">/home/jorge/Pictures/contraband_photos/Person/New_Person/amalia.jpg</t>
  </si>
  <si>
    <t xml:space="preserve">/home/jorge/Pictures/contraband_photos/Person/New_Person/1-thatcherjpg.jpg</t>
  </si>
  <si>
    <t xml:space="preserve">/home/jorge/Pictures/contraband_photos/Person/New_Person/4.jpg</t>
  </si>
  <si>
    <t xml:space="preserve">/home/jorge/Pictures/contraband_photos/Person/New_Person/Rich-Graff-Lucky-Luciano.jpg</t>
  </si>
  <si>
    <t xml:space="preserve">/home/jorge/Pictures/contraband_photos/Person/New_Person/Serena_Williams.jpg</t>
  </si>
  <si>
    <t xml:space="preserve">/home/jorge/Pictures/contraband_photos/Person/New_Person/7.jpg</t>
  </si>
  <si>
    <t xml:space="preserve">/home/jorge/Pictures/contraband_photos/Person/New_Person/12.jpeg</t>
  </si>
  <si>
    <t xml:space="preserve">/home/jorge/Pictures/contraband_photos/Person/New_Person/34.jpeg</t>
  </si>
  <si>
    <t xml:space="preserve">/home/jorge/Pictures/contraband_photos/Person/New_Person/33.jpeg</t>
  </si>
  <si>
    <t xml:space="preserve">/home/jorge/Pictures/contraband_photos/Person/New_Person/11.jpeg</t>
  </si>
  <si>
    <t xml:space="preserve">/home/jorge/Pictures/contraband_photos/Person/New_Person/images.jpeg</t>
  </si>
  <si>
    <t xml:space="preserve">/home/jorge/Pictures/contraband_photos/Person/New_Person/5.jpeg</t>
  </si>
  <si>
    <t xml:space="preserve">/home/jorge/Pictures/contraband_photos/Person/New_Person/45.jpeg</t>
  </si>
  <si>
    <t xml:space="preserve">/home/jorge/Pictures/contraband_photos/Person/New_Person/imag89es.jpeg</t>
  </si>
  <si>
    <t xml:space="preserve">/home/jorge/Pictures/contraband_photos/Person/New_Person/13.jpeg</t>
  </si>
  <si>
    <t xml:space="preserve">/home/jorge/Pictures/contraband_photos/Person/New_Person/imag16es.jpeg</t>
  </si>
  <si>
    <t xml:space="preserve">/home/jorge/Pictures/contraband_photos/Person/New_Person/image1s.jpeg</t>
  </si>
  <si>
    <t xml:space="preserve">/home/jorge/Pictures/contraband_photos/Person/New_Person/imag15es.jpeg</t>
  </si>
  <si>
    <t xml:space="preserve">/home/jorge/Pictures/contraband_photos/Person/New_Person/imag46es.jpeg</t>
  </si>
  <si>
    <t xml:space="preserve">/home/jorge/Pictures/contraband_photos/Person/New_Person/9.jpeg</t>
  </si>
  <si>
    <t xml:space="preserve">/home/jorge/Pictures/contraband_photos/Unknown/New_Unknown/yucatan mexico.jpg</t>
  </si>
  <si>
    <t xml:space="preserve">/home/jorge/Pictures/contraband_photos/Unknown/New_Unknown/12.jpg</t>
  </si>
  <si>
    <t xml:space="preserve">/home/jorge/Pictures/contraband_photos/Unknown/New_Unknown/deserts-palm.jpg</t>
  </si>
  <si>
    <t xml:space="preserve">/home/jorge/Pictures/contraband_photos/Unknown/New_Unknown/20.jpg</t>
  </si>
  <si>
    <t xml:space="preserve">/home/jorge/Pictures/contraband_photos/Unknown/New_Unknown/best-shopping-malls-singapore.jpg</t>
  </si>
  <si>
    <t xml:space="preserve">/home/jorge/Pictures/contraband_photos/Unknown/New_Unknown/Praia_de_Copacabana.jpg</t>
  </si>
  <si>
    <t xml:space="preserve">/home/jorge/Pictures/contraband_photos/Unknown/New_Unknown/midnight.jpg</t>
  </si>
  <si>
    <t xml:space="preserve">/home/jorge/Pictures/contraband_photos/Unknown/New_Unknown/Concept-Climax-rear.jpg</t>
  </si>
  <si>
    <t xml:space="preserve">/home/jorge/Pictures/contraband_photos/Unknown/New_Unknown/jaxa-moon.jpg</t>
  </si>
  <si>
    <t xml:space="preserve">/home/jorge/Pictures/contraband_photos/Unknown/New_Unknown/Marina-Bay-Singapore.jpg</t>
  </si>
  <si>
    <t xml:space="preserve">/home/jorge/Pictures/contraband_photos/Unknown/New_Unknown/eiffel.jpg</t>
  </si>
  <si>
    <t xml:space="preserve">/home/jorge/Pictures/contraband_photos/Unknown/New_Unknown/louvre.jpg</t>
  </si>
  <si>
    <t xml:space="preserve">/home/jorge/Pictures/contraband_photos/Unknown/New_Unknown/guatape-pueblo.jpg</t>
  </si>
  <si>
    <t xml:space="preserve">/home/jorge/Pictures/contraband_photos/Unknown/New_Unknown/6.jpg</t>
  </si>
  <si>
    <t xml:space="preserve">/home/jorge/Pictures/contraband_photos/Unknown/New_Unknown/3.jpg</t>
  </si>
  <si>
    <t xml:space="preserve">/home/jorge/Pictures/contraband_photos/Unknown/New_Unknown/medellin-cityscape-AP.jpg</t>
  </si>
  <si>
    <t xml:space="preserve">/home/jorge/Pictures/contraband_photos/Unknown/New_Unknown/Medellin-Columbia.jpg</t>
  </si>
  <si>
    <t xml:space="preserve">/home/jorge/Pictures/contraband_photos/Unknown/New_Unknown/singapor3e.jpg</t>
  </si>
  <si>
    <t xml:space="preserve">/home/jorge/Pictures/contraband_photos/Unknown/New_Unknown/TakenByStorm_SharingStorms.jpg</t>
  </si>
  <si>
    <t xml:space="preserve">/home/jorge/Pictures/contraband_photos/Unknown/New_Unknown/17.jpg</t>
  </si>
  <si>
    <t xml:space="preserve">/home/jorge/Pictures/contraband_photos/Unknown/New_Unknown/8.jpg</t>
  </si>
  <si>
    <t xml:space="preserve">/home/jorge/Pictures/contraband_photos/Unknown/New_Unknown/1.jpg</t>
  </si>
  <si>
    <t xml:space="preserve">/home/jorge/Pictures/contraband_photos/Unknown/New_Unknown/1968.jpg</t>
  </si>
  <si>
    <t xml:space="preserve">/home/jorge/Pictures/contraband_photos/Unknown/New_Unknown/2.jpg</t>
  </si>
  <si>
    <t xml:space="preserve">/home/jorge/Pictures/contraband_photos/Unknown/New_Unknown/9.jpg</t>
  </si>
  <si>
    <t xml:space="preserve">/home/jorge/Pictures/contraband_photos/Unknown/New_Unknown/4.jpg</t>
  </si>
  <si>
    <t xml:space="preserve">/home/jorge/Pictures/contraband_photos/Unknown/New_Unknown/5.jpg</t>
  </si>
  <si>
    <t xml:space="preserve">/home/jorge/Pictures/contraband_photos/Unknown/New_Unknown/18.jpeg</t>
  </si>
  <si>
    <t xml:space="preserve">/home/jorge/Pictures/contraband_photos/Unknown/New_Unknown/10.jpeg</t>
  </si>
  <si>
    <t xml:space="preserve">/home/jorge/Pictures/contraband_photos/Unknown/New_Unknown/28.jpeg</t>
  </si>
  <si>
    <t xml:space="preserve">/home/jorge/Pictures/contraband_photos/Unknown/New_Unknown/7.jpeg</t>
  </si>
  <si>
    <t xml:space="preserve">/home/jorge/Pictures/contraband_photos/Unknown/New_Unknown/11.jpeg</t>
  </si>
  <si>
    <t xml:space="preserve">/home/jorge/Pictures/contraband_photos/Unknown/New_Unknown/25.jpeg</t>
  </si>
  <si>
    <t xml:space="preserve">/home/jorge/Pictures/contraband_photos/Unknown/New_Unknown/24.jpeg</t>
  </si>
  <si>
    <t xml:space="preserve">/home/jorge/Pictures/contraband_photos/Unknown/New_Unknown/29.jpeg</t>
  </si>
  <si>
    <t xml:space="preserve">/home/jorge/Pictures/contraband_photos/Unknown/New_Unknown/23.jpeg</t>
  </si>
  <si>
    <t xml:space="preserve">/home/jorge/Pictures/contraband_photos/Unknown/New_Unknown/15.jpeg</t>
  </si>
  <si>
    <t xml:space="preserve">/home/jorge/Pictures/contraband_photos/Unknown/New_Unknown/27.jpeg</t>
  </si>
  <si>
    <t xml:space="preserve">/home/jorge/Pictures/contraband_photos/Unknown/New_Unknown/21.jpeg</t>
  </si>
  <si>
    <t xml:space="preserve">/home/jorge/Pictures/contraband_photos/Unknown/New_Unknown/rough-seas.jpeg</t>
  </si>
  <si>
    <t xml:space="preserve">/home/jorge/Pictures/contraband_photos/Unknown/New_Unknown/26.jpeg</t>
  </si>
  <si>
    <t xml:space="preserve">/home/jorge/Pictures/contraband_photos/Unknown/New_Unknown/13.jpeg</t>
  </si>
  <si>
    <t xml:space="preserve">/home/jorge/Pictures/contraband_photos/Unknown/New_Unknown/22.jpeg</t>
  </si>
  <si>
    <t xml:space="preserve">/home/jorge/Pictures/contraband_photos/Unknown/New_Unknown/41.jpeg</t>
  </si>
  <si>
    <t xml:space="preserve">/home/jorge/Pictures/contraband_photos/Unknown/New_Unknown/14.jpeg</t>
  </si>
  <si>
    <t xml:space="preserve">/home/jorge/Pictures/contraband_photos/Unknown/New_Unknown/16.jpeg</t>
  </si>
  <si>
    <t xml:space="preserve">/home/jorge/Pictures/contraband_photos/Unknown/New_Unknown/31.jpeg</t>
  </si>
  <si>
    <t xml:space="preserve">/home/jorge/Pictures/contraband_photos/Unknown/New_Unknown/19.jpeg</t>
  </si>
  <si>
    <t xml:space="preserve">Knives</t>
  </si>
  <si>
    <t xml:space="preserve">Pistols</t>
  </si>
  <si>
    <t xml:space="preserve">Rifles</t>
  </si>
  <si>
    <t xml:space="preserve">Bullets</t>
  </si>
  <si>
    <t xml:space="preserve">Generic</t>
  </si>
  <si>
    <t xml:space="preserve">Average</t>
  </si>
  <si>
    <t xml:space="preserve">GoogLeNet</t>
  </si>
  <si>
    <t xml:space="preserve">Top-1 Precision</t>
  </si>
  <si>
    <t xml:space="preserve">Top-1 Recall</t>
  </si>
  <si>
    <t xml:space="preserve">Top-1 F1</t>
  </si>
  <si>
    <t xml:space="preserve">Top-1 Accuracy</t>
  </si>
  <si>
    <t xml:space="preserve">Top-5 Precision</t>
  </si>
  <si>
    <t xml:space="preserve">Top-5 Recall</t>
  </si>
  <si>
    <t xml:space="preserve">Top-5 F1</t>
  </si>
  <si>
    <t xml:space="preserve">Top-5 Accuracy</t>
  </si>
  <si>
    <t xml:space="preserve">Unknown</t>
  </si>
  <si>
    <t xml:space="preserve">SchoolNet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</si>
</sst>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%"/>
    <numFmt numFmtId="167" formatCode="0.0"/>
  </numFmts>
  <fonts count="18">
    <font>
      <sz val="10"/>
      <color rgb="FF6633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u val="singl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182F7C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b val="true"/>
      <sz val="12"/>
      <color rgb="FFED1C24"/>
      <name val="Arial"/>
      <family val="2"/>
      <charset val="1"/>
    </font>
    <font>
      <b val="true"/>
      <sz val="14"/>
      <color rgb="FF182F7C"/>
      <name val="Arial"/>
      <family val="2"/>
      <charset val="1"/>
    </font>
    <font>
      <sz val="10"/>
      <color rgb="FF0D1F63"/>
      <name val="Arial"/>
      <family val="2"/>
      <charset val="1"/>
    </font>
    <font>
      <sz val="10"/>
      <color rgb="FFFFF2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663300"/>
      <name val="Arial"/>
      <family val="2"/>
      <charset val="1"/>
    </font>
    <font>
      <b val="true"/>
      <sz val="12"/>
      <color rgb="FFFFFFFF"/>
      <name val="Arial"/>
      <family val="2"/>
      <charset val="1"/>
    </font>
  </fonts>
  <fills count="46">
    <fill>
      <patternFill patternType="none"/>
    </fill>
    <fill>
      <patternFill patternType="gray125"/>
    </fill>
    <fill>
      <patternFill patternType="solid">
        <fgColor rgb="FFFFFFCC"/>
        <bgColor rgb="FFFFFBCC"/>
      </patternFill>
    </fill>
    <fill>
      <patternFill patternType="solid">
        <fgColor rgb="FFFFFFFF"/>
        <bgColor rgb="FFFFFFCC"/>
      </patternFill>
    </fill>
    <fill>
      <patternFill patternType="solid">
        <fgColor rgb="FFADD58A"/>
        <bgColor rgb="FFC2E0AE"/>
      </patternFill>
    </fill>
    <fill>
      <patternFill patternType="solid">
        <fgColor rgb="FFC2E0AE"/>
        <bgColor rgb="FFADD58A"/>
      </patternFill>
    </fill>
    <fill>
      <patternFill patternType="solid">
        <fgColor rgb="FFFFF9AE"/>
        <bgColor rgb="FFFFFBCC"/>
      </patternFill>
    </fill>
    <fill>
      <patternFill patternType="solid">
        <fgColor rgb="FF5E8AC7"/>
        <bgColor rgb="FF7DA7D8"/>
      </patternFill>
    </fill>
    <fill>
      <patternFill patternType="solid">
        <fgColor rgb="FFFFF450"/>
        <bgColor rgb="FFFFF685"/>
      </patternFill>
    </fill>
    <fill>
      <patternFill patternType="solid">
        <fgColor rgb="FF72BF44"/>
        <bgColor rgb="FF89C765"/>
      </patternFill>
    </fill>
    <fill>
      <patternFill patternType="solid">
        <fgColor rgb="FFCE181E"/>
        <bgColor rgb="FFED1C24"/>
      </patternFill>
    </fill>
    <fill>
      <patternFill patternType="solid">
        <fgColor rgb="FF00A65D"/>
        <bgColor rgb="FF00B274"/>
      </patternFill>
    </fill>
    <fill>
      <patternFill patternType="solid">
        <fgColor rgb="FF00B274"/>
        <bgColor rgb="FF00A65D"/>
      </patternFill>
    </fill>
    <fill>
      <patternFill patternType="solid">
        <fgColor rgb="FF999999"/>
        <bgColor rgb="FF808080"/>
      </patternFill>
    </fill>
    <fill>
      <patternFill patternType="solid">
        <fgColor rgb="FFE3D200"/>
        <bgColor rgb="FFCCC400"/>
      </patternFill>
    </fill>
    <fill>
      <patternFill patternType="solid">
        <fgColor rgb="FF985006"/>
        <bgColor rgb="FFC06616"/>
      </patternFill>
    </fill>
    <fill>
      <patternFill patternType="solid">
        <fgColor rgb="FF673604"/>
        <bgColor rgb="FF663300"/>
      </patternFill>
    </fill>
    <fill>
      <patternFill patternType="solid">
        <fgColor rgb="FFFFFBCC"/>
        <bgColor rgb="FFFFFFCC"/>
      </patternFill>
    </fill>
    <fill>
      <patternFill patternType="solid">
        <fgColor rgb="FF59C5C7"/>
        <bgColor rgb="FF8CCFB7"/>
      </patternFill>
    </fill>
    <fill>
      <patternFill patternType="solid">
        <fgColor rgb="FF89C765"/>
        <bgColor rgb="FF72BF44"/>
      </patternFill>
    </fill>
    <fill>
      <patternFill patternType="solid">
        <fgColor rgb="FFF04E4D"/>
        <bgColor rgb="FFC06616"/>
      </patternFill>
    </fill>
    <fill>
      <patternFill patternType="solid">
        <fgColor rgb="FFADC5E7"/>
        <bgColor rgb="FFBCAED5"/>
      </patternFill>
    </fill>
    <fill>
      <patternFill patternType="solid">
        <fgColor rgb="FFE0EFD4"/>
        <bgColor rgb="FFFFFBCC"/>
      </patternFill>
    </fill>
    <fill>
      <patternFill patternType="solid">
        <fgColor rgb="FFF9A870"/>
        <bgColor rgb="FFF8AA97"/>
      </patternFill>
    </fill>
    <fill>
      <patternFill patternType="solid">
        <fgColor rgb="FFFCC79B"/>
        <bgColor rgb="FFFDC578"/>
      </patternFill>
    </fill>
    <fill>
      <patternFill patternType="solid">
        <fgColor rgb="FFFDC578"/>
        <bgColor rgb="FFFCC79B"/>
      </patternFill>
    </fill>
    <fill>
      <patternFill patternType="solid">
        <fgColor rgb="FF8CCFB7"/>
        <bgColor rgb="FFADD58A"/>
      </patternFill>
    </fill>
    <fill>
      <patternFill patternType="solid">
        <fgColor rgb="FFC38312"/>
        <bgColor rgb="FFC06616"/>
      </patternFill>
    </fill>
    <fill>
      <patternFill patternType="solid">
        <fgColor rgb="FFF8AA97"/>
        <bgColor rgb="FFF9A870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C06616"/>
        <bgColor rgb="FFC38312"/>
      </patternFill>
    </fill>
    <fill>
      <patternFill patternType="solid">
        <fgColor rgb="FFF58220"/>
        <bgColor rgb="FFC38312"/>
      </patternFill>
    </fill>
    <fill>
      <patternFill patternType="solid">
        <fgColor rgb="FF111111"/>
        <bgColor rgb="FF000000"/>
      </patternFill>
    </fill>
    <fill>
      <patternFill patternType="solid">
        <fgColor rgb="FF5C2D91"/>
        <bgColor rgb="FF21409A"/>
      </patternFill>
    </fill>
    <fill>
      <patternFill patternType="solid">
        <fgColor rgb="FFBCAED5"/>
        <bgColor rgb="FFADC5E7"/>
      </patternFill>
    </fill>
    <fill>
      <patternFill patternType="solid">
        <fgColor rgb="FFFFF200"/>
        <bgColor rgb="FFFFF450"/>
      </patternFill>
    </fill>
    <fill>
      <patternFill patternType="solid">
        <fgColor rgb="FFCCC400"/>
        <bgColor rgb="FFE3D200"/>
      </patternFill>
    </fill>
    <fill>
      <patternFill patternType="solid">
        <fgColor rgb="FF6B6400"/>
        <bgColor rgb="FF985006"/>
      </patternFill>
    </fill>
    <fill>
      <patternFill patternType="solid">
        <fgColor rgb="FFFFF685"/>
        <bgColor rgb="FFFFF9AE"/>
      </patternFill>
    </fill>
    <fill>
      <patternFill patternType="solid">
        <fgColor rgb="FF7DA7D8"/>
        <bgColor rgb="FF999999"/>
      </patternFill>
    </fill>
    <fill>
      <patternFill patternType="solid">
        <fgColor rgb="FF21409A"/>
        <bgColor rgb="FF182F7C"/>
      </patternFill>
    </fill>
    <fill>
      <patternFill patternType="solid">
        <fgColor rgb="FF00598E"/>
        <bgColor rgb="FF00508F"/>
      </patternFill>
    </fill>
    <fill>
      <patternFill patternType="solid">
        <fgColor rgb="FF1B75BC"/>
        <bgColor rgb="FF00598E"/>
      </patternFill>
    </fill>
    <fill>
      <patternFill patternType="solid">
        <fgColor rgb="FF00508F"/>
        <bgColor rgb="FF00598E"/>
      </patternFill>
    </fill>
    <fill>
      <patternFill patternType="solid">
        <fgColor rgb="FF000000"/>
        <bgColor rgb="FF11111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3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2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2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2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9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3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3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4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9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89C765"/>
      <rgbColor rgb="FF0000FF"/>
      <rgbColor rgb="FFFFF200"/>
      <rgbColor rgb="FFFF00FF"/>
      <rgbColor rgb="FFADD58A"/>
      <rgbColor rgb="FFC06616"/>
      <rgbColor rgb="FF72BF44"/>
      <rgbColor rgb="FF0D1F63"/>
      <rgbColor rgb="FF6B6400"/>
      <rgbColor rgb="FF800080"/>
      <rgbColor rgb="FF00598E"/>
      <rgbColor rgb="FFBCAED5"/>
      <rgbColor rgb="FF808080"/>
      <rgbColor rgb="FF7DA7D8"/>
      <rgbColor rgb="FF5C2D91"/>
      <rgbColor rgb="FFFFFFCC"/>
      <rgbColor rgb="FFFFFBCC"/>
      <rgbColor rgb="FF660066"/>
      <rgbColor rgb="FFF9A870"/>
      <rgbColor rgb="FF1B75BC"/>
      <rgbColor rgb="FFC2E0AE"/>
      <rgbColor rgb="FF000080"/>
      <rgbColor rgb="FFFF00FF"/>
      <rgbColor rgb="FFFFF450"/>
      <rgbColor rgb="FFFDC578"/>
      <rgbColor rgb="FF800080"/>
      <rgbColor rgb="FFC38312"/>
      <rgbColor rgb="FF00508F"/>
      <rgbColor rgb="FF0000FF"/>
      <rgbColor rgb="FF00B274"/>
      <rgbColor rgb="FFFFF685"/>
      <rgbColor rgb="FFE0EFD4"/>
      <rgbColor rgb="FFFFF9AE"/>
      <rgbColor rgb="FFADC5E7"/>
      <rgbColor rgb="FFF8AA97"/>
      <rgbColor rgb="FF8CCFB7"/>
      <rgbColor rgb="FFFCC79B"/>
      <rgbColor rgb="FF5E8AC7"/>
      <rgbColor rgb="FF59C5C7"/>
      <rgbColor rgb="FFCCC400"/>
      <rgbColor rgb="FFE3D200"/>
      <rgbColor rgb="FFF58220"/>
      <rgbColor rgb="FFF04E4D"/>
      <rgbColor rgb="FF666666"/>
      <rgbColor rgb="FF999999"/>
      <rgbColor rgb="FF182F7C"/>
      <rgbColor rgb="FF00A65D"/>
      <rgbColor rgb="FF111111"/>
      <rgbColor rgb="FF663300"/>
      <rgbColor rgb="FF985006"/>
      <rgbColor rgb="FFCE181E"/>
      <rgbColor rgb="FF21409A"/>
      <rgbColor rgb="FF6736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F63" activeCellId="0" sqref="F63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7.71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'Persons raw data'!A1</f>
        <v>/home/jorge/Pictures/contraband_photos/Person/New_Person/bruce-lee-95.jpg</v>
      </c>
      <c r="C4" s="9" t="str">
        <f aca="false">'Persons raw data'!C1</f>
        <v>person</v>
      </c>
      <c r="D4" s="10" t="n">
        <f aca="false">'Persons raw data'!B1/100</f>
        <v>0.99999988079071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'Persons raw data'!A2</f>
        <v>/home/jorge/Pictures/contraband_photos/Person/New_Person/10.jpg</v>
      </c>
      <c r="C5" s="9" t="str">
        <f aca="false">'Persons raw data'!C2</f>
        <v>person</v>
      </c>
      <c r="D5" s="10" t="n">
        <f aca="false">'Persons raw data'!B2/100</f>
        <v>0.998942792415619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'Persons raw data'!A3</f>
        <v>/home/jorge/Pictures/contraband_photos/Person/New_Person/jackie-kennedy-cover_crop.jpg</v>
      </c>
      <c r="C6" s="9" t="str">
        <f aca="false">'Persons raw data'!C3</f>
        <v>person</v>
      </c>
      <c r="D6" s="10" t="n">
        <f aca="false">'Persons raw data'!B3/100</f>
        <v>0.999997019767761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'Persons raw data'!A4</f>
        <v>/home/jorge/Pictures/contraband_photos/Person/New_Person/unnamed.jpg</v>
      </c>
      <c r="C7" s="9" t="str">
        <f aca="false">'Persons raw data'!C4</f>
        <v>person</v>
      </c>
      <c r="D7" s="10" t="n">
        <f aca="false">'Persons raw data'!B4/100</f>
        <v>0.999575912952423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'Persons raw data'!A5</f>
        <v>/home/jorge/Pictures/contraband_photos/Person/New_Person/Vikings.jpg</v>
      </c>
      <c r="C8" s="9" t="str">
        <f aca="false">'Persons raw data'!C5</f>
        <v>person</v>
      </c>
      <c r="D8" s="10" t="n">
        <f aca="false">'Persons raw data'!B5/100</f>
        <v>0.999866008758545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'Persons raw data'!A6</f>
        <v>/home/jorge/Pictures/contraband_photos/Person/New_Person/kennedy_joseph.jpg</v>
      </c>
      <c r="C9" s="9" t="str">
        <f aca="false">'Persons raw data'!C6</f>
        <v>person</v>
      </c>
      <c r="D9" s="10" t="n">
        <f aca="false">'Persons raw data'!B6/100</f>
        <v>0.999999284744263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'Persons raw data'!A7</f>
        <v>/home/jorge/Pictures/contraband_photos/Person/New_Person/Alcione_2014.jpg</v>
      </c>
      <c r="C10" s="9" t="str">
        <f aca="false">'Persons raw data'!C7</f>
        <v>person</v>
      </c>
      <c r="D10" s="10" t="n">
        <f aca="false">'Persons raw data'!B7/100</f>
        <v>0.999922394752502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'Persons raw data'!A8</f>
        <v>/home/jorge/Pictures/contraband_photos/Person/New_Person/ellen-degeneres.jpg</v>
      </c>
      <c r="C11" s="9" t="str">
        <f aca="false">'Persons raw data'!C8</f>
        <v>person</v>
      </c>
      <c r="D11" s="10" t="n">
        <f aca="false">'Persons raw data'!B8/100</f>
        <v>0.999439537525177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'Persons raw data'!A9</f>
        <v>/home/jorge/Pictures/contraband_photos/Person/New_Person/poy_nomination_agassi.jpg</v>
      </c>
      <c r="C12" s="9" t="str">
        <f aca="false">'Persons raw data'!C9</f>
        <v>person</v>
      </c>
      <c r="D12" s="10" t="n">
        <f aca="false">'Persons raw data'!B9/100</f>
        <v>0.99985671043396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'Persons raw data'!A10</f>
        <v>/home/jorge/Pictures/contraband_photos/Person/New_Person/6.jpg</v>
      </c>
      <c r="C13" s="9" t="str">
        <f aca="false">'Persons raw data'!C10</f>
        <v>person</v>
      </c>
      <c r="D13" s="10" t="n">
        <f aca="false">'Persons raw data'!B10/100</f>
        <v>0.984224557876587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'Persons raw data'!A11</f>
        <v>/home/jorge/Pictures/contraband_photos/Person/New_Person/boardwalk-empire_1.jpg</v>
      </c>
      <c r="C14" s="9" t="str">
        <f aca="false">'Persons raw data'!C11</f>
        <v>person</v>
      </c>
      <c r="D14" s="10" t="n">
        <f aca="false">'Persons raw data'!B11/100</f>
        <v>0.999909043312073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'Persons raw data'!A12</f>
        <v>/home/jorge/Pictures/contraband_photos/Person/New_Person/3.jpg</v>
      </c>
      <c r="C15" s="9" t="str">
        <f aca="false">'Persons raw data'!C12</f>
        <v>person</v>
      </c>
      <c r="D15" s="10" t="n">
        <f aca="false">'Persons raw data'!B12/100</f>
        <v>0.985833942890167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'Persons raw data'!A13</f>
        <v>/home/jorge/Pictures/contraband_photos/Person/New_Person/amelia-earhart.jpg</v>
      </c>
      <c r="C16" s="9" t="str">
        <f aca="false">'Persons raw data'!C13</f>
        <v>person</v>
      </c>
      <c r="D16" s="10" t="n">
        <f aca="false">'Persons raw data'!B13/100</f>
        <v>0.999650239944458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'Persons raw data'!A14</f>
        <v>/home/jorge/Pictures/contraband_photos/Person/New_Person/16.jpg</v>
      </c>
      <c r="C17" s="9" t="str">
        <f aca="false">'Persons raw data'!C14</f>
        <v>person</v>
      </c>
      <c r="D17" s="10" t="n">
        <f aca="false">'Persons raw data'!B14/100</f>
        <v>0.989430069923401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'Persons raw data'!A15</f>
        <v>/home/jorge/Pictures/contraband_photos/Person/New_Person/Julie-Zeglen.jpg</v>
      </c>
      <c r="C18" s="9" t="str">
        <f aca="false">'Persons raw data'!C15</f>
        <v>person</v>
      </c>
      <c r="D18" s="10" t="n">
        <f aca="false">'Persons raw data'!B15/100</f>
        <v>0.999883770942688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'Persons raw data'!A16</f>
        <v>/home/jorge/Pictures/contraband_photos/Person/New_Person/maxr13esdefault.jpg</v>
      </c>
      <c r="C19" s="9" t="str">
        <f aca="false">'Persons raw data'!C16</f>
        <v>person</v>
      </c>
      <c r="D19" s="10" t="n">
        <f aca="false">'Persons raw data'!B16/100</f>
        <v>0.999546229839325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'Persons raw data'!A17</f>
        <v>/home/jorge/Pictures/contraband_photos/Person/New_Person/bugsy_siegel.jpg</v>
      </c>
      <c r="C20" s="9" t="str">
        <f aca="false">'Persons raw data'!C17</f>
        <v>person</v>
      </c>
      <c r="D20" s="10" t="n">
        <f aca="false">'Persons raw data'!B17/100</f>
        <v>0.999984383583069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'Persons raw data'!A18</f>
        <v>/home/jorge/Pictures/contraband_photos/Person/New_Person/Jfk.jpg</v>
      </c>
      <c r="C21" s="9" t="str">
        <f aca="false">'Persons raw data'!C18</f>
        <v>person</v>
      </c>
      <c r="D21" s="10" t="n">
        <f aca="false">'Persons raw data'!B18/100</f>
        <v>0.99998664855957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'Persons raw data'!A19</f>
        <v>/home/jorge/Pictures/contraband_photos/Person/New_Person/14.jpg</v>
      </c>
      <c r="C22" s="9" t="str">
        <f aca="false">'Persons raw data'!C19</f>
        <v>person</v>
      </c>
      <c r="D22" s="10" t="n">
        <f aca="false">'Persons raw data'!B19/100</f>
        <v>0.999856114387512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'Persons raw data'!A20</f>
        <v>/home/jorge/Pictures/contraband_photos/Person/New_Person/John_F_Kennedy_portrait.jpg</v>
      </c>
      <c r="C23" s="9" t="str">
        <f aca="false">'Persons raw data'!C20</f>
        <v>person</v>
      </c>
      <c r="D23" s="10" t="n">
        <f aca="false">'Persons raw data'!B20/100</f>
        <v>0.99999988079071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'Persons raw data'!A21</f>
        <v>/home/jorge/Pictures/contraband_photos/Person/New_Person/Jackie-Kennedy-Onassis.jpg</v>
      </c>
      <c r="C24" s="9" t="str">
        <f aca="false">'Persons raw data'!C21</f>
        <v>person</v>
      </c>
      <c r="D24" s="10" t="n">
        <f aca="false">'Persons raw data'!B21/100</f>
        <v>0.995703995227814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'Persons raw data'!A22</f>
        <v>/home/jorge/Pictures/contraband_photos/Person/New_Person/8.jpg</v>
      </c>
      <c r="C25" s="9" t="str">
        <f aca="false">'Persons raw data'!C22</f>
        <v>person</v>
      </c>
      <c r="D25" s="10" t="n">
        <f aca="false">'Persons raw data'!B22/100</f>
        <v>0.999558985233307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'Persons raw data'!A23</f>
        <v>/home/jorge/Pictures/contraband_photos/Person/New_Person/1.jpg</v>
      </c>
      <c r="C26" s="9" t="str">
        <f aca="false">'Persons raw data'!C23</f>
        <v>person</v>
      </c>
      <c r="D26" s="10" t="n">
        <f aca="false">'Persons raw data'!B23/100</f>
        <v>0.999965071678162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'Persons raw data'!A24</f>
        <v>/home/jorge/Pictures/contraband_photos/Person/New_Person/maxresdefault.jpg</v>
      </c>
      <c r="C27" s="9" t="str">
        <f aca="false">'Persons raw data'!C24</f>
        <v>person</v>
      </c>
      <c r="D27" s="10" t="n">
        <f aca="false">'Persons raw data'!B24/100</f>
        <v>0.999992489814758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'Persons raw data'!A25</f>
        <v>/home/jorge/Pictures/contraband_photos/Person/New_Person/kennedy-exlarge-169.jpg</v>
      </c>
      <c r="C28" s="9" t="str">
        <f aca="false">'Persons raw data'!C25</f>
        <v>person</v>
      </c>
      <c r="D28" s="10" t="n">
        <f aca="false">'Persons raw data'!B25/100</f>
        <v>0.999889731407166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'Persons raw data'!A26</f>
        <v>/home/jorge/Pictures/contraband_photos/Person/New_Person/Bruce_Lee_1973.jpg</v>
      </c>
      <c r="C29" s="9" t="str">
        <f aca="false">'Persons raw data'!C26</f>
        <v>person</v>
      </c>
      <c r="D29" s="10" t="n">
        <f aca="false">'Persons raw data'!B26/100</f>
        <v>0.999972462654114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'Persons raw data'!A27</f>
        <v>/home/jorge/Pictures/contraband_photos/Person/New_Person/charlie-luciano-vincent-piazza.jpg</v>
      </c>
      <c r="C30" s="9" t="str">
        <f aca="false">'Persons raw data'!C27</f>
        <v>person</v>
      </c>
      <c r="D30" s="10" t="n">
        <f aca="false">'Persons raw data'!B27/100</f>
        <v>0.998159229755402</v>
      </c>
      <c r="E30" s="11"/>
      <c r="F30" s="3"/>
      <c r="G30" s="1"/>
      <c r="H30" s="4"/>
      <c r="I30" s="4"/>
    </row>
    <row r="31" customFormat="false" ht="19.4" hidden="false" customHeight="false" outlineLevel="0" collapsed="false">
      <c r="A31" s="1" t="s">
        <v>5</v>
      </c>
      <c r="B31" s="8" t="str">
        <f aca="false">'Persons raw data'!A28</f>
        <v>/home/jorge/Pictures/contraband_photos/Person/New_Person/amelia-earhart2.jpg</v>
      </c>
      <c r="C31" s="9" t="str">
        <f aca="false">'Persons raw data'!C28</f>
        <v>person</v>
      </c>
      <c r="D31" s="10" t="n">
        <f aca="false">'Persons raw data'!B28/100</f>
        <v>0.998435437679291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'Persons raw data'!A29</f>
        <v>/home/jorge/Pictures/contraband_photos/Person/New_Person/2.jpg</v>
      </c>
      <c r="C32" s="9" t="str">
        <f aca="false">'Persons raw data'!C29</f>
        <v>person</v>
      </c>
      <c r="D32" s="10" t="n">
        <f aca="false">'Persons raw data'!B29/100</f>
        <v>0.999998927116394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'Persons raw data'!A30</f>
        <v>/home/jorge/Pictures/contraband_photos/Person/New_Person/Agatha_Christie.jpg</v>
      </c>
      <c r="C33" s="9" t="str">
        <f aca="false">'Persons raw data'!C30</f>
        <v>person</v>
      </c>
      <c r="D33" s="10" t="n">
        <f aca="false">'Persons raw data'!B30/100</f>
        <v>0.992771327495575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'Persons raw data'!A31</f>
        <v>/home/jorge/Pictures/contraband_photos/Person/New_Person/amalia.jpg</v>
      </c>
      <c r="C34" s="9" t="str">
        <f aca="false">'Persons raw data'!C31</f>
        <v>person</v>
      </c>
      <c r="D34" s="10" t="n">
        <f aca="false">'Persons raw data'!B31/100</f>
        <v>0.980217695236206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'Persons raw data'!A32</f>
        <v>/home/jorge/Pictures/contraband_photos/Person/New_Person/1-thatcherjpg.jpg</v>
      </c>
      <c r="C35" s="9" t="str">
        <f aca="false">'Persons raw data'!C32</f>
        <v>person</v>
      </c>
      <c r="D35" s="10" t="n">
        <f aca="false">'Persons raw data'!B32/100</f>
        <v>0.999995827674866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'Persons raw data'!A33</f>
        <v>/home/jorge/Pictures/contraband_photos/Person/New_Person/4.jpg</v>
      </c>
      <c r="C36" s="9" t="str">
        <f aca="false">'Persons raw data'!C33</f>
        <v>person</v>
      </c>
      <c r="D36" s="10" t="n">
        <f aca="false">'Persons raw data'!B33/100</f>
        <v>0.985231995582581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'Persons raw data'!A34</f>
        <v>/home/jorge/Pictures/contraband_photos/Person/New_Person/Rich-Graff-Lucky-Luciano.jpg</v>
      </c>
      <c r="C37" s="9" t="str">
        <f aca="false">'Persons raw data'!C34</f>
        <v>person</v>
      </c>
      <c r="D37" s="10" t="n">
        <f aca="false">'Persons raw data'!B34/100</f>
        <v>0.999935150146484</v>
      </c>
      <c r="E37" s="11"/>
      <c r="F37" s="3"/>
      <c r="G37" s="1"/>
      <c r="H37" s="4"/>
      <c r="I37" s="4"/>
    </row>
    <row r="38" customFormat="false" ht="19.4" hidden="false" customHeight="false" outlineLevel="0" collapsed="false">
      <c r="A38" s="1" t="s">
        <v>5</v>
      </c>
      <c r="B38" s="8" t="str">
        <f aca="false">'Persons raw data'!A35</f>
        <v>/home/jorge/Pictures/contraband_photos/Person/New_Person/Serena_Williams.jpg</v>
      </c>
      <c r="C38" s="9" t="str">
        <f aca="false">'Persons raw data'!C35</f>
        <v>person</v>
      </c>
      <c r="D38" s="10" t="n">
        <f aca="false">'Persons raw data'!B35/100</f>
        <v>0.999998927116394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'Persons raw data'!A36</f>
        <v>/home/jorge/Pictures/contraband_photos/Person/New_Person/7.jpg</v>
      </c>
      <c r="C39" s="9" t="str">
        <f aca="false">'Persons raw data'!C36</f>
        <v>person</v>
      </c>
      <c r="D39" s="10" t="n">
        <f aca="false">'Persons raw data'!B36/100</f>
        <v>0.999999403953552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'Persons raw data'!A37</f>
        <v>/home/jorge/Pictures/contraband_photos/Person/New_Person/12.jpeg</v>
      </c>
      <c r="C40" s="9" t="str">
        <f aca="false">'Persons raw data'!C37</f>
        <v>person</v>
      </c>
      <c r="D40" s="10" t="n">
        <f aca="false">'Persons raw data'!B37/100</f>
        <v>0.997658371925354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'Persons raw data'!A38</f>
        <v>/home/jorge/Pictures/contraband_photos/Person/New_Person/34.jpeg</v>
      </c>
      <c r="C41" s="9" t="str">
        <f aca="false">'Persons raw data'!C38</f>
        <v>person</v>
      </c>
      <c r="D41" s="10" t="n">
        <f aca="false">'Persons raw data'!B38/100</f>
        <v>0.999673843383789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'Persons raw data'!A39</f>
        <v>/home/jorge/Pictures/contraband_photos/Person/New_Person/33.jpeg</v>
      </c>
      <c r="C42" s="9" t="str">
        <f aca="false">'Persons raw data'!C39</f>
        <v>person</v>
      </c>
      <c r="D42" s="10" t="n">
        <f aca="false">'Persons raw data'!B39/100</f>
        <v>0.999998211860657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'Persons raw data'!A40</f>
        <v>/home/jorge/Pictures/contraband_photos/Person/New_Person/11.jpeg</v>
      </c>
      <c r="C43" s="9" t="str">
        <f aca="false">'Persons raw data'!C40</f>
        <v>person</v>
      </c>
      <c r="D43" s="10" t="n">
        <f aca="false">'Persons raw data'!B40/100</f>
        <v>0.997284531593323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'Persons raw data'!A41</f>
        <v>/home/jorge/Pictures/contraband_photos/Person/New_Person/images.jpeg</v>
      </c>
      <c r="C44" s="9" t="str">
        <f aca="false">'Persons raw data'!C41</f>
        <v>person</v>
      </c>
      <c r="D44" s="10" t="n">
        <f aca="false">'Persons raw data'!B41/100</f>
        <v>0.99956887960434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'Persons raw data'!A42</f>
        <v>/home/jorge/Pictures/contraband_photos/Person/New_Person/5.jpeg</v>
      </c>
      <c r="C45" s="9" t="str">
        <f aca="false">'Persons raw data'!C42</f>
        <v>person</v>
      </c>
      <c r="D45" s="10" t="n">
        <f aca="false">'Persons raw data'!B42/100</f>
        <v>0.999995946884155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'Persons raw data'!A43</f>
        <v>/home/jorge/Pictures/contraband_photos/Person/New_Person/45.jpeg</v>
      </c>
      <c r="C46" s="9" t="str">
        <f aca="false">'Persons raw data'!C43</f>
        <v>person</v>
      </c>
      <c r="D46" s="10" t="n">
        <f aca="false">'Persons raw data'!B43/100</f>
        <v>0.997755706310272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'Persons raw data'!A44</f>
        <v>/home/jorge/Pictures/contraband_photos/Person/New_Person/imag89es.jpeg</v>
      </c>
      <c r="C47" s="9" t="str">
        <f aca="false">'Persons raw data'!C44</f>
        <v>person</v>
      </c>
      <c r="D47" s="10" t="n">
        <f aca="false">'Persons raw data'!B44/100</f>
        <v>0.999956846237183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'Persons raw data'!A45</f>
        <v>/home/jorge/Pictures/contraband_photos/Person/New_Person/13.jpeg</v>
      </c>
      <c r="C48" s="9" t="str">
        <f aca="false">'Persons raw data'!C45</f>
        <v>person</v>
      </c>
      <c r="D48" s="10" t="n">
        <f aca="false">'Persons raw data'!B45/100</f>
        <v>0.999997019767761</v>
      </c>
      <c r="E48" s="11"/>
      <c r="F48" s="3"/>
      <c r="G48" s="1"/>
      <c r="H48" s="4"/>
      <c r="I48" s="4"/>
    </row>
    <row r="49" customFormat="false" ht="19.4" hidden="false" customHeight="false" outlineLevel="0" collapsed="false">
      <c r="A49" s="1" t="s">
        <v>5</v>
      </c>
      <c r="B49" s="8" t="str">
        <f aca="false">'Persons raw data'!A46</f>
        <v>/home/jorge/Pictures/contraband_photos/Person/New_Person/imag16es.jpeg</v>
      </c>
      <c r="C49" s="9" t="str">
        <f aca="false">'Persons raw data'!C46</f>
        <v>person</v>
      </c>
      <c r="D49" s="10" t="n">
        <f aca="false">'Persons raw data'!B46/100</f>
        <v>0.999982357025147</v>
      </c>
      <c r="E49" s="11"/>
      <c r="F49" s="3"/>
      <c r="G49" s="1"/>
      <c r="H49" s="4"/>
      <c r="I49" s="4"/>
    </row>
    <row r="50" customFormat="false" ht="19.4" hidden="false" customHeight="false" outlineLevel="0" collapsed="false">
      <c r="A50" s="1" t="s">
        <v>5</v>
      </c>
      <c r="B50" s="8" t="str">
        <f aca="false">'Persons raw data'!A47</f>
        <v>/home/jorge/Pictures/contraband_photos/Person/New_Person/image1s.jpeg</v>
      </c>
      <c r="C50" s="9" t="str">
        <f aca="false">'Persons raw data'!C47</f>
        <v>person</v>
      </c>
      <c r="D50" s="10" t="n">
        <f aca="false">'Persons raw data'!B47/100</f>
        <v>0.999032855033875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'Persons raw data'!A48</f>
        <v>/home/jorge/Pictures/contraband_photos/Person/New_Person/imag15es.jpeg</v>
      </c>
      <c r="C51" s="9" t="str">
        <f aca="false">'Persons raw data'!C48</f>
        <v>person</v>
      </c>
      <c r="D51" s="10" t="n">
        <f aca="false">'Persons raw data'!B48/100</f>
        <v>0.999898910522461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'Persons raw data'!A49</f>
        <v>/home/jorge/Pictures/contraband_photos/Person/New_Person/imag46es.jpeg</v>
      </c>
      <c r="C52" s="9" t="str">
        <f aca="false">'Persons raw data'!C49</f>
        <v>person</v>
      </c>
      <c r="D52" s="10" t="n">
        <f aca="false">'Persons raw data'!B49/100</f>
        <v>0.999970197677612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8" t="str">
        <f aca="false">'Persons raw data'!A50</f>
        <v>/home/jorge/Pictures/contraband_photos/Person/New_Person/9.jpeg</v>
      </c>
      <c r="C53" s="9" t="str">
        <f aca="false">'Persons raw data'!C50</f>
        <v>person</v>
      </c>
      <c r="D53" s="10" t="n">
        <f aca="false">'Persons raw data'!B50/100</f>
        <v>0.999176919460297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6</v>
      </c>
      <c r="C54" s="12"/>
      <c r="D54" s="12"/>
      <c r="E54" s="12"/>
      <c r="F54" s="13" t="n">
        <v>98</v>
      </c>
      <c r="G54" s="14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60</v>
      </c>
      <c r="G55" s="14" t="s">
        <v>10</v>
      </c>
      <c r="H55" s="3"/>
      <c r="I55" s="4"/>
    </row>
    <row r="56" customFormat="false" ht="23.85" hidden="false" customHeight="false" outlineLevel="0" collapsed="false">
      <c r="A56" s="4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62</v>
      </c>
      <c r="G56" s="14" t="s">
        <v>15</v>
      </c>
      <c r="H56" s="3"/>
      <c r="I56" s="4"/>
    </row>
    <row r="57" customFormat="false" ht="35.05" hidden="false" customHeight="false" outlineLevel="0" collapsed="false">
      <c r="A57" s="4"/>
      <c r="B57" s="13" t="n">
        <v>59</v>
      </c>
      <c r="C57" s="16" t="n">
        <v>3</v>
      </c>
      <c r="D57" s="15" t="n">
        <v>35</v>
      </c>
      <c r="E57" s="18" t="n">
        <v>1</v>
      </c>
      <c r="F57" s="13" t="n">
        <f aca="false">B57</f>
        <v>59</v>
      </c>
      <c r="G57" s="14" t="s">
        <v>16</v>
      </c>
      <c r="H57" s="3"/>
      <c r="I57" s="4"/>
    </row>
    <row r="58" customFormat="false" ht="23.85" hidden="false" customHeight="true" outlineLevel="0" collapsed="false">
      <c r="A58" s="4"/>
      <c r="B58" s="19" t="s">
        <v>17</v>
      </c>
      <c r="C58" s="19"/>
      <c r="D58" s="19"/>
      <c r="E58" s="19"/>
      <c r="F58" s="13" t="n">
        <f aca="false">F57+D57</f>
        <v>94</v>
      </c>
      <c r="G58" s="14" t="s">
        <v>18</v>
      </c>
      <c r="H58" s="3"/>
      <c r="I58" s="4"/>
    </row>
    <row r="59" customFormat="false" ht="17.35" hidden="false" customHeight="true" outlineLevel="0" collapsed="false">
      <c r="A59" s="4"/>
      <c r="B59" s="20" t="s">
        <v>8</v>
      </c>
      <c r="C59" s="20"/>
      <c r="D59" s="20" t="s">
        <v>9</v>
      </c>
      <c r="E59" s="20"/>
      <c r="F59" s="21" t="n">
        <f aca="false">B57/F56</f>
        <v>0.951612903225806</v>
      </c>
      <c r="G59" s="22" t="s">
        <v>19</v>
      </c>
      <c r="H59" s="3"/>
      <c r="I59" s="4"/>
    </row>
    <row r="60" customFormat="false" ht="26.65" hidden="false" customHeight="true" outlineLevel="0" collapsed="false">
      <c r="A60" s="4"/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0.983333333333333</v>
      </c>
      <c r="G60" s="22" t="s">
        <v>20</v>
      </c>
      <c r="H60" s="3"/>
      <c r="I60" s="4"/>
    </row>
    <row r="61" customFormat="false" ht="17.35" hidden="false" customHeight="false" outlineLevel="0" collapsed="false">
      <c r="A61" s="4"/>
      <c r="B61" s="20" t="n">
        <f aca="false">B57</f>
        <v>59</v>
      </c>
      <c r="C61" s="26" t="n">
        <f aca="false">C57</f>
        <v>3</v>
      </c>
      <c r="D61" s="23" t="n">
        <f aca="false">D57</f>
        <v>35</v>
      </c>
      <c r="E61" s="26" t="n">
        <f aca="false">E57</f>
        <v>1</v>
      </c>
      <c r="F61" s="21" t="n">
        <f aca="false">2/((1/F59)+(1/F60))</f>
        <v>0.967213114754098</v>
      </c>
      <c r="G61" s="22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21" t="n">
        <f aca="false">(B57+D57)/F54</f>
        <v>0.959183673469388</v>
      </c>
      <c r="G62" s="22" t="s">
        <v>22</v>
      </c>
      <c r="H62" s="3"/>
      <c r="I62" s="4"/>
    </row>
    <row r="63" customFormat="false" ht="23.3" hidden="false" customHeight="true" outlineLevel="0" collapsed="false">
      <c r="A63" s="4"/>
      <c r="B63" s="4"/>
      <c r="C63" s="4"/>
      <c r="D63" s="4"/>
      <c r="E63" s="4"/>
      <c r="F63" s="21" t="n">
        <f aca="false">AVERAGE(D4:D53,'Bullets facade'!I15,'Bullets facade'!I18,'Bullets facade'!I21,'Bullets facade'!I26:I27,'Bullets facade'!I33,'Bullets facade'!I41,'Bullets facade'!I47,'Bullets facade'!I49)</f>
        <v>0.996831840377743</v>
      </c>
      <c r="G63" s="22" t="s">
        <v>23</v>
      </c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0" t="s">
        <v>322</v>
      </c>
      <c r="B1" s="0" t="n">
        <v>99.9653100967407</v>
      </c>
      <c r="C1" s="0" t="s">
        <v>124</v>
      </c>
    </row>
    <row r="2" customFormat="false" ht="15" hidden="false" customHeight="false" outlineLevel="0" collapsed="false">
      <c r="A2" s="0" t="s">
        <v>323</v>
      </c>
      <c r="B2" s="0" t="n">
        <v>99.9997735023499</v>
      </c>
      <c r="C2" s="0" t="s">
        <v>124</v>
      </c>
    </row>
    <row r="3" customFormat="false" ht="15" hidden="false" customHeight="false" outlineLevel="0" collapsed="false">
      <c r="A3" s="0" t="s">
        <v>324</v>
      </c>
      <c r="B3" s="0" t="n">
        <v>99.9418497085571</v>
      </c>
      <c r="C3" s="0" t="s">
        <v>124</v>
      </c>
    </row>
    <row r="4" customFormat="false" ht="12.8" hidden="false" customHeight="false" outlineLevel="0" collapsed="false">
      <c r="A4" s="0" t="s">
        <v>325</v>
      </c>
      <c r="B4" s="0" t="n">
        <v>99.9995470046997</v>
      </c>
      <c r="C4" s="0" t="s">
        <v>124</v>
      </c>
    </row>
    <row r="5" customFormat="false" ht="12.8" hidden="false" customHeight="false" outlineLevel="0" collapsed="false">
      <c r="A5" s="0" t="s">
        <v>326</v>
      </c>
      <c r="B5" s="0" t="n">
        <v>99.9991893768311</v>
      </c>
      <c r="C5" s="0" t="s">
        <v>124</v>
      </c>
    </row>
    <row r="6" customFormat="false" ht="12.8" hidden="false" customHeight="false" outlineLevel="0" collapsed="false">
      <c r="A6" s="0" t="s">
        <v>327</v>
      </c>
      <c r="B6" s="0" t="n">
        <v>99.988853931427</v>
      </c>
      <c r="C6" s="0" t="s">
        <v>124</v>
      </c>
    </row>
    <row r="7" customFormat="false" ht="12.8" hidden="false" customHeight="false" outlineLevel="0" collapsed="false">
      <c r="A7" s="0" t="s">
        <v>328</v>
      </c>
      <c r="B7" s="0" t="n">
        <v>100</v>
      </c>
      <c r="C7" s="0" t="s">
        <v>124</v>
      </c>
    </row>
    <row r="8" customFormat="false" ht="12.8" hidden="false" customHeight="false" outlineLevel="0" collapsed="false">
      <c r="A8" s="0" t="s">
        <v>329</v>
      </c>
      <c r="B8" s="0" t="n">
        <v>99.8953461647034</v>
      </c>
      <c r="C8" s="0" t="s">
        <v>124</v>
      </c>
    </row>
    <row r="9" customFormat="false" ht="12.8" hidden="false" customHeight="false" outlineLevel="0" collapsed="false">
      <c r="A9" s="0" t="s">
        <v>330</v>
      </c>
      <c r="B9" s="0" t="n">
        <v>98.7272322177887</v>
      </c>
      <c r="C9" s="0" t="s">
        <v>124</v>
      </c>
    </row>
    <row r="10" customFormat="false" ht="12.8" hidden="false" customHeight="false" outlineLevel="0" collapsed="false">
      <c r="A10" s="0" t="s">
        <v>331</v>
      </c>
      <c r="B10" s="0" t="n">
        <v>99.994969367981</v>
      </c>
      <c r="C10" s="0" t="s">
        <v>124</v>
      </c>
    </row>
    <row r="11" customFormat="false" ht="12.8" hidden="false" customHeight="false" outlineLevel="0" collapsed="false">
      <c r="A11" s="0" t="s">
        <v>332</v>
      </c>
      <c r="B11" s="0" t="n">
        <v>99.9499917030335</v>
      </c>
      <c r="C11" s="0" t="s">
        <v>124</v>
      </c>
    </row>
    <row r="12" customFormat="false" ht="12.8" hidden="false" customHeight="false" outlineLevel="0" collapsed="false">
      <c r="A12" s="0" t="s">
        <v>333</v>
      </c>
      <c r="B12" s="0" t="n">
        <v>99.999988079071</v>
      </c>
      <c r="C12" s="0" t="s">
        <v>124</v>
      </c>
    </row>
    <row r="13" customFormat="false" ht="12.8" hidden="false" customHeight="false" outlineLevel="0" collapsed="false">
      <c r="A13" s="0" t="s">
        <v>334</v>
      </c>
      <c r="B13" s="0" t="n">
        <v>99.9620199203491</v>
      </c>
      <c r="C13" s="0" t="s">
        <v>124</v>
      </c>
    </row>
    <row r="14" customFormat="false" ht="12.8" hidden="false" customHeight="false" outlineLevel="0" collapsed="false">
      <c r="A14" s="0" t="s">
        <v>335</v>
      </c>
      <c r="B14" s="0" t="n">
        <v>74.8545169830322</v>
      </c>
      <c r="C14" s="0" t="s">
        <v>124</v>
      </c>
    </row>
    <row r="15" customFormat="false" ht="12.8" hidden="false" customHeight="false" outlineLevel="0" collapsed="false">
      <c r="A15" s="0" t="s">
        <v>336</v>
      </c>
      <c r="B15" s="0" t="n">
        <v>99.9998688697815</v>
      </c>
      <c r="C15" s="0" t="s">
        <v>124</v>
      </c>
    </row>
    <row r="16" customFormat="false" ht="12.8" hidden="false" customHeight="false" outlineLevel="0" collapsed="false">
      <c r="A16" s="0" t="s">
        <v>337</v>
      </c>
      <c r="B16" s="0" t="n">
        <v>99.9854683876038</v>
      </c>
      <c r="C16" s="0" t="s">
        <v>124</v>
      </c>
    </row>
    <row r="17" customFormat="false" ht="12.8" hidden="false" customHeight="false" outlineLevel="0" collapsed="false">
      <c r="A17" s="0" t="s">
        <v>338</v>
      </c>
      <c r="B17" s="0" t="n">
        <v>99.9310493469238</v>
      </c>
      <c r="C17" s="0" t="s">
        <v>124</v>
      </c>
    </row>
    <row r="18" customFormat="false" ht="12.8" hidden="false" customHeight="false" outlineLevel="0" collapsed="false">
      <c r="A18" s="0" t="s">
        <v>339</v>
      </c>
      <c r="B18" s="0" t="n">
        <v>99.9536633491516</v>
      </c>
      <c r="C18" s="0" t="s">
        <v>124</v>
      </c>
    </row>
    <row r="19" customFormat="false" ht="12.8" hidden="false" customHeight="false" outlineLevel="0" collapsed="false">
      <c r="A19" s="0" t="s">
        <v>340</v>
      </c>
      <c r="B19" s="0" t="n">
        <v>84.9434971809387</v>
      </c>
      <c r="C19" s="0" t="s">
        <v>121</v>
      </c>
    </row>
    <row r="20" customFormat="false" ht="12.8" hidden="false" customHeight="false" outlineLevel="0" collapsed="false">
      <c r="A20" s="0" t="s">
        <v>341</v>
      </c>
      <c r="B20" s="0" t="n">
        <v>99.8971104621887</v>
      </c>
      <c r="C20" s="0" t="s">
        <v>124</v>
      </c>
    </row>
    <row r="21" customFormat="false" ht="12.8" hidden="false" customHeight="false" outlineLevel="0" collapsed="false">
      <c r="A21" s="0" t="s">
        <v>342</v>
      </c>
      <c r="B21" s="0" t="n">
        <v>99.931263923645</v>
      </c>
      <c r="C21" s="0" t="s">
        <v>124</v>
      </c>
    </row>
    <row r="22" customFormat="false" ht="12.8" hidden="false" customHeight="false" outlineLevel="0" collapsed="false">
      <c r="A22" s="0" t="s">
        <v>343</v>
      </c>
      <c r="B22" s="0" t="n">
        <v>99.9994874000549</v>
      </c>
      <c r="C22" s="0" t="s">
        <v>124</v>
      </c>
    </row>
    <row r="23" customFormat="false" ht="12.8" hidden="false" customHeight="false" outlineLevel="0" collapsed="false">
      <c r="A23" s="0" t="s">
        <v>344</v>
      </c>
      <c r="B23" s="0" t="n">
        <v>99.9973058700562</v>
      </c>
      <c r="C23" s="0" t="s">
        <v>124</v>
      </c>
    </row>
    <row r="24" customFormat="false" ht="12.8" hidden="false" customHeight="false" outlineLevel="0" collapsed="false">
      <c r="A24" s="0" t="s">
        <v>345</v>
      </c>
      <c r="B24" s="0" t="n">
        <v>99.9994158744812</v>
      </c>
      <c r="C24" s="0" t="s">
        <v>124</v>
      </c>
    </row>
    <row r="25" customFormat="false" ht="12.8" hidden="false" customHeight="false" outlineLevel="0" collapsed="false">
      <c r="A25" s="0" t="s">
        <v>346</v>
      </c>
      <c r="B25" s="0" t="n">
        <v>100</v>
      </c>
      <c r="C25" s="0" t="s">
        <v>124</v>
      </c>
    </row>
    <row r="26" customFormat="false" ht="12.8" hidden="false" customHeight="false" outlineLevel="0" collapsed="false">
      <c r="A26" s="0" t="s">
        <v>347</v>
      </c>
      <c r="B26" s="0" t="n">
        <v>98.1839418411255</v>
      </c>
      <c r="C26" s="0" t="s">
        <v>124</v>
      </c>
    </row>
    <row r="27" customFormat="false" ht="12.8" hidden="false" customHeight="false" outlineLevel="0" collapsed="false">
      <c r="A27" s="0" t="s">
        <v>348</v>
      </c>
      <c r="B27" s="0" t="n">
        <v>99.9999761581421</v>
      </c>
      <c r="C27" s="0" t="s">
        <v>124</v>
      </c>
    </row>
    <row r="28" customFormat="false" ht="12.8" hidden="false" customHeight="false" outlineLevel="0" collapsed="false">
      <c r="A28" s="0" t="s">
        <v>349</v>
      </c>
      <c r="B28" s="0" t="n">
        <v>99.9979138374329</v>
      </c>
      <c r="C28" s="0" t="s">
        <v>124</v>
      </c>
    </row>
    <row r="29" customFormat="false" ht="12.8" hidden="false" customHeight="false" outlineLevel="0" collapsed="false">
      <c r="A29" s="0" t="s">
        <v>350</v>
      </c>
      <c r="B29" s="0" t="n">
        <v>98.8833665847778</v>
      </c>
      <c r="C29" s="0" t="s">
        <v>124</v>
      </c>
    </row>
    <row r="30" customFormat="false" ht="12.8" hidden="false" customHeight="false" outlineLevel="0" collapsed="false">
      <c r="A30" s="0" t="s">
        <v>351</v>
      </c>
      <c r="B30" s="0" t="n">
        <v>96.7764854431152</v>
      </c>
      <c r="C30" s="0" t="s">
        <v>124</v>
      </c>
    </row>
    <row r="31" customFormat="false" ht="19.4" hidden="false" customHeight="false" outlineLevel="0" collapsed="false">
      <c r="A31" s="0" t="s">
        <v>352</v>
      </c>
      <c r="B31" s="0" t="n">
        <v>94.7058320045471</v>
      </c>
      <c r="C31" s="0" t="s">
        <v>124</v>
      </c>
    </row>
    <row r="32" customFormat="false" ht="12.8" hidden="false" customHeight="false" outlineLevel="0" collapsed="false">
      <c r="A32" s="0" t="s">
        <v>353</v>
      </c>
      <c r="B32" s="0" t="n">
        <v>82.2716474533081</v>
      </c>
      <c r="C32" s="0" t="s">
        <v>124</v>
      </c>
    </row>
    <row r="33" customFormat="false" ht="12.8" hidden="false" customHeight="false" outlineLevel="0" collapsed="false">
      <c r="A33" s="0" t="s">
        <v>354</v>
      </c>
      <c r="B33" s="0" t="n">
        <v>99.9991297721863</v>
      </c>
      <c r="C33" s="0" t="s">
        <v>124</v>
      </c>
    </row>
    <row r="34" customFormat="false" ht="12.8" hidden="false" customHeight="false" outlineLevel="0" collapsed="false">
      <c r="A34" s="0" t="s">
        <v>355</v>
      </c>
      <c r="B34" s="0" t="n">
        <v>99.9919533729553</v>
      </c>
      <c r="C34" s="0" t="s">
        <v>124</v>
      </c>
    </row>
    <row r="35" customFormat="false" ht="12.8" hidden="false" customHeight="false" outlineLevel="0" collapsed="false">
      <c r="A35" s="0" t="s">
        <v>356</v>
      </c>
      <c r="B35" s="0" t="n">
        <v>99.995481967926</v>
      </c>
      <c r="C35" s="0" t="s">
        <v>124</v>
      </c>
    </row>
    <row r="36" customFormat="false" ht="12.8" hidden="false" customHeight="false" outlineLevel="0" collapsed="false">
      <c r="A36" s="0" t="s">
        <v>357</v>
      </c>
      <c r="B36" s="0" t="n">
        <v>99.9986171722412</v>
      </c>
      <c r="C36" s="0" t="s">
        <v>124</v>
      </c>
    </row>
    <row r="37" customFormat="false" ht="12.8" hidden="false" customHeight="false" outlineLevel="0" collapsed="false">
      <c r="A37" s="0" t="s">
        <v>358</v>
      </c>
      <c r="B37" s="0" t="n">
        <v>99.9845623970032</v>
      </c>
      <c r="C37" s="0" t="s">
        <v>124</v>
      </c>
    </row>
    <row r="38" customFormat="false" ht="19.4" hidden="false" customHeight="false" outlineLevel="0" collapsed="false">
      <c r="A38" s="0" t="s">
        <v>359</v>
      </c>
      <c r="B38" s="0" t="n">
        <v>99.9974012374878</v>
      </c>
      <c r="C38" s="0" t="s">
        <v>124</v>
      </c>
    </row>
    <row r="39" customFormat="false" ht="12.8" hidden="false" customHeight="false" outlineLevel="0" collapsed="false">
      <c r="A39" s="0" t="s">
        <v>360</v>
      </c>
      <c r="B39" s="0" t="n">
        <v>99.9701023101807</v>
      </c>
      <c r="C39" s="0" t="s">
        <v>124</v>
      </c>
    </row>
    <row r="40" customFormat="false" ht="12.8" hidden="false" customHeight="false" outlineLevel="0" collapsed="false">
      <c r="A40" s="0" t="s">
        <v>361</v>
      </c>
      <c r="B40" s="0" t="n">
        <v>98.8505363464356</v>
      </c>
      <c r="C40" s="0" t="s">
        <v>124</v>
      </c>
    </row>
    <row r="41" customFormat="false" ht="12.8" hidden="false" customHeight="false" outlineLevel="0" collapsed="false">
      <c r="A41" s="0" t="s">
        <v>362</v>
      </c>
      <c r="B41" s="0" t="n">
        <v>99.9323844909668</v>
      </c>
      <c r="C41" s="0" t="s">
        <v>124</v>
      </c>
    </row>
    <row r="42" customFormat="false" ht="12.8" hidden="false" customHeight="false" outlineLevel="0" collapsed="false">
      <c r="A42" s="0" t="s">
        <v>363</v>
      </c>
      <c r="B42" s="0" t="n">
        <v>99.3333756923676</v>
      </c>
      <c r="C42" s="0" t="s">
        <v>124</v>
      </c>
    </row>
    <row r="43" customFormat="false" ht="12.8" hidden="false" customHeight="false" outlineLevel="0" collapsed="false">
      <c r="A43" s="0" t="s">
        <v>364</v>
      </c>
      <c r="B43" s="0" t="n">
        <v>99.9998569488525</v>
      </c>
      <c r="C43" s="0" t="s">
        <v>124</v>
      </c>
    </row>
    <row r="44" customFormat="false" ht="12.8" hidden="false" customHeight="false" outlineLevel="0" collapsed="false">
      <c r="A44" s="0" t="s">
        <v>365</v>
      </c>
      <c r="B44" s="0" t="n">
        <v>99.9999046325684</v>
      </c>
      <c r="C44" s="0" t="s">
        <v>124</v>
      </c>
    </row>
    <row r="45" customFormat="false" ht="12.8" hidden="false" customHeight="false" outlineLevel="0" collapsed="false">
      <c r="A45" s="0" t="s">
        <v>366</v>
      </c>
      <c r="B45" s="0" t="n">
        <v>100</v>
      </c>
      <c r="C45" s="0" t="s">
        <v>124</v>
      </c>
    </row>
    <row r="46" customFormat="false" ht="12.8" hidden="false" customHeight="false" outlineLevel="0" collapsed="false">
      <c r="A46" s="0" t="s">
        <v>367</v>
      </c>
      <c r="B46" s="0" t="n">
        <v>99.9920845031738</v>
      </c>
      <c r="C46" s="0" t="s">
        <v>124</v>
      </c>
    </row>
    <row r="47" customFormat="false" ht="12.8" hidden="false" customHeight="false" outlineLevel="0" collapsed="false">
      <c r="A47" s="0" t="s">
        <v>368</v>
      </c>
      <c r="B47" s="0" t="n">
        <v>99.9395370483398</v>
      </c>
      <c r="C47" s="0" t="s">
        <v>124</v>
      </c>
    </row>
    <row r="48" customFormat="false" ht="12.8" hidden="false" customHeight="false" outlineLevel="0" collapsed="false">
      <c r="A48" s="0" t="s">
        <v>369</v>
      </c>
      <c r="B48" s="0" t="n">
        <v>99.9669194221497</v>
      </c>
      <c r="C48" s="0" t="s">
        <v>124</v>
      </c>
    </row>
    <row r="49" customFormat="false" ht="19.4" hidden="false" customHeight="false" outlineLevel="0" collapsed="false">
      <c r="A49" s="0" t="s">
        <v>370</v>
      </c>
      <c r="B49" s="0" t="n">
        <v>100</v>
      </c>
      <c r="C49" s="0" t="s">
        <v>124</v>
      </c>
    </row>
    <row r="50" customFormat="false" ht="19.4" hidden="false" customHeight="false" outlineLevel="0" collapsed="false">
      <c r="A50" s="0" t="s">
        <v>371</v>
      </c>
      <c r="B50" s="0" t="n">
        <v>99.9287188053131</v>
      </c>
      <c r="C50" s="0" t="s">
        <v>124</v>
      </c>
    </row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78" width="11.52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80" t="s">
        <v>372</v>
      </c>
      <c r="B1" s="0" t="n">
        <v>99.999988079071</v>
      </c>
      <c r="C1" s="0" t="s">
        <v>50</v>
      </c>
    </row>
    <row r="2" customFormat="false" ht="15" hidden="false" customHeight="false" outlineLevel="0" collapsed="false">
      <c r="A2" s="80" t="s">
        <v>373</v>
      </c>
      <c r="B2" s="0" t="n">
        <v>99.8942792415619</v>
      </c>
      <c r="C2" s="0" t="s">
        <v>50</v>
      </c>
    </row>
    <row r="3" customFormat="false" ht="15" hidden="false" customHeight="false" outlineLevel="0" collapsed="false">
      <c r="A3" s="80" t="s">
        <v>374</v>
      </c>
      <c r="B3" s="0" t="n">
        <v>99.9997019767761</v>
      </c>
      <c r="C3" s="0" t="s">
        <v>50</v>
      </c>
    </row>
    <row r="4" customFormat="false" ht="12.8" hidden="false" customHeight="false" outlineLevel="0" collapsed="false">
      <c r="A4" s="80" t="s">
        <v>375</v>
      </c>
      <c r="B4" s="0" t="n">
        <v>99.9575912952423</v>
      </c>
      <c r="C4" s="0" t="s">
        <v>50</v>
      </c>
    </row>
    <row r="5" customFormat="false" ht="12.8" hidden="false" customHeight="false" outlineLevel="0" collapsed="false">
      <c r="A5" s="80" t="s">
        <v>376</v>
      </c>
      <c r="B5" s="0" t="n">
        <v>99.9866008758545</v>
      </c>
      <c r="C5" s="0" t="s">
        <v>50</v>
      </c>
    </row>
    <row r="6" customFormat="false" ht="12.8" hidden="false" customHeight="false" outlineLevel="0" collapsed="false">
      <c r="A6" s="80" t="s">
        <v>377</v>
      </c>
      <c r="B6" s="0" t="n">
        <v>99.9999284744263</v>
      </c>
      <c r="C6" s="0" t="s">
        <v>50</v>
      </c>
    </row>
    <row r="7" customFormat="false" ht="12.8" hidden="false" customHeight="false" outlineLevel="0" collapsed="false">
      <c r="A7" s="80" t="s">
        <v>378</v>
      </c>
      <c r="B7" s="0" t="n">
        <v>99.9922394752502</v>
      </c>
      <c r="C7" s="0" t="s">
        <v>50</v>
      </c>
    </row>
    <row r="8" customFormat="false" ht="12.8" hidden="false" customHeight="false" outlineLevel="0" collapsed="false">
      <c r="A8" s="80" t="s">
        <v>379</v>
      </c>
      <c r="B8" s="0" t="n">
        <v>99.9439537525177</v>
      </c>
      <c r="C8" s="0" t="s">
        <v>50</v>
      </c>
    </row>
    <row r="9" customFormat="false" ht="12.8" hidden="false" customHeight="false" outlineLevel="0" collapsed="false">
      <c r="A9" s="80" t="s">
        <v>380</v>
      </c>
      <c r="B9" s="0" t="n">
        <v>99.985671043396</v>
      </c>
      <c r="C9" s="0" t="s">
        <v>50</v>
      </c>
    </row>
    <row r="10" customFormat="false" ht="12.8" hidden="false" customHeight="false" outlineLevel="0" collapsed="false">
      <c r="A10" s="80" t="s">
        <v>381</v>
      </c>
      <c r="B10" s="0" t="n">
        <v>98.4224557876587</v>
      </c>
      <c r="C10" s="0" t="s">
        <v>50</v>
      </c>
    </row>
    <row r="11" customFormat="false" ht="12.8" hidden="false" customHeight="false" outlineLevel="0" collapsed="false">
      <c r="A11" s="80" t="s">
        <v>382</v>
      </c>
      <c r="B11" s="0" t="n">
        <v>99.9909043312073</v>
      </c>
      <c r="C11" s="0" t="s">
        <v>50</v>
      </c>
    </row>
    <row r="12" customFormat="false" ht="12.8" hidden="false" customHeight="false" outlineLevel="0" collapsed="false">
      <c r="A12" s="80" t="s">
        <v>383</v>
      </c>
      <c r="B12" s="0" t="n">
        <v>98.5833942890167</v>
      </c>
      <c r="C12" s="0" t="s">
        <v>50</v>
      </c>
    </row>
    <row r="13" customFormat="false" ht="12.8" hidden="false" customHeight="false" outlineLevel="0" collapsed="false">
      <c r="A13" s="80" t="s">
        <v>384</v>
      </c>
      <c r="B13" s="0" t="n">
        <v>99.9650239944458</v>
      </c>
      <c r="C13" s="0" t="s">
        <v>50</v>
      </c>
    </row>
    <row r="14" customFormat="false" ht="12.8" hidden="false" customHeight="false" outlineLevel="0" collapsed="false">
      <c r="A14" s="80" t="s">
        <v>385</v>
      </c>
      <c r="B14" s="0" t="n">
        <v>98.9430069923401</v>
      </c>
      <c r="C14" s="0" t="s">
        <v>50</v>
      </c>
    </row>
    <row r="15" customFormat="false" ht="12.8" hidden="false" customHeight="false" outlineLevel="0" collapsed="false">
      <c r="A15" s="80" t="s">
        <v>386</v>
      </c>
      <c r="B15" s="0" t="n">
        <v>99.9883770942688</v>
      </c>
      <c r="C15" s="0" t="s">
        <v>50</v>
      </c>
    </row>
    <row r="16" customFormat="false" ht="12.8" hidden="false" customHeight="false" outlineLevel="0" collapsed="false">
      <c r="A16" s="80" t="s">
        <v>387</v>
      </c>
      <c r="B16" s="0" t="n">
        <v>99.9546229839325</v>
      </c>
      <c r="C16" s="0" t="s">
        <v>50</v>
      </c>
    </row>
    <row r="17" customFormat="false" ht="12.8" hidden="false" customHeight="false" outlineLevel="0" collapsed="false">
      <c r="A17" s="80" t="s">
        <v>388</v>
      </c>
      <c r="B17" s="0" t="n">
        <v>99.9984383583069</v>
      </c>
      <c r="C17" s="0" t="s">
        <v>50</v>
      </c>
    </row>
    <row r="18" customFormat="false" ht="12.8" hidden="false" customHeight="false" outlineLevel="0" collapsed="false">
      <c r="A18" s="80" t="s">
        <v>389</v>
      </c>
      <c r="B18" s="0" t="n">
        <v>99.998664855957</v>
      </c>
      <c r="C18" s="0" t="s">
        <v>50</v>
      </c>
    </row>
    <row r="19" customFormat="false" ht="12.8" hidden="false" customHeight="false" outlineLevel="0" collapsed="false">
      <c r="A19" s="80" t="s">
        <v>390</v>
      </c>
      <c r="B19" s="0" t="n">
        <v>99.9856114387512</v>
      </c>
      <c r="C19" s="0" t="s">
        <v>50</v>
      </c>
    </row>
    <row r="20" customFormat="false" ht="12.8" hidden="false" customHeight="false" outlineLevel="0" collapsed="false">
      <c r="A20" s="80" t="s">
        <v>391</v>
      </c>
      <c r="B20" s="0" t="n">
        <v>99.999988079071</v>
      </c>
      <c r="C20" s="0" t="s">
        <v>50</v>
      </c>
    </row>
    <row r="21" customFormat="false" ht="12.8" hidden="false" customHeight="false" outlineLevel="0" collapsed="false">
      <c r="A21" s="80" t="s">
        <v>392</v>
      </c>
      <c r="B21" s="0" t="n">
        <v>99.5703995227814</v>
      </c>
      <c r="C21" s="0" t="s">
        <v>50</v>
      </c>
    </row>
    <row r="22" customFormat="false" ht="12.8" hidden="false" customHeight="false" outlineLevel="0" collapsed="false">
      <c r="A22" s="80" t="s">
        <v>393</v>
      </c>
      <c r="B22" s="0" t="n">
        <v>99.9558985233307</v>
      </c>
      <c r="C22" s="0" t="s">
        <v>50</v>
      </c>
    </row>
    <row r="23" customFormat="false" ht="12.8" hidden="false" customHeight="false" outlineLevel="0" collapsed="false">
      <c r="A23" s="80" t="s">
        <v>394</v>
      </c>
      <c r="B23" s="0" t="n">
        <v>99.9965071678162</v>
      </c>
      <c r="C23" s="0" t="s">
        <v>50</v>
      </c>
    </row>
    <row r="24" customFormat="false" ht="12.8" hidden="false" customHeight="false" outlineLevel="0" collapsed="false">
      <c r="A24" s="80" t="s">
        <v>395</v>
      </c>
      <c r="B24" s="0" t="n">
        <v>99.9992489814758</v>
      </c>
      <c r="C24" s="0" t="s">
        <v>50</v>
      </c>
    </row>
    <row r="25" customFormat="false" ht="12.8" hidden="false" customHeight="false" outlineLevel="0" collapsed="false">
      <c r="A25" s="80" t="s">
        <v>396</v>
      </c>
      <c r="B25" s="0" t="n">
        <v>99.9889731407166</v>
      </c>
      <c r="C25" s="0" t="s">
        <v>50</v>
      </c>
    </row>
    <row r="26" customFormat="false" ht="12.8" hidden="false" customHeight="false" outlineLevel="0" collapsed="false">
      <c r="A26" s="80" t="s">
        <v>397</v>
      </c>
      <c r="B26" s="0" t="n">
        <v>99.9972462654114</v>
      </c>
      <c r="C26" s="0" t="s">
        <v>50</v>
      </c>
    </row>
    <row r="27" customFormat="false" ht="12.8" hidden="false" customHeight="false" outlineLevel="0" collapsed="false">
      <c r="A27" s="80" t="s">
        <v>398</v>
      </c>
      <c r="B27" s="0" t="n">
        <v>99.8159229755402</v>
      </c>
      <c r="C27" s="0" t="s">
        <v>50</v>
      </c>
    </row>
    <row r="28" customFormat="false" ht="12.8" hidden="false" customHeight="false" outlineLevel="0" collapsed="false">
      <c r="A28" s="80" t="s">
        <v>399</v>
      </c>
      <c r="B28" s="0" t="n">
        <v>99.8435437679291</v>
      </c>
      <c r="C28" s="0" t="s">
        <v>50</v>
      </c>
    </row>
    <row r="29" customFormat="false" ht="12.8" hidden="false" customHeight="false" outlineLevel="0" collapsed="false">
      <c r="A29" s="80" t="s">
        <v>400</v>
      </c>
      <c r="B29" s="0" t="n">
        <v>99.9998927116394</v>
      </c>
      <c r="C29" s="0" t="s">
        <v>50</v>
      </c>
    </row>
    <row r="30" customFormat="false" ht="12.8" hidden="false" customHeight="false" outlineLevel="0" collapsed="false">
      <c r="A30" s="80" t="s">
        <v>401</v>
      </c>
      <c r="B30" s="0" t="n">
        <v>99.2771327495575</v>
      </c>
      <c r="C30" s="0" t="s">
        <v>50</v>
      </c>
    </row>
    <row r="31" customFormat="false" ht="19.4" hidden="false" customHeight="false" outlineLevel="0" collapsed="false">
      <c r="A31" s="80" t="s">
        <v>402</v>
      </c>
      <c r="B31" s="0" t="n">
        <v>98.0217695236206</v>
      </c>
      <c r="C31" s="0" t="s">
        <v>50</v>
      </c>
    </row>
    <row r="32" customFormat="false" ht="12.8" hidden="false" customHeight="false" outlineLevel="0" collapsed="false">
      <c r="A32" s="80" t="s">
        <v>403</v>
      </c>
      <c r="B32" s="0" t="n">
        <v>99.9995827674866</v>
      </c>
      <c r="C32" s="0" t="s">
        <v>50</v>
      </c>
    </row>
    <row r="33" customFormat="false" ht="12.8" hidden="false" customHeight="false" outlineLevel="0" collapsed="false">
      <c r="A33" s="80" t="s">
        <v>404</v>
      </c>
      <c r="B33" s="0" t="n">
        <v>98.5231995582581</v>
      </c>
      <c r="C33" s="0" t="s">
        <v>50</v>
      </c>
    </row>
    <row r="34" customFormat="false" ht="12.8" hidden="false" customHeight="false" outlineLevel="0" collapsed="false">
      <c r="A34" s="80" t="s">
        <v>405</v>
      </c>
      <c r="B34" s="0" t="n">
        <v>99.9935150146484</v>
      </c>
      <c r="C34" s="0" t="s">
        <v>50</v>
      </c>
    </row>
    <row r="35" customFormat="false" ht="12.8" hidden="false" customHeight="false" outlineLevel="0" collapsed="false">
      <c r="A35" s="80" t="s">
        <v>406</v>
      </c>
      <c r="B35" s="0" t="n">
        <v>99.9998927116394</v>
      </c>
      <c r="C35" s="0" t="s">
        <v>50</v>
      </c>
    </row>
    <row r="36" customFormat="false" ht="12.8" hidden="false" customHeight="false" outlineLevel="0" collapsed="false">
      <c r="A36" s="80" t="s">
        <v>407</v>
      </c>
      <c r="B36" s="0" t="n">
        <v>99.9999403953552</v>
      </c>
      <c r="C36" s="0" t="s">
        <v>50</v>
      </c>
    </row>
    <row r="37" customFormat="false" ht="12.8" hidden="false" customHeight="false" outlineLevel="0" collapsed="false">
      <c r="A37" s="80" t="s">
        <v>408</v>
      </c>
      <c r="B37" s="0" t="n">
        <v>99.7658371925354</v>
      </c>
      <c r="C37" s="0" t="s">
        <v>50</v>
      </c>
    </row>
    <row r="38" customFormat="false" ht="19.4" hidden="false" customHeight="false" outlineLevel="0" collapsed="false">
      <c r="A38" s="80" t="s">
        <v>409</v>
      </c>
      <c r="B38" s="0" t="n">
        <v>99.9673843383789</v>
      </c>
      <c r="C38" s="0" t="s">
        <v>50</v>
      </c>
    </row>
    <row r="39" customFormat="false" ht="12.8" hidden="false" customHeight="false" outlineLevel="0" collapsed="false">
      <c r="A39" s="80" t="s">
        <v>410</v>
      </c>
      <c r="B39" s="0" t="n">
        <v>99.9998211860657</v>
      </c>
      <c r="C39" s="0" t="s">
        <v>50</v>
      </c>
    </row>
    <row r="40" customFormat="false" ht="12.8" hidden="false" customHeight="false" outlineLevel="0" collapsed="false">
      <c r="A40" s="80" t="s">
        <v>411</v>
      </c>
      <c r="B40" s="0" t="n">
        <v>99.7284531593323</v>
      </c>
      <c r="C40" s="0" t="s">
        <v>50</v>
      </c>
    </row>
    <row r="41" customFormat="false" ht="12.8" hidden="false" customHeight="false" outlineLevel="0" collapsed="false">
      <c r="A41" s="80" t="s">
        <v>412</v>
      </c>
      <c r="B41" s="0" t="n">
        <v>99.956887960434</v>
      </c>
      <c r="C41" s="0" t="s">
        <v>50</v>
      </c>
    </row>
    <row r="42" customFormat="false" ht="12.8" hidden="false" customHeight="false" outlineLevel="0" collapsed="false">
      <c r="A42" s="80" t="s">
        <v>413</v>
      </c>
      <c r="B42" s="0" t="n">
        <v>99.9995946884155</v>
      </c>
      <c r="C42" s="0" t="s">
        <v>50</v>
      </c>
    </row>
    <row r="43" customFormat="false" ht="12.8" hidden="false" customHeight="false" outlineLevel="0" collapsed="false">
      <c r="A43" s="80" t="s">
        <v>414</v>
      </c>
      <c r="B43" s="0" t="n">
        <v>99.7755706310272</v>
      </c>
      <c r="C43" s="0" t="s">
        <v>50</v>
      </c>
    </row>
    <row r="44" customFormat="false" ht="12.8" hidden="false" customHeight="false" outlineLevel="0" collapsed="false">
      <c r="A44" s="80" t="s">
        <v>415</v>
      </c>
      <c r="B44" s="0" t="n">
        <v>99.9956846237183</v>
      </c>
      <c r="C44" s="0" t="s">
        <v>50</v>
      </c>
    </row>
    <row r="45" customFormat="false" ht="12.8" hidden="false" customHeight="false" outlineLevel="0" collapsed="false">
      <c r="A45" s="80" t="s">
        <v>416</v>
      </c>
      <c r="B45" s="0" t="n">
        <v>99.9997019767761</v>
      </c>
      <c r="C45" s="0" t="s">
        <v>50</v>
      </c>
    </row>
    <row r="46" customFormat="false" ht="12.8" hidden="false" customHeight="false" outlineLevel="0" collapsed="false">
      <c r="A46" s="80" t="s">
        <v>417</v>
      </c>
      <c r="B46" s="0" t="n">
        <v>99.9982357025147</v>
      </c>
      <c r="C46" s="0" t="s">
        <v>50</v>
      </c>
    </row>
    <row r="47" customFormat="false" ht="12.8" hidden="false" customHeight="false" outlineLevel="0" collapsed="false">
      <c r="A47" s="80" t="s">
        <v>418</v>
      </c>
      <c r="B47" s="0" t="n">
        <v>99.9032855033875</v>
      </c>
      <c r="C47" s="0" t="s">
        <v>50</v>
      </c>
    </row>
    <row r="48" customFormat="false" ht="12.8" hidden="false" customHeight="false" outlineLevel="0" collapsed="false">
      <c r="A48" s="80" t="s">
        <v>419</v>
      </c>
      <c r="B48" s="0" t="n">
        <v>99.9898910522461</v>
      </c>
      <c r="C48" s="0" t="s">
        <v>50</v>
      </c>
    </row>
    <row r="49" customFormat="false" ht="19.4" hidden="false" customHeight="false" outlineLevel="0" collapsed="false">
      <c r="A49" s="80" t="s">
        <v>420</v>
      </c>
      <c r="B49" s="0" t="n">
        <v>99.9970197677612</v>
      </c>
      <c r="C49" s="0" t="s">
        <v>50</v>
      </c>
    </row>
    <row r="50" customFormat="false" ht="19.4" hidden="false" customHeight="false" outlineLevel="0" collapsed="false">
      <c r="A50" s="80" t="s">
        <v>421</v>
      </c>
      <c r="B50" s="0" t="n">
        <v>99.9176919460297</v>
      </c>
      <c r="C50" s="0" t="s">
        <v>50</v>
      </c>
    </row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9" activeCellId="0" sqref="F19"/>
    </sheetView>
  </sheetViews>
  <sheetFormatPr defaultRowHeight="12.8" zeroHeight="false" outlineLevelRow="0" outlineLevelCol="0"/>
  <cols>
    <col collapsed="false" customWidth="true" hidden="false" outlineLevel="0" max="1" min="1" style="78" width="18.9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80" t="s">
        <v>422</v>
      </c>
      <c r="B1" s="0" t="n">
        <v>99.9449551105499</v>
      </c>
      <c r="C1" s="0" t="s">
        <v>175</v>
      </c>
    </row>
    <row r="2" customFormat="false" ht="15" hidden="false" customHeight="false" outlineLevel="0" collapsed="false">
      <c r="A2" s="80" t="s">
        <v>423</v>
      </c>
      <c r="B2" s="0" t="n">
        <v>99.9495267868042</v>
      </c>
      <c r="C2" s="0" t="s">
        <v>175</v>
      </c>
    </row>
    <row r="3" customFormat="false" ht="15" hidden="false" customHeight="false" outlineLevel="0" collapsed="false">
      <c r="A3" s="80" t="s">
        <v>424</v>
      </c>
      <c r="B3" s="0" t="n">
        <v>77.116584777832</v>
      </c>
      <c r="C3" s="0" t="s">
        <v>50</v>
      </c>
    </row>
    <row r="4" customFormat="false" ht="12.8" hidden="false" customHeight="false" outlineLevel="0" collapsed="false">
      <c r="A4" s="80" t="s">
        <v>425</v>
      </c>
      <c r="B4" s="0" t="n">
        <v>99.9992728233337</v>
      </c>
      <c r="C4" s="0" t="s">
        <v>175</v>
      </c>
    </row>
    <row r="5" customFormat="false" ht="12.8" hidden="false" customHeight="false" outlineLevel="0" collapsed="false">
      <c r="A5" s="80" t="s">
        <v>426</v>
      </c>
      <c r="B5" s="0" t="n">
        <v>99.5527803897858</v>
      </c>
      <c r="C5" s="0" t="s">
        <v>175</v>
      </c>
    </row>
    <row r="6" customFormat="false" ht="12.8" hidden="false" customHeight="false" outlineLevel="0" collapsed="false">
      <c r="A6" s="80" t="s">
        <v>427</v>
      </c>
      <c r="B6" s="0" t="n">
        <v>97.7456271648407</v>
      </c>
      <c r="C6" s="0" t="s">
        <v>175</v>
      </c>
    </row>
    <row r="7" customFormat="false" ht="12.8" hidden="false" customHeight="false" outlineLevel="0" collapsed="false">
      <c r="A7" s="80" t="s">
        <v>428</v>
      </c>
      <c r="B7" s="0" t="n">
        <v>99.808132648468</v>
      </c>
      <c r="C7" s="0" t="s">
        <v>124</v>
      </c>
    </row>
    <row r="8" customFormat="false" ht="12.8" hidden="false" customHeight="false" outlineLevel="0" collapsed="false">
      <c r="A8" s="80" t="s">
        <v>429</v>
      </c>
      <c r="B8" s="0" t="n">
        <v>99.9956011772156</v>
      </c>
      <c r="C8" s="0" t="s">
        <v>175</v>
      </c>
    </row>
    <row r="9" customFormat="false" ht="12.8" hidden="false" customHeight="false" outlineLevel="0" collapsed="false">
      <c r="A9" s="80" t="s">
        <v>430</v>
      </c>
      <c r="B9" s="0" t="n">
        <v>79.3207943439484</v>
      </c>
      <c r="C9" s="0" t="s">
        <v>175</v>
      </c>
    </row>
    <row r="10" customFormat="false" ht="12.8" hidden="false" customHeight="false" outlineLevel="0" collapsed="false">
      <c r="A10" s="80" t="s">
        <v>431</v>
      </c>
      <c r="B10" s="0" t="n">
        <v>99.9902963638306</v>
      </c>
      <c r="C10" s="0" t="s">
        <v>175</v>
      </c>
    </row>
    <row r="11" customFormat="false" ht="12.8" hidden="false" customHeight="false" outlineLevel="0" collapsed="false">
      <c r="A11" s="80" t="s">
        <v>432</v>
      </c>
      <c r="B11" s="0" t="n">
        <v>99.9774396419525</v>
      </c>
      <c r="C11" s="0" t="s">
        <v>175</v>
      </c>
    </row>
    <row r="12" customFormat="false" ht="12.8" hidden="false" customHeight="false" outlineLevel="0" collapsed="false">
      <c r="A12" s="80" t="s">
        <v>433</v>
      </c>
      <c r="B12" s="0" t="n">
        <v>99.9994158744812</v>
      </c>
      <c r="C12" s="0" t="s">
        <v>175</v>
      </c>
    </row>
    <row r="13" customFormat="false" ht="12.8" hidden="false" customHeight="false" outlineLevel="0" collapsed="false">
      <c r="A13" s="80" t="s">
        <v>434</v>
      </c>
      <c r="B13" s="0" t="n">
        <v>98.5470056533814</v>
      </c>
      <c r="C13" s="0" t="s">
        <v>175</v>
      </c>
    </row>
    <row r="14" customFormat="false" ht="12.8" hidden="false" customHeight="false" outlineLevel="0" collapsed="false">
      <c r="A14" s="80" t="s">
        <v>435</v>
      </c>
      <c r="B14" s="0" t="n">
        <v>96.2551355361939</v>
      </c>
      <c r="C14" s="0" t="s">
        <v>175</v>
      </c>
    </row>
    <row r="15" customFormat="false" ht="12.8" hidden="false" customHeight="false" outlineLevel="0" collapsed="false">
      <c r="A15" s="80" t="s">
        <v>436</v>
      </c>
      <c r="B15" s="0" t="n">
        <v>89.8142218589783</v>
      </c>
      <c r="C15" s="0" t="s">
        <v>175</v>
      </c>
    </row>
    <row r="16" customFormat="false" ht="12.8" hidden="false" customHeight="false" outlineLevel="0" collapsed="false">
      <c r="A16" s="80" t="s">
        <v>437</v>
      </c>
      <c r="B16" s="0" t="n">
        <v>99.9638915061951</v>
      </c>
      <c r="C16" s="0" t="s">
        <v>175</v>
      </c>
    </row>
    <row r="17" customFormat="false" ht="12.8" hidden="false" customHeight="false" outlineLevel="0" collapsed="false">
      <c r="A17" s="80" t="s">
        <v>438</v>
      </c>
      <c r="B17" s="0" t="n">
        <v>99.7767448425293</v>
      </c>
      <c r="C17" s="0" t="s">
        <v>175</v>
      </c>
    </row>
    <row r="18" customFormat="false" ht="12.8" hidden="false" customHeight="false" outlineLevel="0" collapsed="false">
      <c r="A18" s="80" t="s">
        <v>439</v>
      </c>
      <c r="B18" s="0" t="n">
        <v>98.6284494400024</v>
      </c>
      <c r="C18" s="0" t="s">
        <v>175</v>
      </c>
    </row>
    <row r="19" customFormat="false" ht="12.8" hidden="false" customHeight="false" outlineLevel="0" collapsed="false">
      <c r="A19" s="80" t="s">
        <v>440</v>
      </c>
      <c r="B19" s="0" t="n">
        <v>99.8700022697449</v>
      </c>
      <c r="C19" s="0" t="s">
        <v>175</v>
      </c>
    </row>
    <row r="20" customFormat="false" ht="12.8" hidden="false" customHeight="false" outlineLevel="0" collapsed="false">
      <c r="A20" s="80" t="s">
        <v>441</v>
      </c>
      <c r="B20" s="0" t="n">
        <v>99.9997973442078</v>
      </c>
      <c r="C20" s="0" t="s">
        <v>175</v>
      </c>
    </row>
    <row r="21" customFormat="false" ht="12.8" hidden="false" customHeight="false" outlineLevel="0" collapsed="false">
      <c r="A21" s="80" t="s">
        <v>442</v>
      </c>
      <c r="B21" s="0" t="n">
        <v>88.7328565120697</v>
      </c>
      <c r="C21" s="0" t="s">
        <v>175</v>
      </c>
    </row>
    <row r="22" customFormat="false" ht="12.8" hidden="false" customHeight="false" outlineLevel="0" collapsed="false">
      <c r="A22" s="80" t="s">
        <v>443</v>
      </c>
      <c r="B22" s="0" t="n">
        <v>99.9821722507477</v>
      </c>
      <c r="C22" s="0" t="s">
        <v>175</v>
      </c>
    </row>
    <row r="23" customFormat="false" ht="12.8" hidden="false" customHeight="false" outlineLevel="0" collapsed="false">
      <c r="A23" s="80" t="s">
        <v>444</v>
      </c>
      <c r="B23" s="0" t="n">
        <v>98.0816543102264</v>
      </c>
      <c r="C23" s="0" t="s">
        <v>121</v>
      </c>
    </row>
    <row r="24" customFormat="false" ht="12.8" hidden="false" customHeight="false" outlineLevel="0" collapsed="false">
      <c r="A24" s="80" t="s">
        <v>445</v>
      </c>
      <c r="B24" s="0" t="n">
        <v>99.9691128730774</v>
      </c>
      <c r="C24" s="0" t="s">
        <v>175</v>
      </c>
    </row>
    <row r="25" customFormat="false" ht="12.8" hidden="false" customHeight="false" outlineLevel="0" collapsed="false">
      <c r="A25" s="80" t="s">
        <v>446</v>
      </c>
      <c r="B25" s="0" t="n">
        <v>99.9885320663452</v>
      </c>
      <c r="C25" s="0" t="s">
        <v>175</v>
      </c>
    </row>
    <row r="26" customFormat="false" ht="12.8" hidden="false" customHeight="false" outlineLevel="0" collapsed="false">
      <c r="A26" s="80" t="s">
        <v>447</v>
      </c>
      <c r="B26" s="0" t="n">
        <v>99.9657154083252</v>
      </c>
      <c r="C26" s="0" t="s">
        <v>175</v>
      </c>
    </row>
    <row r="27" customFormat="false" ht="12.8" hidden="false" customHeight="false" outlineLevel="0" collapsed="false">
      <c r="A27" s="80" t="s">
        <v>448</v>
      </c>
      <c r="B27" s="0" t="n">
        <v>99.5912730693817</v>
      </c>
      <c r="C27" s="0" t="s">
        <v>175</v>
      </c>
    </row>
    <row r="28" customFormat="false" ht="12.8" hidden="false" customHeight="false" outlineLevel="0" collapsed="false">
      <c r="A28" s="80" t="s">
        <v>449</v>
      </c>
      <c r="B28" s="0" t="n">
        <v>94.7028279304504</v>
      </c>
      <c r="C28" s="0" t="s">
        <v>175</v>
      </c>
    </row>
    <row r="29" customFormat="false" ht="12.8" hidden="false" customHeight="false" outlineLevel="0" collapsed="false">
      <c r="A29" s="80" t="s">
        <v>450</v>
      </c>
      <c r="B29" s="0" t="n">
        <v>99.9827861785889</v>
      </c>
      <c r="C29" s="0" t="s">
        <v>175</v>
      </c>
    </row>
    <row r="30" customFormat="false" ht="12.8" hidden="false" customHeight="false" outlineLevel="0" collapsed="false">
      <c r="A30" s="80" t="s">
        <v>451</v>
      </c>
      <c r="B30" s="0" t="n">
        <v>99.9999642372131</v>
      </c>
      <c r="C30" s="0" t="s">
        <v>175</v>
      </c>
    </row>
    <row r="31" customFormat="false" ht="19.4" hidden="false" customHeight="false" outlineLevel="0" collapsed="false">
      <c r="A31" s="80" t="s">
        <v>452</v>
      </c>
      <c r="B31" s="0" t="n">
        <v>76.5679955482483</v>
      </c>
      <c r="C31" s="0" t="s">
        <v>121</v>
      </c>
    </row>
    <row r="32" customFormat="false" ht="12.8" hidden="false" customHeight="false" outlineLevel="0" collapsed="false">
      <c r="A32" s="80" t="s">
        <v>453</v>
      </c>
      <c r="B32" s="0" t="n">
        <v>99.9366700649262</v>
      </c>
      <c r="C32" s="0" t="s">
        <v>175</v>
      </c>
    </row>
    <row r="33" customFormat="false" ht="12.8" hidden="false" customHeight="false" outlineLevel="0" collapsed="false">
      <c r="A33" s="80" t="s">
        <v>454</v>
      </c>
      <c r="B33" s="0" t="n">
        <v>99.9495029449463</v>
      </c>
      <c r="C33" s="0" t="s">
        <v>175</v>
      </c>
    </row>
    <row r="34" customFormat="false" ht="12.8" hidden="false" customHeight="false" outlineLevel="0" collapsed="false">
      <c r="A34" s="80" t="s">
        <v>455</v>
      </c>
      <c r="B34" s="0" t="n">
        <v>99.9985218048096</v>
      </c>
      <c r="C34" s="0" t="s">
        <v>175</v>
      </c>
    </row>
    <row r="35" customFormat="false" ht="12.8" hidden="false" customHeight="false" outlineLevel="0" collapsed="false">
      <c r="A35" s="80" t="s">
        <v>456</v>
      </c>
      <c r="B35" s="0" t="n">
        <v>99.998664855957</v>
      </c>
      <c r="C35" s="0" t="s">
        <v>175</v>
      </c>
    </row>
    <row r="36" customFormat="false" ht="12.8" hidden="false" customHeight="false" outlineLevel="0" collapsed="false">
      <c r="A36" s="80" t="s">
        <v>457</v>
      </c>
      <c r="B36" s="0" t="n">
        <v>99.999737739563</v>
      </c>
      <c r="C36" s="0" t="s">
        <v>175</v>
      </c>
    </row>
    <row r="37" customFormat="false" ht="12.8" hidden="false" customHeight="false" outlineLevel="0" collapsed="false">
      <c r="A37" s="80" t="s">
        <v>458</v>
      </c>
      <c r="B37" s="0" t="n">
        <v>99.9948143959045</v>
      </c>
      <c r="C37" s="0" t="s">
        <v>175</v>
      </c>
    </row>
    <row r="38" customFormat="false" ht="19.4" hidden="false" customHeight="false" outlineLevel="0" collapsed="false">
      <c r="A38" s="80" t="s">
        <v>459</v>
      </c>
      <c r="B38" s="0" t="n">
        <v>77.6008546352387</v>
      </c>
      <c r="C38" s="0" t="s">
        <v>124</v>
      </c>
    </row>
    <row r="39" customFormat="false" ht="12.8" hidden="false" customHeight="false" outlineLevel="0" collapsed="false">
      <c r="A39" s="80" t="s">
        <v>460</v>
      </c>
      <c r="B39" s="0" t="n">
        <v>97.5593566894531</v>
      </c>
      <c r="C39" s="0" t="s">
        <v>175</v>
      </c>
    </row>
    <row r="40" customFormat="false" ht="12.8" hidden="false" customHeight="false" outlineLevel="0" collapsed="false">
      <c r="A40" s="80" t="s">
        <v>461</v>
      </c>
      <c r="B40" s="0" t="n">
        <v>99.9965786933899</v>
      </c>
      <c r="C40" s="0" t="s">
        <v>175</v>
      </c>
    </row>
    <row r="41" customFormat="false" ht="12.8" hidden="false" customHeight="false" outlineLevel="0" collapsed="false">
      <c r="A41" s="80" t="s">
        <v>462</v>
      </c>
      <c r="B41" s="0" t="n">
        <v>99.999475479126</v>
      </c>
      <c r="C41" s="0" t="s">
        <v>175</v>
      </c>
    </row>
    <row r="42" customFormat="false" ht="12.8" hidden="false" customHeight="false" outlineLevel="0" collapsed="false">
      <c r="A42" s="80" t="s">
        <v>463</v>
      </c>
      <c r="B42" s="0" t="n">
        <v>90.273529291153</v>
      </c>
      <c r="C42" s="0" t="s">
        <v>175</v>
      </c>
    </row>
    <row r="43" customFormat="false" ht="12.8" hidden="false" customHeight="false" outlineLevel="0" collapsed="false">
      <c r="A43" s="80" t="s">
        <v>464</v>
      </c>
      <c r="B43" s="0" t="n">
        <v>99.9567806720734</v>
      </c>
      <c r="C43" s="0" t="s">
        <v>175</v>
      </c>
    </row>
    <row r="44" customFormat="false" ht="12.8" hidden="false" customHeight="false" outlineLevel="0" collapsed="false">
      <c r="A44" s="80" t="s">
        <v>465</v>
      </c>
      <c r="B44" s="0" t="n">
        <v>91.894394159317</v>
      </c>
      <c r="C44" s="0" t="s">
        <v>121</v>
      </c>
    </row>
    <row r="45" customFormat="false" ht="12.8" hidden="false" customHeight="false" outlineLevel="0" collapsed="false">
      <c r="A45" s="80" t="s">
        <v>466</v>
      </c>
      <c r="B45" s="0" t="n">
        <v>92.4288034439087</v>
      </c>
      <c r="C45" s="0" t="s">
        <v>175</v>
      </c>
    </row>
    <row r="46" customFormat="false" ht="12.8" hidden="false" customHeight="false" outlineLevel="0" collapsed="false">
      <c r="A46" s="80" t="s">
        <v>467</v>
      </c>
      <c r="B46" s="0" t="n">
        <v>98.9830315113068</v>
      </c>
      <c r="C46" s="0" t="s">
        <v>175</v>
      </c>
    </row>
    <row r="47" customFormat="false" ht="12.8" hidden="false" customHeight="false" outlineLevel="0" collapsed="false">
      <c r="A47" s="80" t="s">
        <v>468</v>
      </c>
      <c r="B47" s="0" t="n">
        <v>99.9978303909302</v>
      </c>
      <c r="C47" s="0" t="s">
        <v>175</v>
      </c>
    </row>
    <row r="48" customFormat="false" ht="12.8" hidden="false" customHeight="false" outlineLevel="0" collapsed="false">
      <c r="A48" s="80" t="s">
        <v>469</v>
      </c>
      <c r="B48" s="0" t="n">
        <v>99.9999761581421</v>
      </c>
      <c r="C48" s="0" t="s">
        <v>175</v>
      </c>
    </row>
    <row r="49" customFormat="false" ht="19.4" hidden="false" customHeight="false" outlineLevel="0" collapsed="false"/>
    <row r="50" customFormat="false" ht="19.4" hidden="false" customHeight="false" outlineLevel="0" collapsed="false"/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9" activeCellId="0" sqref="H39"/>
    </sheetView>
  </sheetViews>
  <sheetFormatPr defaultRowHeight="12.8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7.81"/>
    <col collapsed="false" customWidth="true" hidden="false" outlineLevel="0" max="3" min="3" style="0" width="18.92"/>
    <col collapsed="false" customWidth="false" hidden="false" outlineLevel="0" max="8" min="4" style="0" width="11.52"/>
    <col collapsed="false" customWidth="true" hidden="false" outlineLevel="0" max="9" min="9" style="0" width="12.85"/>
    <col collapsed="false" customWidth="false" hidden="false" outlineLevel="0" max="1025" min="10" style="0" width="11.52"/>
  </cols>
  <sheetData>
    <row r="1" customFormat="false" ht="15" hidden="false" customHeight="false" outlineLevel="0" collapsed="false"/>
    <row r="2" customFormat="false" ht="17.35" hidden="false" customHeight="false" outlineLevel="0" collapsed="false">
      <c r="D2" s="12" t="s">
        <v>37</v>
      </c>
      <c r="E2" s="19" t="s">
        <v>470</v>
      </c>
      <c r="F2" s="81" t="s">
        <v>471</v>
      </c>
      <c r="G2" s="82" t="s">
        <v>472</v>
      </c>
      <c r="H2" s="83" t="s">
        <v>473</v>
      </c>
      <c r="I2" s="84" t="s">
        <v>474</v>
      </c>
      <c r="J2" s="85" t="s">
        <v>475</v>
      </c>
    </row>
    <row r="3" customFormat="false" ht="15" hidden="false" customHeight="false" outlineLevel="0" collapsed="false">
      <c r="B3" s="86" t="s">
        <v>476</v>
      </c>
      <c r="C3" s="87" t="s">
        <v>477</v>
      </c>
      <c r="D3" s="88" t="n">
        <v>1</v>
      </c>
      <c r="E3" s="88" t="n">
        <v>1</v>
      </c>
      <c r="F3" s="88" t="n">
        <v>1</v>
      </c>
      <c r="G3" s="88" t="n">
        <v>0.974358974358974</v>
      </c>
      <c r="H3" s="88" t="n">
        <v>1</v>
      </c>
      <c r="I3" s="89" t="n">
        <v>0.38</v>
      </c>
      <c r="J3" s="88" t="n">
        <f aca="false">AVERAGE(D3:I3)</f>
        <v>0.892393162393162</v>
      </c>
    </row>
    <row r="4" customFormat="false" ht="15" hidden="false" customHeight="false" outlineLevel="0" collapsed="false">
      <c r="B4" s="86"/>
      <c r="C4" s="87" t="s">
        <v>478</v>
      </c>
      <c r="D4" s="90" t="n">
        <v>0.0166666666666667</v>
      </c>
      <c r="E4" s="89" t="n">
        <v>0.2</v>
      </c>
      <c r="F4" s="91" t="n">
        <v>0.679245283018868</v>
      </c>
      <c r="G4" s="92" t="n">
        <v>0.76</v>
      </c>
      <c r="H4" s="89" t="n">
        <v>0.1</v>
      </c>
      <c r="I4" s="89" t="n">
        <v>0.38</v>
      </c>
      <c r="J4" s="89" t="n">
        <f aca="false">AVERAGE(D4:I4)</f>
        <v>0.355985324947589</v>
      </c>
    </row>
    <row r="5" customFormat="false" ht="15" hidden="false" customHeight="false" outlineLevel="0" collapsed="false">
      <c r="B5" s="86"/>
      <c r="C5" s="87" t="s">
        <v>479</v>
      </c>
      <c r="D5" s="90" t="n">
        <v>0.0327868852459016</v>
      </c>
      <c r="E5" s="89" t="n">
        <v>0.333333333333333</v>
      </c>
      <c r="F5" s="93" t="n">
        <v>0.808988764044944</v>
      </c>
      <c r="G5" s="93" t="n">
        <v>0.853932584269663</v>
      </c>
      <c r="H5" s="89" t="n">
        <v>0.181818181818182</v>
      </c>
      <c r="I5" s="89" t="n">
        <v>0.38</v>
      </c>
      <c r="J5" s="94" t="n">
        <f aca="false">AVERAGE(D5:I5)</f>
        <v>0.431809958118671</v>
      </c>
    </row>
    <row r="6" customFormat="false" ht="15" hidden="false" customHeight="false" outlineLevel="0" collapsed="false">
      <c r="B6" s="86"/>
      <c r="C6" s="87" t="s">
        <v>480</v>
      </c>
      <c r="D6" s="94" t="n">
        <v>0.41</v>
      </c>
      <c r="E6" s="91" t="n">
        <v>0.6</v>
      </c>
      <c r="F6" s="93" t="n">
        <v>0.83</v>
      </c>
      <c r="G6" s="93" t="n">
        <v>0.87</v>
      </c>
      <c r="H6" s="91" t="n">
        <v>0.558823529411765</v>
      </c>
      <c r="I6" s="89" t="n">
        <v>0.38</v>
      </c>
      <c r="J6" s="91" t="n">
        <f aca="false">AVERAGE(D6:I6)</f>
        <v>0.608137254901961</v>
      </c>
    </row>
    <row r="7" customFormat="false" ht="15" hidden="false" customHeight="false" outlineLevel="0" collapsed="false">
      <c r="B7" s="86"/>
      <c r="C7" s="95" t="s">
        <v>481</v>
      </c>
      <c r="D7" s="96" t="n">
        <v>1</v>
      </c>
      <c r="E7" s="96" t="n">
        <v>1</v>
      </c>
      <c r="F7" s="96" t="n">
        <v>1</v>
      </c>
      <c r="G7" s="96" t="n">
        <v>0.974358974358974</v>
      </c>
      <c r="H7" s="96" t="n">
        <v>1</v>
      </c>
      <c r="I7" s="97" t="n">
        <v>0.57</v>
      </c>
      <c r="J7" s="96" t="n">
        <f aca="false">AVERAGE(D7:I7)</f>
        <v>0.924059829059829</v>
      </c>
    </row>
    <row r="8" customFormat="false" ht="15" hidden="false" customHeight="false" outlineLevel="0" collapsed="false">
      <c r="B8" s="86"/>
      <c r="C8" s="95" t="s">
        <v>482</v>
      </c>
      <c r="D8" s="98" t="n">
        <v>0.0833333333333333</v>
      </c>
      <c r="E8" s="97" t="n">
        <v>0.62</v>
      </c>
      <c r="F8" s="96" t="n">
        <v>0.962264150943396</v>
      </c>
      <c r="G8" s="96" t="n">
        <v>1</v>
      </c>
      <c r="H8" s="99" t="n">
        <v>0.4</v>
      </c>
      <c r="I8" s="97" t="n">
        <v>0.57</v>
      </c>
      <c r="J8" s="97" t="n">
        <f aca="false">AVERAGE(D8:I8)</f>
        <v>0.605932914046121</v>
      </c>
    </row>
    <row r="9" customFormat="false" ht="15" hidden="false" customHeight="false" outlineLevel="0" collapsed="false">
      <c r="B9" s="86"/>
      <c r="C9" s="95" t="s">
        <v>483</v>
      </c>
      <c r="D9" s="98" t="n">
        <v>0.153846153846154</v>
      </c>
      <c r="E9" s="97" t="n">
        <v>0.765432098765432</v>
      </c>
      <c r="F9" s="96" t="n">
        <v>0.980769230769231</v>
      </c>
      <c r="G9" s="96" t="n">
        <v>0.987012987012987</v>
      </c>
      <c r="H9" s="97" t="n">
        <v>0.571428571428571</v>
      </c>
      <c r="I9" s="97" t="n">
        <v>0.57</v>
      </c>
      <c r="J9" s="97" t="n">
        <f aca="false">AVERAGE(D9:I9)</f>
        <v>0.671414840303729</v>
      </c>
    </row>
    <row r="10" customFormat="false" ht="15" hidden="false" customHeight="false" outlineLevel="0" collapsed="false">
      <c r="B10" s="86"/>
      <c r="C10" s="95" t="s">
        <v>484</v>
      </c>
      <c r="D10" s="99" t="n">
        <v>0.45</v>
      </c>
      <c r="E10" s="100" t="n">
        <v>0.81</v>
      </c>
      <c r="F10" s="96" t="n">
        <v>0.98</v>
      </c>
      <c r="G10" s="96" t="n">
        <v>0.96</v>
      </c>
      <c r="H10" s="97" t="n">
        <v>0.705882352941176</v>
      </c>
      <c r="I10" s="97" t="n">
        <v>0.57</v>
      </c>
      <c r="J10" s="97" t="n">
        <f aca="false">AVERAGE(D10:I10)</f>
        <v>0.745980392156863</v>
      </c>
    </row>
    <row r="11" customFormat="false" ht="12.8" hidden="false" customHeight="false" outlineLevel="0" collapsed="false">
      <c r="B11" s="101"/>
      <c r="C11" s="101"/>
      <c r="D11" s="101"/>
      <c r="E11" s="101"/>
      <c r="F11" s="101"/>
      <c r="G11" s="101"/>
      <c r="H11" s="101"/>
      <c r="I11" s="101"/>
      <c r="J11" s="101"/>
    </row>
    <row r="12" customFormat="false" ht="28.35" hidden="false" customHeight="false" outlineLevel="0" collapsed="false">
      <c r="D12" s="12" t="s">
        <v>37</v>
      </c>
      <c r="E12" s="19" t="s">
        <v>470</v>
      </c>
      <c r="F12" s="81" t="s">
        <v>471</v>
      </c>
      <c r="G12" s="82" t="s">
        <v>472</v>
      </c>
      <c r="H12" s="83" t="s">
        <v>473</v>
      </c>
      <c r="I12" s="84" t="s">
        <v>485</v>
      </c>
      <c r="J12" s="85" t="s">
        <v>475</v>
      </c>
    </row>
    <row r="13" customFormat="false" ht="21.55" hidden="false" customHeight="true" outlineLevel="0" collapsed="false">
      <c r="B13" s="102" t="s">
        <v>486</v>
      </c>
      <c r="C13" s="87" t="s">
        <v>477</v>
      </c>
      <c r="D13" s="88" t="n">
        <v>0.951612903225806</v>
      </c>
      <c r="E13" s="88" t="n">
        <v>0.942307692307692</v>
      </c>
      <c r="F13" s="93" t="n">
        <v>0.872727272727273</v>
      </c>
      <c r="G13" s="88" t="n">
        <v>0.96875</v>
      </c>
      <c r="H13" s="88" t="n">
        <v>0.92</v>
      </c>
      <c r="I13" s="88" t="n">
        <v>0.983333333333333</v>
      </c>
      <c r="J13" s="88" t="n">
        <f aca="false">AVERAGE(D13:I13)</f>
        <v>0.939788533599017</v>
      </c>
    </row>
    <row r="14" customFormat="false" ht="23.4" hidden="false" customHeight="true" outlineLevel="0" collapsed="false">
      <c r="B14" s="102"/>
      <c r="C14" s="87" t="s">
        <v>478</v>
      </c>
      <c r="D14" s="88" t="n">
        <v>0.983333333333333</v>
      </c>
      <c r="E14" s="88" t="n">
        <v>0.98</v>
      </c>
      <c r="F14" s="88" t="n">
        <v>0.96</v>
      </c>
      <c r="G14" s="91" t="n">
        <v>0.659574468085106</v>
      </c>
      <c r="H14" s="88" t="n">
        <v>0.92</v>
      </c>
      <c r="I14" s="93" t="n">
        <v>0.893939393939394</v>
      </c>
      <c r="J14" s="88" t="n">
        <f aca="false">AVERAGE(D14:I14)</f>
        <v>0.899474532559639</v>
      </c>
    </row>
    <row r="15" customFormat="false" ht="21.55" hidden="false" customHeight="true" outlineLevel="0" collapsed="false">
      <c r="B15" s="102"/>
      <c r="C15" s="87" t="s">
        <v>479</v>
      </c>
      <c r="D15" s="88" t="n">
        <v>0.967213114754098</v>
      </c>
      <c r="E15" s="88" t="n">
        <v>0.96078431372549</v>
      </c>
      <c r="F15" s="88" t="n">
        <v>0.914285714285714</v>
      </c>
      <c r="G15" s="92" t="n">
        <v>0.784810126582278</v>
      </c>
      <c r="H15" s="88" t="n">
        <v>0.92</v>
      </c>
      <c r="I15" s="88" t="n">
        <v>0.936507936507936</v>
      </c>
      <c r="J15" s="88" t="n">
        <f aca="false">AVERAGE(D15:I15)</f>
        <v>0.913933534309253</v>
      </c>
    </row>
    <row r="16" customFormat="false" ht="22.45" hidden="false" customHeight="true" outlineLevel="0" collapsed="false">
      <c r="B16" s="102"/>
      <c r="C16" s="87" t="s">
        <v>480</v>
      </c>
      <c r="D16" s="88" t="n">
        <v>0.959183673469388</v>
      </c>
      <c r="E16" s="88" t="n">
        <v>0.959183673469388</v>
      </c>
      <c r="F16" s="88" t="n">
        <v>0.908163265306122</v>
      </c>
      <c r="G16" s="93" t="n">
        <v>0.821052631578947</v>
      </c>
      <c r="H16" s="88" t="n">
        <v>0.918367346938775</v>
      </c>
      <c r="I16" s="88" t="n">
        <v>0.927083333333333</v>
      </c>
      <c r="J16" s="88" t="n">
        <f aca="false">AVERAGE(D16:I16)</f>
        <v>0.915505654015992</v>
      </c>
    </row>
    <row r="31" customFormat="false" ht="19.4" hidden="false" customHeight="false" outlineLevel="0" collapsed="false"/>
    <row r="38" customFormat="false" ht="19.4" hidden="false" customHeight="false" outlineLevel="0" collapsed="false"/>
    <row r="49" customFormat="false" ht="19.4" hidden="false" customHeight="false" outlineLevel="0" collapsed="false"/>
    <row r="50" customFormat="false" ht="19.4" hidden="false" customHeight="false" outlineLevel="0" collapsed="false"/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mergeCells count="2">
    <mergeCell ref="B3:B10"/>
    <mergeCell ref="B13:B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"/>
  <sheetViews>
    <sheetView showFormulas="false" showGridLines="true" showRowColHeaders="true" showZeros="true" rightToLeft="false" tabSelected="false" showOutlineSymbols="true" defaultGridColor="true" view="normal" topLeftCell="B8" colorId="64" zoomScale="90" zoomScaleNormal="90" zoomScalePageLayoutView="100" workbookViewId="0">
      <selection pane="topLeft" activeCell="C63" activeCellId="0" sqref="C63"/>
    </sheetView>
  </sheetViews>
  <sheetFormatPr defaultRowHeight="12.8" zeroHeight="false" outlineLevelRow="0" outlineLevelCol="0"/>
  <cols>
    <col collapsed="false" customWidth="true" hidden="true" outlineLevel="0" max="1" min="1" style="0" width="3.11"/>
    <col collapsed="false" customWidth="true" hidden="false" outlineLevel="0" max="2" min="2" style="0" width="25.79"/>
    <col collapsed="false" customWidth="true" hidden="false" outlineLevel="0" max="3" min="3" style="0" width="15.88"/>
    <col collapsed="false" customWidth="true" hidden="false" outlineLevel="0" max="4" min="4" style="0" width="16.98"/>
    <col collapsed="false" customWidth="true" hidden="false" outlineLevel="0" max="5" min="5" style="0" width="28.64"/>
    <col collapsed="false" customWidth="true" hidden="false" outlineLevel="0" max="6" min="6" style="0" width="7.56"/>
    <col collapsed="false" customWidth="true" hidden="false" outlineLevel="0" max="7" min="7" style="0" width="34.88"/>
    <col collapsed="false" customWidth="true" hidden="false" outlineLevel="0" max="8" min="8" style="0" width="15.74"/>
    <col collapsed="false" customWidth="true" hidden="false" outlineLevel="0" max="9" min="9" style="0" width="9.4"/>
    <col collapsed="false" customWidth="true" hidden="false" outlineLevel="0" max="10" min="10" style="0" width="21.44"/>
    <col collapsed="false" customWidth="true" hidden="false" outlineLevel="0" max="11" min="11" style="0" width="6.48"/>
    <col collapsed="false" customWidth="true" hidden="false" outlineLevel="0" max="12" min="12" style="0" width="36.12"/>
    <col collapsed="false" customWidth="false" hidden="false" outlineLevel="0" max="1025" min="13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 t="s">
        <v>5</v>
      </c>
      <c r="G1" s="3"/>
      <c r="H1" s="3"/>
      <c r="I1" s="3"/>
      <c r="J1" s="3"/>
      <c r="K1" s="3"/>
      <c r="L1" s="3"/>
      <c r="M1" s="3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 t="s">
        <v>5</v>
      </c>
      <c r="G2" s="5" t="s">
        <v>24</v>
      </c>
      <c r="H2" s="5"/>
      <c r="I2" s="5"/>
      <c r="J2" s="5"/>
      <c r="K2" s="3"/>
      <c r="L2" s="3"/>
    </row>
    <row r="3" customFormat="false" ht="15" hidden="false" customHeight="false" outlineLevel="0" collapsed="false">
      <c r="A3" s="1"/>
      <c r="B3" s="27" t="s">
        <v>1</v>
      </c>
      <c r="C3" s="27" t="s">
        <v>2</v>
      </c>
      <c r="D3" s="28" t="s">
        <v>25</v>
      </c>
      <c r="E3" s="28" t="s">
        <v>4</v>
      </c>
      <c r="F3" s="3" t="s">
        <v>5</v>
      </c>
      <c r="G3" s="13" t="s">
        <v>1</v>
      </c>
      <c r="H3" s="13" t="s">
        <v>2</v>
      </c>
      <c r="I3" s="29" t="s">
        <v>25</v>
      </c>
      <c r="J3" s="29" t="s">
        <v>4</v>
      </c>
      <c r="K3" s="3"/>
      <c r="L3" s="3"/>
    </row>
    <row r="4" customFormat="false" ht="12.8" hidden="false" customHeight="false" outlineLevel="0" collapsed="false">
      <c r="A4" s="1" t="s">
        <v>5</v>
      </c>
      <c r="B4" s="8" t="str">
        <f aca="false">'Bullets raw data'!A1</f>
        <v>/home/jorge/Pictures/contraband_photos/Bullets/New_Bullets/ima49ges.jpeg</v>
      </c>
      <c r="C4" s="9" t="str">
        <f aca="false">'Bullets raw data'!C1</f>
        <v>bullets</v>
      </c>
      <c r="D4" s="10" t="n">
        <f aca="false">'Bullets raw data'!B1/100</f>
        <v>0.999987721443176</v>
      </c>
      <c r="E4" s="11"/>
      <c r="F4" s="3" t="s">
        <v>5</v>
      </c>
      <c r="G4" s="8" t="str">
        <f aca="false">'Bullets raw data'!A51</f>
        <v>/home/jorge/Pictures/Random_Test_Images/IMG_0120.jpg</v>
      </c>
      <c r="H4" s="30" t="str">
        <f aca="false">'Bullets raw data'!C51</f>
        <v>unknown</v>
      </c>
      <c r="I4" s="10" t="n">
        <f aca="false">'Bullets raw data'!B51/100</f>
        <v>0.993183195590973</v>
      </c>
      <c r="J4" s="11" t="s">
        <v>26</v>
      </c>
      <c r="K4" s="3"/>
      <c r="L4" s="3"/>
    </row>
    <row r="5" customFormat="false" ht="12.8" hidden="false" customHeight="false" outlineLevel="0" collapsed="false">
      <c r="A5" s="1" t="s">
        <v>5</v>
      </c>
      <c r="B5" s="8" t="str">
        <f aca="false">'Bullets raw data'!A2</f>
        <v>/home/jorge/Pictures/contraband_photos/Bullets/New_Bullets/image48s.jpeg</v>
      </c>
      <c r="C5" s="9" t="str">
        <f aca="false">'Bullets raw data'!C2</f>
        <v>bullets</v>
      </c>
      <c r="D5" s="10" t="n">
        <f aca="false">'Bullets raw data'!B2/100</f>
        <v>0.999902963638306</v>
      </c>
      <c r="E5" s="11"/>
      <c r="F5" s="3" t="s">
        <v>5</v>
      </c>
      <c r="G5" s="8" t="str">
        <f aca="false">'Bullets raw data'!A52</f>
        <v>/home/jorge/Pictures/Random_Test_Images/IMG_E1076.jpg</v>
      </c>
      <c r="H5" s="30" t="str">
        <f aca="false">'Bullets raw data'!C52</f>
        <v>unknown</v>
      </c>
      <c r="I5" s="10" t="n">
        <f aca="false">'Bullets raw data'!B52/100</f>
        <v>0.999966502189636</v>
      </c>
      <c r="J5" s="11" t="s">
        <v>27</v>
      </c>
      <c r="K5" s="3"/>
      <c r="L5" s="3"/>
    </row>
    <row r="6" customFormat="false" ht="12.8" hidden="false" customHeight="false" outlineLevel="0" collapsed="false">
      <c r="A6" s="1" t="s">
        <v>5</v>
      </c>
      <c r="B6" s="31" t="str">
        <f aca="false">'Bullets raw data'!A3</f>
        <v>/home/jorge/Pictures/contraband_photos/Bullets/New_Bullets/images47.jpeg</v>
      </c>
      <c r="C6" s="32" t="str">
        <f aca="false">'Bullets raw data'!C3</f>
        <v>knives</v>
      </c>
      <c r="D6" s="33" t="n">
        <f aca="false">'Bullets raw data'!B3/100</f>
        <v>0.98254919052124</v>
      </c>
      <c r="E6" s="11" t="s">
        <v>28</v>
      </c>
      <c r="F6" s="3" t="s">
        <v>5</v>
      </c>
      <c r="G6" s="8" t="str">
        <f aca="false">'Bullets raw data'!A53</f>
        <v>/home/jorge/Pictures/Random_Test_Images/KOHF8986.jpg</v>
      </c>
      <c r="H6" s="30" t="str">
        <f aca="false">'Bullets raw data'!C53</f>
        <v>unknown</v>
      </c>
      <c r="I6" s="10" t="n">
        <f aca="false">'Bullets raw data'!B53/100</f>
        <v>0.999981880187988</v>
      </c>
      <c r="J6" s="11" t="s">
        <v>29</v>
      </c>
      <c r="K6" s="3"/>
      <c r="L6" s="3"/>
    </row>
    <row r="7" customFormat="false" ht="12.8" hidden="false" customHeight="false" outlineLevel="0" collapsed="false">
      <c r="A7" s="1" t="s">
        <v>5</v>
      </c>
      <c r="B7" s="8" t="str">
        <f aca="false">'Bullets raw data'!A4</f>
        <v>/home/jorge/Pictures/contraband_photos/Bullets/New_Bullets/images.jpeg</v>
      </c>
      <c r="C7" s="9" t="str">
        <f aca="false">'Bullets raw data'!C4</f>
        <v>bullets</v>
      </c>
      <c r="D7" s="10" t="n">
        <f aca="false">'Bullets raw data'!B4/100</f>
        <v>0.999021530151367</v>
      </c>
      <c r="E7" s="11"/>
      <c r="F7" s="3" t="s">
        <v>5</v>
      </c>
      <c r="G7" s="31" t="str">
        <f aca="false">'Bullets raw data'!A54</f>
        <v>/home/jorge/Pictures/Random_Test_Images/katie604.jpg</v>
      </c>
      <c r="H7" s="32" t="str">
        <f aca="false">'Bullets raw data'!C54</f>
        <v>pistols</v>
      </c>
      <c r="I7" s="33" t="n">
        <f aca="false">'Bullets raw data'!B54/100</f>
        <v>0.710927188396454</v>
      </c>
      <c r="J7" s="11" t="s">
        <v>30</v>
      </c>
      <c r="K7" s="3"/>
      <c r="L7" s="3"/>
    </row>
    <row r="8" customFormat="false" ht="12.8" hidden="false" customHeight="false" outlineLevel="0" collapsed="false">
      <c r="A8" s="1" t="s">
        <v>5</v>
      </c>
      <c r="B8" s="8" t="str">
        <f aca="false">'Bullets raw data'!A5</f>
        <v>/home/jorge/Pictures/contraband_photos/Bullets/New_Bullets/image42s.jpeg</v>
      </c>
      <c r="C8" s="9" t="str">
        <f aca="false">'Bullets raw data'!C5</f>
        <v>bullets</v>
      </c>
      <c r="D8" s="10" t="n">
        <f aca="false">'Bullets raw data'!B5/100</f>
        <v>1</v>
      </c>
      <c r="E8" s="11"/>
      <c r="F8" s="3" t="s">
        <v>5</v>
      </c>
      <c r="G8" s="31" t="str">
        <f aca="false">'Bullets raw data'!A55</f>
        <v>/home/jorge/Pictures/Random_Test_Images/TNQI5393.jpg</v>
      </c>
      <c r="H8" s="32" t="str">
        <f aca="false">'Bullets raw data'!C55</f>
        <v>knives</v>
      </c>
      <c r="I8" s="33" t="n">
        <f aca="false">'Bullets raw data'!B55/100</f>
        <v>0.991979718208313</v>
      </c>
      <c r="J8" s="11" t="s">
        <v>31</v>
      </c>
      <c r="K8" s="3"/>
      <c r="L8" s="3"/>
    </row>
    <row r="9" customFormat="false" ht="12.8" hidden="false" customHeight="false" outlineLevel="0" collapsed="false">
      <c r="A9" s="1" t="s">
        <v>5</v>
      </c>
      <c r="B9" s="8" t="str">
        <f aca="false">'Bullets raw data'!A6</f>
        <v>/home/jorge/Pictures/contraband_photos/Bullets/New_Bullets/index.jpeg</v>
      </c>
      <c r="C9" s="9" t="str">
        <f aca="false">'Bullets raw data'!C6</f>
        <v>bullets</v>
      </c>
      <c r="D9" s="10" t="n">
        <f aca="false">'Bullets raw data'!B6/100</f>
        <v>0.999999761581421</v>
      </c>
      <c r="E9" s="11"/>
      <c r="F9" s="3" t="s">
        <v>5</v>
      </c>
      <c r="G9" s="8" t="str">
        <f aca="false">'Bullets raw data'!A56</f>
        <v>/home/jorge/Pictures/Random_Test_Images/CZLR1027.jpg</v>
      </c>
      <c r="H9" s="30" t="str">
        <f aca="false">'Bullets raw data'!C56</f>
        <v>unknown</v>
      </c>
      <c r="I9" s="10" t="n">
        <f aca="false">'Bullets raw data'!B56/100</f>
        <v>0.999698042869568</v>
      </c>
      <c r="J9" s="11" t="s">
        <v>31</v>
      </c>
      <c r="K9" s="3"/>
      <c r="L9" s="3"/>
    </row>
    <row r="10" customFormat="false" ht="12.8" hidden="false" customHeight="false" outlineLevel="0" collapsed="false">
      <c r="A10" s="1" t="s">
        <v>5</v>
      </c>
      <c r="B10" s="8" t="str">
        <f aca="false">'Bullets raw data'!A7</f>
        <v>/home/jorge/Pictures/contraband_photos/Bullets/New_Bullets/bullet.jpeg</v>
      </c>
      <c r="C10" s="9" t="str">
        <f aca="false">'Bullets raw data'!C7</f>
        <v>bullets</v>
      </c>
      <c r="D10" s="10" t="n">
        <f aca="false">'Bullets raw data'!B7/100</f>
        <v>0.999999284744263</v>
      </c>
      <c r="E10" s="11"/>
      <c r="F10" s="3" t="s">
        <v>5</v>
      </c>
      <c r="G10" s="8" t="str">
        <f aca="false">'Bullets raw data'!A57</f>
        <v>/home/jorge/Pictures/Random_Test_Images/IMG_2212.jpg</v>
      </c>
      <c r="H10" s="30" t="str">
        <f aca="false">'Bullets raw data'!C57</f>
        <v>unknown</v>
      </c>
      <c r="I10" s="10" t="n">
        <f aca="false">'Bullets raw data'!B57/100</f>
        <v>0.99812263250351</v>
      </c>
      <c r="J10" s="11" t="s">
        <v>31</v>
      </c>
      <c r="K10" s="3"/>
      <c r="L10" s="3"/>
    </row>
    <row r="11" customFormat="false" ht="12.8" hidden="false" customHeight="false" outlineLevel="0" collapsed="false">
      <c r="A11" s="1" t="s">
        <v>5</v>
      </c>
      <c r="B11" s="8" t="str">
        <f aca="false">'Bullets raw data'!A8</f>
        <v>/home/jorge/Pictures/contraband_photos/Bullets/New_Bullets/images001.jpeg</v>
      </c>
      <c r="C11" s="9" t="str">
        <f aca="false">'Bullets raw data'!C8</f>
        <v>bullets</v>
      </c>
      <c r="D11" s="10" t="n">
        <f aca="false">'Bullets raw data'!B8/100</f>
        <v>0.999998688697815</v>
      </c>
      <c r="E11" s="11"/>
      <c r="F11" s="3" t="s">
        <v>5</v>
      </c>
      <c r="G11" s="31" t="str">
        <f aca="false">'Bullets raw data'!A58</f>
        <v>/home/jorge/Pictures/Random_Test_Images/IMG_2296.jpg</v>
      </c>
      <c r="H11" s="32" t="str">
        <f aca="false">'Bullets raw data'!C58</f>
        <v>unknown</v>
      </c>
      <c r="I11" s="33" t="n">
        <f aca="false">'Bullets raw data'!B58/100</f>
        <v>0.999998450279236</v>
      </c>
      <c r="J11" s="32" t="s">
        <v>32</v>
      </c>
      <c r="K11" s="3"/>
      <c r="L11" s="3"/>
    </row>
    <row r="12" customFormat="false" ht="12.8" hidden="false" customHeight="false" outlineLevel="0" collapsed="false">
      <c r="A12" s="1" t="s">
        <v>5</v>
      </c>
      <c r="B12" s="8" t="str">
        <f aca="false">'Bullets raw data'!A9</f>
        <v>/home/jorge/Pictures/contraband_photos/Bullets/New_Bullets/th.jpeg</v>
      </c>
      <c r="C12" s="9" t="str">
        <f aca="false">'Bullets raw data'!C9</f>
        <v>bullets</v>
      </c>
      <c r="D12" s="10" t="n">
        <f aca="false">'Bullets raw data'!B9/100</f>
        <v>0.99998939037323</v>
      </c>
      <c r="E12" s="11"/>
      <c r="F12" s="3" t="s">
        <v>5</v>
      </c>
      <c r="G12" s="34" t="str">
        <f aca="false">'Bullets raw data'!A59</f>
        <v>/home/jorge/Pictures/Random_Test_Images/Pocket_knife2.jpg</v>
      </c>
      <c r="H12" s="35" t="str">
        <f aca="false">'Bullets raw data'!C59</f>
        <v>knives</v>
      </c>
      <c r="I12" s="36" t="n">
        <f aca="false">'Bullets raw data'!B59/100</f>
        <v>0.999991536140442</v>
      </c>
      <c r="J12" s="11" t="s">
        <v>33</v>
      </c>
      <c r="K12" s="3"/>
      <c r="L12" s="3"/>
    </row>
    <row r="13" customFormat="false" ht="12.8" hidden="false" customHeight="false" outlineLevel="0" collapsed="false">
      <c r="A13" s="1" t="s">
        <v>5</v>
      </c>
      <c r="B13" s="37" t="str">
        <f aca="false">'Bullets raw data'!A10</f>
        <v>/home/jorge/Pictures/contraband_photos/Bullets/New_Bullets/images002.jpeg</v>
      </c>
      <c r="C13" s="38" t="str">
        <f aca="false">'Bullets raw data'!C10</f>
        <v>rifles</v>
      </c>
      <c r="D13" s="39" t="n">
        <f aca="false">'Bullets raw data'!B10/100</f>
        <v>0.94154691696167</v>
      </c>
      <c r="E13" s="11" t="s">
        <v>34</v>
      </c>
      <c r="F13" s="3" t="s">
        <v>5</v>
      </c>
      <c r="G13" s="8" t="str">
        <f aca="false">'Bullets raw data'!A60</f>
        <v>/home/jorge/Pictures/Random_Test_Images/harmony2.jpg</v>
      </c>
      <c r="H13" s="30" t="str">
        <f aca="false">'Bullets raw data'!C60</f>
        <v>unknown</v>
      </c>
      <c r="I13" s="10" t="n">
        <f aca="false">'Bullets raw data'!B60/100</f>
        <v>0.999945640563965</v>
      </c>
      <c r="J13" s="11" t="s">
        <v>35</v>
      </c>
      <c r="K13" s="3"/>
      <c r="L13" s="3"/>
    </row>
    <row r="14" customFormat="false" ht="12.8" hidden="false" customHeight="false" outlineLevel="0" collapsed="false">
      <c r="A14" s="1" t="s">
        <v>5</v>
      </c>
      <c r="B14" s="8" t="str">
        <f aca="false">'Bullets raw data'!A11</f>
        <v>/home/jorge/Pictures/contraband_photos/Bullets/New_Bullets/545.jpeg</v>
      </c>
      <c r="C14" s="9" t="str">
        <f aca="false">'Bullets raw data'!C11</f>
        <v>bullets</v>
      </c>
      <c r="D14" s="10" t="n">
        <f aca="false">'Bullets raw data'!B11/100</f>
        <v>0.999860286712647</v>
      </c>
      <c r="E14" s="11"/>
      <c r="F14" s="3" t="s">
        <v>5</v>
      </c>
      <c r="G14" s="31" t="str">
        <f aca="false">'Bullets raw data'!A61</f>
        <v>/home/jorge/Pictures/Random_Test_Images/512_Sink.jpg</v>
      </c>
      <c r="H14" s="32" t="str">
        <f aca="false">'Bullets raw data'!C61</f>
        <v>pistols</v>
      </c>
      <c r="I14" s="33" t="n">
        <f aca="false">'Bullets raw data'!B61/100</f>
        <v>0.6905238032341</v>
      </c>
      <c r="J14" s="11" t="s">
        <v>36</v>
      </c>
      <c r="K14" s="3"/>
      <c r="L14" s="3"/>
    </row>
    <row r="15" customFormat="false" ht="12.8" hidden="false" customHeight="false" outlineLevel="0" collapsed="false">
      <c r="A15" s="1" t="s">
        <v>5</v>
      </c>
      <c r="B15" s="8" t="str">
        <f aca="false">'Bullets raw data'!A12</f>
        <v>/home/jorge/Pictures/contraband_photos/Bullets/New_Bullets/2266.jpg</v>
      </c>
      <c r="C15" s="9" t="str">
        <f aca="false">'Bullets raw data'!C12</f>
        <v>bullets</v>
      </c>
      <c r="D15" s="10" t="n">
        <f aca="false">'Bullets raw data'!B12/100</f>
        <v>0.999681353569031</v>
      </c>
      <c r="E15" s="11"/>
      <c r="F15" s="3" t="s">
        <v>5</v>
      </c>
      <c r="G15" s="34" t="str">
        <f aca="false">'Bullets raw data'!A62</f>
        <v>/home/jorge/Pictures/Random_Test_Images/DRS_SSE_Group_Photo.jpg</v>
      </c>
      <c r="H15" s="35" t="str">
        <f aca="false">'Bullets raw data'!C62</f>
        <v>person</v>
      </c>
      <c r="I15" s="36" t="n">
        <f aca="false">'Bullets raw data'!B62/100</f>
        <v>0.988625407218933</v>
      </c>
      <c r="J15" s="11" t="s">
        <v>37</v>
      </c>
      <c r="K15" s="3"/>
      <c r="L15" s="3"/>
    </row>
    <row r="16" customFormat="false" ht="12.8" hidden="false" customHeight="false" outlineLevel="0" collapsed="false">
      <c r="A16" s="1" t="s">
        <v>5</v>
      </c>
      <c r="B16" s="8" t="str">
        <f aca="false">'Bullets raw data'!A13</f>
        <v>/home/jorge/Pictures/contraband_photos/Bullets/New_Bullets/456.jpg</v>
      </c>
      <c r="C16" s="9" t="str">
        <f aca="false">'Bullets raw data'!C13</f>
        <v>bullets</v>
      </c>
      <c r="D16" s="10" t="n">
        <f aca="false">'Bullets raw data'!B13/100</f>
        <v>0.999998927116394</v>
      </c>
      <c r="E16" s="11"/>
      <c r="F16" s="3" t="s">
        <v>5</v>
      </c>
      <c r="G16" s="31" t="str">
        <f aca="false">'Bullets raw data'!A63</f>
        <v>/home/jorge/Pictures/Random_Test_Images/512_Monitor.jpg</v>
      </c>
      <c r="H16" s="32" t="str">
        <f aca="false">'Bullets raw data'!C63</f>
        <v>knives</v>
      </c>
      <c r="I16" s="33" t="n">
        <f aca="false">'Bullets raw data'!B63/100</f>
        <v>0.569056272506714</v>
      </c>
      <c r="J16" s="11" t="s">
        <v>38</v>
      </c>
      <c r="K16" s="3"/>
      <c r="L16" s="3"/>
    </row>
    <row r="17" customFormat="false" ht="12.8" hidden="false" customHeight="false" outlineLevel="0" collapsed="false">
      <c r="A17" s="1" t="s">
        <v>5</v>
      </c>
      <c r="B17" s="8" t="str">
        <f aca="false">'Bullets raw data'!A14</f>
        <v>/home/jorge/Pictures/contraband_photos/Bullets/New_Bullets/g2rip-2.jpg</v>
      </c>
      <c r="C17" s="9" t="str">
        <f aca="false">'Bullets raw data'!C14</f>
        <v>bullets</v>
      </c>
      <c r="D17" s="10" t="n">
        <f aca="false">'Bullets raw data'!B14/100</f>
        <v>0.999999761581421</v>
      </c>
      <c r="E17" s="11"/>
      <c r="F17" s="3" t="s">
        <v>5</v>
      </c>
      <c r="G17" s="8" t="str">
        <f aca="false">'Bullets raw data'!A64</f>
        <v>/home/jorge/Pictures/Random_Test_Images/dog.jpg</v>
      </c>
      <c r="H17" s="30" t="str">
        <f aca="false">'Bullets raw data'!C64</f>
        <v>unknown</v>
      </c>
      <c r="I17" s="10" t="n">
        <f aca="false">'Bullets raw data'!B64/100</f>
        <v>0.999900221824646</v>
      </c>
      <c r="J17" s="11" t="s">
        <v>39</v>
      </c>
      <c r="K17" s="3"/>
      <c r="L17" s="3"/>
    </row>
    <row r="18" customFormat="false" ht="12.8" hidden="false" customHeight="false" outlineLevel="0" collapsed="false">
      <c r="A18" s="1" t="s">
        <v>5</v>
      </c>
      <c r="B18" s="8" t="str">
        <f aca="false">'Bullets raw data'!A15</f>
        <v>/home/jorge/Pictures/contraband_photos/Bullets/New_Bullets/006-90307.jpg</v>
      </c>
      <c r="C18" s="9" t="str">
        <f aca="false">'Bullets raw data'!C15</f>
        <v>bullets</v>
      </c>
      <c r="D18" s="10" t="n">
        <f aca="false">'Bullets raw data'!B15/100</f>
        <v>0.99372935295105</v>
      </c>
      <c r="E18" s="11"/>
      <c r="F18" s="3" t="s">
        <v>5</v>
      </c>
      <c r="G18" s="34" t="str">
        <f aca="false">'Bullets raw data'!A65</f>
        <v>/home/jorge/Pictures/Random_Test_Images/IMG_2314.jpg</v>
      </c>
      <c r="H18" s="35" t="str">
        <f aca="false">'Bullets raw data'!C65</f>
        <v>person</v>
      </c>
      <c r="I18" s="36" t="n">
        <f aca="false">'Bullets raw data'!B65/100</f>
        <v>0.999976515769959</v>
      </c>
      <c r="J18" s="11" t="s">
        <v>40</v>
      </c>
      <c r="K18" s="3"/>
      <c r="L18" s="3"/>
    </row>
    <row r="19" customFormat="false" ht="12.8" hidden="false" customHeight="false" outlineLevel="0" collapsed="false">
      <c r="A19" s="1" t="s">
        <v>5</v>
      </c>
      <c r="B19" s="8" t="str">
        <f aca="false">'Bullets raw data'!A16</f>
        <v>/home/jorge/Pictures/contraband_photos/Bullets/New_Bullets/45-70_hollow_point.jpg</v>
      </c>
      <c r="C19" s="9" t="str">
        <f aca="false">'Bullets raw data'!C16</f>
        <v>bullets</v>
      </c>
      <c r="D19" s="10" t="n">
        <f aca="false">'Bullets raw data'!B16/100</f>
        <v>0.999995827674866</v>
      </c>
      <c r="E19" s="11"/>
      <c r="F19" s="3" t="s">
        <v>5</v>
      </c>
      <c r="G19" s="31" t="str">
        <f aca="false">'Bullets raw data'!A66</f>
        <v>/home/jorge/Pictures/Random_Test_Images/HUVO5881.jpg</v>
      </c>
      <c r="H19" s="32" t="str">
        <f aca="false">'Bullets raw data'!C66</f>
        <v>knives</v>
      </c>
      <c r="I19" s="33" t="n">
        <f aca="false">'Bullets raw data'!B66/100</f>
        <v>0.670413494110107</v>
      </c>
      <c r="J19" s="11" t="s">
        <v>31</v>
      </c>
      <c r="K19" s="3"/>
      <c r="L19" s="3"/>
    </row>
    <row r="20" customFormat="false" ht="12.8" hidden="false" customHeight="false" outlineLevel="0" collapsed="false">
      <c r="A20" s="1" t="s">
        <v>5</v>
      </c>
      <c r="B20" s="8" t="str">
        <f aca="false">'Bullets raw data'!A17</f>
        <v>/home/jorge/Pictures/contraband_photos/Bullets/New_Bullets/tc-shockwave-bullets2.jpg</v>
      </c>
      <c r="C20" s="9" t="str">
        <f aca="false">'Bullets raw data'!C17</f>
        <v>bullets</v>
      </c>
      <c r="D20" s="10" t="n">
        <f aca="false">'Bullets raw data'!B17/100</f>
        <v>0.999978303909302</v>
      </c>
      <c r="E20" s="11"/>
      <c r="F20" s="3" t="s">
        <v>5</v>
      </c>
      <c r="G20" s="31" t="str">
        <f aca="false">'Bullets raw data'!A67</f>
        <v>/home/jorge/Pictures/Random_Test_Images/130684941_d1abfa3be6_m.jpg</v>
      </c>
      <c r="H20" s="32" t="str">
        <f aca="false">'Bullets raw data'!C67</f>
        <v>rifles</v>
      </c>
      <c r="I20" s="33" t="n">
        <f aca="false">'Bullets raw data'!B67/100</f>
        <v>0.609762012958527</v>
      </c>
      <c r="J20" s="11" t="s">
        <v>41</v>
      </c>
      <c r="K20" s="3"/>
      <c r="L20" s="3"/>
    </row>
    <row r="21" customFormat="false" ht="12.8" hidden="false" customHeight="false" outlineLevel="0" collapsed="false">
      <c r="A21" s="1" t="s">
        <v>5</v>
      </c>
      <c r="B21" s="8" t="str">
        <f aca="false">'Bullets raw data'!A18</f>
        <v>/home/jorge/Pictures/contraband_photos/Bullets/New_Bullets/44-caliber-pistol-cartridge-bullet.jpg</v>
      </c>
      <c r="C21" s="9" t="str">
        <f aca="false">'Bullets raw data'!C18</f>
        <v>bullets</v>
      </c>
      <c r="D21" s="10" t="n">
        <f aca="false">'Bullets raw data'!B18/100</f>
        <v>0.999998688697815</v>
      </c>
      <c r="E21" s="11"/>
      <c r="F21" s="3" t="s">
        <v>5</v>
      </c>
      <c r="G21" s="34" t="str">
        <f aca="false">'Bullets raw data'!A68</f>
        <v>/home/jorge/Pictures/Random_Test_Images/1392579828_ab5a139052.jpg</v>
      </c>
      <c r="H21" s="35" t="str">
        <f aca="false">'Bullets raw data'!C68</f>
        <v>person</v>
      </c>
      <c r="I21" s="36" t="n">
        <f aca="false">'Bullets raw data'!B68/100</f>
        <v>0.999702632427216</v>
      </c>
      <c r="J21" s="11" t="s">
        <v>40</v>
      </c>
      <c r="K21" s="3"/>
      <c r="L21" s="3"/>
    </row>
    <row r="22" customFormat="false" ht="12.8" hidden="false" customHeight="false" outlineLevel="0" collapsed="false">
      <c r="A22" s="1" t="s">
        <v>5</v>
      </c>
      <c r="B22" s="8" t="str">
        <f aca="false">'Bullets raw data'!A19</f>
        <v>/home/jorge/Pictures/contraband_photos/Bullets/New_Bullets/ak47-bullet.jpg</v>
      </c>
      <c r="C22" s="9" t="str">
        <f aca="false">'Bullets raw data'!C19</f>
        <v>bullets</v>
      </c>
      <c r="D22" s="10" t="n">
        <f aca="false">'Bullets raw data'!B19/100</f>
        <v>0.999996304512024</v>
      </c>
      <c r="E22" s="11"/>
      <c r="F22" s="3" t="s">
        <v>5</v>
      </c>
      <c r="G22" s="8" t="str">
        <f aca="false">'Bullets raw data'!A69</f>
        <v>/home/jorge/Pictures/Random_Test_Images/horses.jpg</v>
      </c>
      <c r="H22" s="30" t="str">
        <f aca="false">'Bullets raw data'!C69</f>
        <v>unknown</v>
      </c>
      <c r="I22" s="10" t="n">
        <f aca="false">'Bullets raw data'!B69/100</f>
        <v>0.998510897159576</v>
      </c>
      <c r="J22" s="11" t="s">
        <v>42</v>
      </c>
      <c r="K22" s="3"/>
      <c r="L22" s="3"/>
    </row>
    <row r="23" customFormat="false" ht="12.8" hidden="false" customHeight="false" outlineLevel="0" collapsed="false">
      <c r="A23" s="1" t="s">
        <v>5</v>
      </c>
      <c r="B23" s="8" t="str">
        <f aca="false">'Bullets raw data'!A20</f>
        <v>/home/jorge/Pictures/contraband_photos/Bullets/New_Bullets/Bullet-300x225.jpg</v>
      </c>
      <c r="C23" s="9" t="str">
        <f aca="false">'Bullets raw data'!C20</f>
        <v>bullets</v>
      </c>
      <c r="D23" s="10" t="n">
        <f aca="false">'Bullets raw data'!B20/100</f>
        <v>0.999998450279236</v>
      </c>
      <c r="E23" s="11"/>
      <c r="F23" s="3" t="s">
        <v>5</v>
      </c>
      <c r="G23" s="8" t="str">
        <f aca="false">'Bullets raw data'!A70</f>
        <v>/home/jorge/Pictures/Random_Test_Images/kittens.jpg</v>
      </c>
      <c r="H23" s="30" t="str">
        <f aca="false">'Bullets raw data'!C70</f>
        <v>unknown</v>
      </c>
      <c r="I23" s="10" t="n">
        <f aca="false">'Bullets raw data'!B70/100</f>
        <v>0.999290585517883</v>
      </c>
      <c r="J23" s="11" t="s">
        <v>35</v>
      </c>
      <c r="K23" s="3"/>
      <c r="L23" s="3"/>
    </row>
    <row r="24" customFormat="false" ht="12.8" hidden="false" customHeight="false" outlineLevel="0" collapsed="false">
      <c r="A24" s="1" t="s">
        <v>5</v>
      </c>
      <c r="B24" s="8" t="str">
        <f aca="false">'Bullets raw data'!A21</f>
        <v>/home/jorge/Pictures/contraband_photos/Bullets/New_Bullets/hornpic3045.jpg</v>
      </c>
      <c r="C24" s="9" t="str">
        <f aca="false">'Bullets raw data'!C21</f>
        <v>bullets</v>
      </c>
      <c r="D24" s="10" t="n">
        <f aca="false">'Bullets raw data'!B21/100</f>
        <v>0.99461430311203</v>
      </c>
      <c r="E24" s="11"/>
      <c r="F24" s="3" t="s">
        <v>5</v>
      </c>
      <c r="G24" s="8" t="str">
        <f aca="false">'Bullets raw data'!A71</f>
        <v>/home/jorge/Pictures/Random_Test_Images/eagle.jpg</v>
      </c>
      <c r="H24" s="30" t="str">
        <f aca="false">'Bullets raw data'!C71</f>
        <v>unknown</v>
      </c>
      <c r="I24" s="10" t="n">
        <f aca="false">'Bullets raw data'!B71/100</f>
        <v>0.971980512142181</v>
      </c>
      <c r="J24" s="11" t="s">
        <v>43</v>
      </c>
      <c r="K24" s="3"/>
      <c r="L24" s="3"/>
    </row>
    <row r="25" customFormat="false" ht="12.8" hidden="false" customHeight="false" outlineLevel="0" collapsed="false">
      <c r="A25" s="1" t="s">
        <v>5</v>
      </c>
      <c r="B25" s="8" t="str">
        <f aca="false">'Bullets raw data'!A22</f>
        <v>/home/jorge/Pictures/contraband_photos/Bullets/New_Bullets/NAA-Mini-Revolver-11-400x267.jpg</v>
      </c>
      <c r="C25" s="9" t="str">
        <f aca="false">'Bullets raw data'!C22</f>
        <v>bullets</v>
      </c>
      <c r="D25" s="10" t="n">
        <f aca="false">'Bullets raw data'!B22/100</f>
        <v>1</v>
      </c>
      <c r="E25" s="11"/>
      <c r="F25" s="3" t="s">
        <v>5</v>
      </c>
      <c r="G25" s="31" t="str">
        <f aca="false">'Bullets raw data'!A72</f>
        <v>/home/jorge/Pictures/Random_Test_Images/cartoon.jpg</v>
      </c>
      <c r="H25" s="32" t="str">
        <f aca="false">'Bullets raw data'!C72</f>
        <v>person</v>
      </c>
      <c r="I25" s="33" t="n">
        <f aca="false">'Bullets raw data'!B72/100</f>
        <v>0.70558625459671</v>
      </c>
      <c r="J25" s="11" t="s">
        <v>44</v>
      </c>
      <c r="K25" s="3"/>
      <c r="L25" s="3"/>
    </row>
    <row r="26" customFormat="false" ht="12.8" hidden="false" customHeight="false" outlineLevel="0" collapsed="false">
      <c r="A26" s="1" t="s">
        <v>5</v>
      </c>
      <c r="B26" s="8" t="str">
        <f aca="false">'Bullets raw data'!A23</f>
        <v>/home/jorge/Pictures/contraband_photos/Bullets/New_Bullets/568.jpg</v>
      </c>
      <c r="C26" s="9" t="str">
        <f aca="false">'Bullets raw data'!C23</f>
        <v>bullets</v>
      </c>
      <c r="D26" s="10" t="n">
        <f aca="false">'Bullets raw data'!B23/100</f>
        <v>0.999971151351929</v>
      </c>
      <c r="E26" s="11"/>
      <c r="F26" s="3" t="s">
        <v>5</v>
      </c>
      <c r="G26" s="34" t="str">
        <f aca="false">'Bullets raw data'!A73</f>
        <v>/home/jorge/Pictures/Random_Test_Images/gun.jpg</v>
      </c>
      <c r="H26" s="35" t="str">
        <f aca="false">'Bullets raw data'!C73</f>
        <v>person</v>
      </c>
      <c r="I26" s="36" t="n">
        <f aca="false">'Bullets raw data'!B73/100</f>
        <v>0.999595940113068</v>
      </c>
      <c r="J26" s="32" t="s">
        <v>45</v>
      </c>
      <c r="K26" s="3"/>
      <c r="L26" s="3"/>
    </row>
    <row r="27" customFormat="false" ht="12.8" hidden="false" customHeight="false" outlineLevel="0" collapsed="false">
      <c r="A27" s="1" t="s">
        <v>5</v>
      </c>
      <c r="B27" s="8" t="str">
        <f aca="false">'Bullets raw data'!A24</f>
        <v>/home/jorge/Pictures/contraband_photos/Bullets/New_Bullets/ammo-day-3-small-02.jpg</v>
      </c>
      <c r="C27" s="9" t="str">
        <f aca="false">'Bullets raw data'!C24</f>
        <v>bullets</v>
      </c>
      <c r="D27" s="10" t="n">
        <f aca="false">'Bullets raw data'!B24/100</f>
        <v>0.999993085861206</v>
      </c>
      <c r="E27" s="11"/>
      <c r="F27" s="3" t="s">
        <v>5</v>
      </c>
      <c r="G27" s="34" t="str">
        <f aca="false">'Bullets raw data'!A74</f>
        <v>/home/jorge/Pictures/Random_Test_Images/BCNF7850.jpg</v>
      </c>
      <c r="H27" s="35" t="str">
        <f aca="false">'Bullets raw data'!C74</f>
        <v>person</v>
      </c>
      <c r="I27" s="36" t="n">
        <f aca="false">'Bullets raw data'!B74/100</f>
        <v>0.99995493888855</v>
      </c>
      <c r="J27" s="11" t="s">
        <v>40</v>
      </c>
      <c r="K27" s="3"/>
      <c r="L27" s="3"/>
    </row>
    <row r="28" customFormat="false" ht="12.8" hidden="false" customHeight="false" outlineLevel="0" collapsed="false">
      <c r="A28" s="1" t="s">
        <v>5</v>
      </c>
      <c r="B28" s="8" t="str">
        <f aca="false">'Bullets raw data'!A25</f>
        <v>/home/jorge/Pictures/contraband_photos/Bullets/New_Bullets/FN55WRUGYUY0F00.LARGE.jpg</v>
      </c>
      <c r="C28" s="9" t="str">
        <f aca="false">'Bullets raw data'!C25</f>
        <v>bullets</v>
      </c>
      <c r="D28" s="10" t="n">
        <f aca="false">'Bullets raw data'!B25/100</f>
        <v>0.999931573867798</v>
      </c>
      <c r="E28" s="11"/>
      <c r="F28" s="3" t="s">
        <v>5</v>
      </c>
      <c r="G28" s="31" t="str">
        <f aca="false">'Bullets raw data'!A75</f>
        <v>/home/jorge/Pictures/Random_Test_Images/512_LaserPrinter.jpg</v>
      </c>
      <c r="H28" s="32" t="str">
        <f aca="false">'Bullets raw data'!C75</f>
        <v>pistols</v>
      </c>
      <c r="I28" s="33" t="n">
        <f aca="false">'Bullets raw data'!B75/100</f>
        <v>0.802813768386841</v>
      </c>
      <c r="J28" s="11" t="s">
        <v>46</v>
      </c>
      <c r="K28" s="3"/>
      <c r="L28" s="3"/>
    </row>
    <row r="29" customFormat="false" ht="12.8" hidden="false" customHeight="false" outlineLevel="0" collapsed="false">
      <c r="A29" s="1" t="s">
        <v>5</v>
      </c>
      <c r="B29" s="8" t="str">
        <f aca="false">'Bullets raw data'!A26</f>
        <v>/home/jorge/Pictures/contraband_photos/Bullets/New_Bullets/45ACP.jpg</v>
      </c>
      <c r="C29" s="9" t="str">
        <f aca="false">'Bullets raw data'!C26</f>
        <v>bullets</v>
      </c>
      <c r="D29" s="10" t="n">
        <f aca="false">'Bullets raw data'!B26/100</f>
        <v>1</v>
      </c>
      <c r="E29" s="11"/>
      <c r="F29" s="3" t="s">
        <v>5</v>
      </c>
      <c r="G29" s="31" t="str">
        <f aca="false">'Bullets raw data'!A76</f>
        <v>/home/jorge/Pictures/Random_Test_Images/512_Slippers.jpg</v>
      </c>
      <c r="H29" s="32" t="str">
        <f aca="false">'Bullets raw data'!C76</f>
        <v>pistols</v>
      </c>
      <c r="I29" s="33" t="n">
        <f aca="false">'Bullets raw data'!B76/100</f>
        <v>0.906217217445374</v>
      </c>
      <c r="J29" s="11" t="s">
        <v>47</v>
      </c>
      <c r="K29" s="3"/>
      <c r="L29" s="3"/>
    </row>
    <row r="30" customFormat="false" ht="12.8" hidden="false" customHeight="false" outlineLevel="0" collapsed="false">
      <c r="A30" s="1" t="s">
        <v>5</v>
      </c>
      <c r="B30" s="8" t="str">
        <f aca="false">'Bullets raw data'!A27</f>
        <v>/home/jorge/Pictures/contraband_photos/Bullets/New_Bullets/357-Magnum-bullet1.jpg</v>
      </c>
      <c r="C30" s="9" t="str">
        <f aca="false">'Bullets raw data'!C27</f>
        <v>bullets</v>
      </c>
      <c r="D30" s="10" t="n">
        <f aca="false">'Bullets raw data'!B27/100</f>
        <v>0.999996781349182</v>
      </c>
      <c r="E30" s="11"/>
      <c r="F30" s="3" t="s">
        <v>5</v>
      </c>
      <c r="G30" s="31" t="str">
        <f aca="false">'Bullets raw data'!A77</f>
        <v>/home/jorge/Pictures/Random_Test_Images/512_InkjetPrinter.jpg</v>
      </c>
      <c r="H30" s="32" t="str">
        <f aca="false">'Bullets raw data'!C77</f>
        <v>pistols</v>
      </c>
      <c r="I30" s="33" t="n">
        <f aca="false">'Bullets raw data'!B77/100</f>
        <v>0.999826490879059</v>
      </c>
      <c r="J30" s="11" t="s">
        <v>48</v>
      </c>
      <c r="K30" s="3"/>
      <c r="L30" s="3"/>
    </row>
    <row r="31" customFormat="false" ht="12.8" hidden="false" customHeight="false" outlineLevel="0" collapsed="false">
      <c r="A31" s="1" t="s">
        <v>5</v>
      </c>
      <c r="B31" s="8" t="str">
        <f aca="false">'Bullets raw data'!A28</f>
        <v>/home/jorge/Pictures/contraband_photos/Bullets/New_Bullets/Bullet-1080x675.jpg</v>
      </c>
      <c r="C31" s="9" t="str">
        <f aca="false">'Bullets raw data'!C28</f>
        <v>bullets</v>
      </c>
      <c r="D31" s="10" t="n">
        <f aca="false">'Bullets raw data'!B28/100</f>
        <v>0.999996304512024</v>
      </c>
      <c r="E31" s="11"/>
      <c r="F31" s="3" t="s">
        <v>5</v>
      </c>
      <c r="G31" s="34" t="str">
        <f aca="false">'Bullets raw data'!A78</f>
        <v>/home/jorge/Pictures/Random_Test_Images/Beretta_M9.jpg</v>
      </c>
      <c r="H31" s="35" t="str">
        <f aca="false">'Bullets raw data'!C78</f>
        <v>pistols</v>
      </c>
      <c r="I31" s="36" t="n">
        <f aca="false">'Bullets raw data'!B78/100</f>
        <v>0.999998092651367</v>
      </c>
      <c r="J31" s="11" t="s">
        <v>49</v>
      </c>
      <c r="K31" s="3"/>
      <c r="L31" s="3"/>
    </row>
    <row r="32" customFormat="false" ht="12.8" hidden="false" customHeight="false" outlineLevel="0" collapsed="false">
      <c r="A32" s="1" t="s">
        <v>5</v>
      </c>
      <c r="B32" s="8" t="str">
        <f aca="false">'Bullets raw data'!A29</f>
        <v>/home/jorge/Pictures/contraband_photos/Bullets/New_Bullets/rock2.jpg</v>
      </c>
      <c r="C32" s="9" t="str">
        <f aca="false">'Bullets raw data'!C29</f>
        <v>bullets</v>
      </c>
      <c r="D32" s="10" t="n">
        <f aca="false">'Bullets raw data'!B29/100</f>
        <v>0.99999988079071</v>
      </c>
      <c r="E32" s="11"/>
      <c r="F32" s="3" t="s">
        <v>5</v>
      </c>
      <c r="G32" s="8" t="str">
        <f aca="false">'Bullets raw data'!A79</f>
        <v>/home/jorge/Pictures/Random_Test_Images/Cats on window.jpg</v>
      </c>
      <c r="H32" s="30" t="str">
        <f aca="false">'Bullets raw data'!C79</f>
        <v>unknown</v>
      </c>
      <c r="I32" s="10" t="n">
        <f aca="false">'Bullets raw data'!B79/100</f>
        <v>0.995426118373871</v>
      </c>
      <c r="J32" s="11" t="s">
        <v>35</v>
      </c>
      <c r="K32" s="3"/>
      <c r="L32" s="3"/>
    </row>
    <row r="33" customFormat="false" ht="12.8" hidden="false" customHeight="false" outlineLevel="0" collapsed="false">
      <c r="A33" s="1" t="s">
        <v>5</v>
      </c>
      <c r="B33" s="31" t="str">
        <f aca="false">'Bullets raw data'!A30</f>
        <v>/home/jorge/Pictures/contraband_photos/Bullets/New_Bullets/K_Bullet.jpg</v>
      </c>
      <c r="C33" s="32" t="str">
        <f aca="false">'Bullets raw data'!C30</f>
        <v>knives</v>
      </c>
      <c r="D33" s="33" t="n">
        <f aca="false">'Bullets raw data'!B30/100</f>
        <v>0.884308338165283</v>
      </c>
      <c r="E33" s="11" t="s">
        <v>28</v>
      </c>
      <c r="F33" s="3" t="s">
        <v>5</v>
      </c>
      <c r="G33" s="34" t="str">
        <f aca="false">'Bullets raw data'!A80</f>
        <v>/home/jorge/Pictures/Random_Test_Images/astronaut.jpg</v>
      </c>
      <c r="H33" s="35" t="str">
        <f aca="false">'Bullets raw data'!C80</f>
        <v>person</v>
      </c>
      <c r="I33" s="36" t="n">
        <f aca="false">'Bullets raw data'!B80/100</f>
        <v>0.999892354011536</v>
      </c>
      <c r="J33" s="11" t="s">
        <v>50</v>
      </c>
      <c r="K33" s="3"/>
      <c r="L33" s="3"/>
    </row>
    <row r="34" customFormat="false" ht="12.8" hidden="false" customHeight="false" outlineLevel="0" collapsed="false">
      <c r="A34" s="1" t="s">
        <v>5</v>
      </c>
      <c r="B34" s="8" t="str">
        <f aca="false">'Bullets raw data'!A31</f>
        <v>/home/jorge/Pictures/contraband_photos/Bullets/New_Bullets/MW-FF855_bullet.jpg</v>
      </c>
      <c r="C34" s="9" t="str">
        <f aca="false">'Bullets raw data'!C31</f>
        <v>bullets</v>
      </c>
      <c r="D34" s="10" t="n">
        <f aca="false">'Bullets raw data'!B31/100</f>
        <v>0.99999988079071</v>
      </c>
      <c r="E34" s="11"/>
      <c r="F34" s="3" t="s">
        <v>5</v>
      </c>
      <c r="G34" s="8" t="str">
        <f aca="false">'Bullets raw data'!A81</f>
        <v>/home/jorge/Pictures/Random_Test_Images/24781114_bc83aa811e_n.jpg</v>
      </c>
      <c r="H34" s="30" t="str">
        <f aca="false">'Bullets raw data'!C81</f>
        <v>unknown</v>
      </c>
      <c r="I34" s="10" t="n">
        <f aca="false">'Bullets raw data'!B81/100</f>
        <v>0.933032929897308</v>
      </c>
      <c r="J34" s="11" t="s">
        <v>51</v>
      </c>
      <c r="K34" s="3"/>
      <c r="L34" s="3"/>
    </row>
    <row r="35" customFormat="false" ht="12.8" hidden="false" customHeight="false" outlineLevel="0" collapsed="false">
      <c r="A35" s="1" t="s">
        <v>5</v>
      </c>
      <c r="B35" s="8" t="str">
        <f aca="false">'Bullets raw data'!A32</f>
        <v>/home/jorge/Pictures/contraband_photos/Bullets/New_Bullets/22-Short-Ammunition-vs-22-LR-Ammo.jpg</v>
      </c>
      <c r="C35" s="9" t="str">
        <f aca="false">'Bullets raw data'!C32</f>
        <v>bullets</v>
      </c>
      <c r="D35" s="10" t="n">
        <f aca="false">'Bullets raw data'!B32/100</f>
        <v>0.980925023555756</v>
      </c>
      <c r="E35" s="11"/>
      <c r="F35" s="3" t="s">
        <v>5</v>
      </c>
      <c r="G35" s="31" t="str">
        <f aca="false">'Bullets raw data'!A82</f>
        <v>/home/jorge/Pictures/Random_Test_Images/512_Amplifier.jpg</v>
      </c>
      <c r="H35" s="32" t="str">
        <f aca="false">'Bullets raw data'!C82</f>
        <v>pistols</v>
      </c>
      <c r="I35" s="33" t="n">
        <f aca="false">'Bullets raw data'!B82/100</f>
        <v>0.932913482189178</v>
      </c>
      <c r="J35" s="11" t="s">
        <v>52</v>
      </c>
      <c r="K35" s="3"/>
      <c r="L35" s="3"/>
    </row>
    <row r="36" customFormat="false" ht="12.8" hidden="false" customHeight="false" outlineLevel="0" collapsed="false">
      <c r="A36" s="1" t="s">
        <v>5</v>
      </c>
      <c r="B36" s="8" t="str">
        <f aca="false">'Bullets raw data'!A33</f>
        <v>/home/jorge/Pictures/contraband_photos/Bullets/New_Bullets/BIB_Action_photo550.jpg</v>
      </c>
      <c r="C36" s="9" t="str">
        <f aca="false">'Bullets raw data'!C33</f>
        <v>bullets</v>
      </c>
      <c r="D36" s="10" t="n">
        <f aca="false">'Bullets raw data'!B33/100</f>
        <v>0.999998331069946</v>
      </c>
      <c r="E36" s="11"/>
      <c r="F36" s="3" t="s">
        <v>5</v>
      </c>
      <c r="G36" s="31" t="str">
        <f aca="false">'Bullets raw data'!A83</f>
        <v>/home/jorge/Pictures/Random_Test_Images/1540738662_7b4152e344_m.jpg</v>
      </c>
      <c r="H36" s="32" t="str">
        <f aca="false">'Bullets raw data'!C83</f>
        <v>bullets</v>
      </c>
      <c r="I36" s="33" t="n">
        <f aca="false">'Bullets raw data'!B83/100</f>
        <v>0.786998391151428</v>
      </c>
      <c r="J36" s="11" t="s">
        <v>53</v>
      </c>
      <c r="K36" s="3"/>
      <c r="L36" s="3"/>
    </row>
    <row r="37" customFormat="false" ht="12.8" hidden="false" customHeight="false" outlineLevel="0" collapsed="false">
      <c r="A37" s="1" t="s">
        <v>5</v>
      </c>
      <c r="B37" s="8" t="str">
        <f aca="false">'Bullets raw data'!A34</f>
        <v>/home/jorge/Pictures/contraband_photos/Bullets/New_Bullets/300px45Colt.jpg</v>
      </c>
      <c r="C37" s="9" t="str">
        <f aca="false">'Bullets raw data'!C34</f>
        <v>bullets</v>
      </c>
      <c r="D37" s="10" t="n">
        <f aca="false">'Bullets raw data'!B34/100</f>
        <v>1</v>
      </c>
      <c r="E37" s="11"/>
      <c r="F37" s="3" t="s">
        <v>5</v>
      </c>
      <c r="G37" s="8" t="str">
        <f aca="false">'Bullets raw data'!A84</f>
        <v>/home/jorge/Pictures/Random_Test_Images/147804446_ef9244c8ce_m.jpg</v>
      </c>
      <c r="H37" s="30" t="str">
        <f aca="false">'Bullets raw data'!C84</f>
        <v>unknown</v>
      </c>
      <c r="I37" s="10" t="n">
        <f aca="false">'Bullets raw data'!B84/100</f>
        <v>0.997580289840698</v>
      </c>
      <c r="J37" s="11" t="s">
        <v>54</v>
      </c>
      <c r="K37" s="3"/>
      <c r="L37" s="3"/>
    </row>
    <row r="38" customFormat="false" ht="12.8" hidden="false" customHeight="false" outlineLevel="0" collapsed="false">
      <c r="A38" s="1" t="s">
        <v>5</v>
      </c>
      <c r="B38" s="31" t="str">
        <f aca="false">'Bullets raw data'!A35</f>
        <v>/home/jorge/Pictures/contraband_photos/Bullets/New_Bullets/hqdefault.jpg</v>
      </c>
      <c r="C38" s="32" t="str">
        <f aca="false">'Bullets raw data'!C35</f>
        <v>pistols</v>
      </c>
      <c r="D38" s="33" t="n">
        <f aca="false">'Bullets raw data'!B35/100</f>
        <v>0.968810677528381</v>
      </c>
      <c r="E38" s="11" t="s">
        <v>28</v>
      </c>
      <c r="F38" s="3" t="s">
        <v>5</v>
      </c>
      <c r="G38" s="34" t="str">
        <f aca="false">'Bullets raw data'!A85</f>
        <v>/home/jorge/Pictures/Random_Test_Images/Beretta_M9us.jpg</v>
      </c>
      <c r="H38" s="35" t="str">
        <f aca="false">'Bullets raw data'!C85</f>
        <v>pistols</v>
      </c>
      <c r="I38" s="36" t="n">
        <f aca="false">'Bullets raw data'!B85/100</f>
        <v>1</v>
      </c>
      <c r="J38" s="11" t="s">
        <v>49</v>
      </c>
      <c r="K38" s="3"/>
      <c r="L38" s="3"/>
    </row>
    <row r="39" customFormat="false" ht="12.8" hidden="false" customHeight="false" outlineLevel="0" collapsed="false">
      <c r="A39" s="1" t="s">
        <v>5</v>
      </c>
      <c r="B39" s="8" t="str">
        <f aca="false">'Bullets raw data'!A36</f>
        <v>/home/jorge/Pictures/contraband_photos/Bullets/New_Bullets/snidercadetbullet.jpg</v>
      </c>
      <c r="C39" s="9" t="str">
        <f aca="false">'Bullets raw data'!C36</f>
        <v>bullets</v>
      </c>
      <c r="D39" s="10" t="n">
        <f aca="false">'Bullets raw data'!B36/100</f>
        <v>0.999989748001099</v>
      </c>
      <c r="E39" s="11"/>
      <c r="F39" s="3" t="s">
        <v>5</v>
      </c>
      <c r="G39" s="8" t="str">
        <f aca="false">'Bullets raw data'!A86</f>
        <v>/home/jorge/Pictures/Random_Test_Images/cat.jpg</v>
      </c>
      <c r="H39" s="30" t="str">
        <f aca="false">'Bullets raw data'!C86</f>
        <v>unknown</v>
      </c>
      <c r="I39" s="10" t="n">
        <f aca="false">'Bullets raw data'!B86/100</f>
        <v>0.996067345142365</v>
      </c>
      <c r="J39" s="11" t="s">
        <v>30</v>
      </c>
      <c r="K39" s="3"/>
      <c r="L39" s="3"/>
    </row>
    <row r="40" customFormat="false" ht="12.8" hidden="false" customHeight="false" outlineLevel="0" collapsed="false">
      <c r="A40" s="1" t="s">
        <v>5</v>
      </c>
      <c r="B40" s="8" t="str">
        <f aca="false">'Bullets raw data'!A37</f>
        <v>/home/jorge/Pictures/contraband_photos/Bullets/New_Bullets/p2A42.jpg</v>
      </c>
      <c r="C40" s="9" t="str">
        <f aca="false">'Bullets raw data'!C37</f>
        <v>bullets</v>
      </c>
      <c r="D40" s="10" t="n">
        <f aca="false">'Bullets raw data'!B37/100</f>
        <v>0.941992282867432</v>
      </c>
      <c r="E40" s="11"/>
      <c r="F40" s="3" t="s">
        <v>5</v>
      </c>
      <c r="G40" s="31" t="str">
        <f aca="false">'Bullets raw data'!A87</f>
        <v>/home/jorge/Pictures/Random_Test_Images/269037241_07fceff56a_m.jpg</v>
      </c>
      <c r="H40" s="32" t="str">
        <f aca="false">'Bullets raw data'!C87</f>
        <v>pistols</v>
      </c>
      <c r="I40" s="33" t="n">
        <f aca="false">'Bullets raw data'!B87/100</f>
        <v>0.801004528999329</v>
      </c>
      <c r="J40" s="11" t="s">
        <v>55</v>
      </c>
      <c r="K40" s="3"/>
      <c r="L40" s="3"/>
    </row>
    <row r="41" customFormat="false" ht="12.8" hidden="false" customHeight="false" outlineLevel="0" collapsed="false">
      <c r="A41" s="1" t="s">
        <v>5</v>
      </c>
      <c r="B41" s="8" t="str">
        <f aca="false">'Bullets raw data'!A38</f>
        <v>/home/jorge/Pictures/contraband_photos/Bullets/New_Bullets/depositphotos-old-bullet.jpg</v>
      </c>
      <c r="C41" s="9" t="str">
        <f aca="false">'Bullets raw data'!C38</f>
        <v>bullets</v>
      </c>
      <c r="D41" s="10" t="n">
        <f aca="false">'Bullets raw data'!B38/100</f>
        <v>0.999632358551025</v>
      </c>
      <c r="E41" s="11"/>
      <c r="F41" s="3" t="s">
        <v>5</v>
      </c>
      <c r="G41" s="34" t="str">
        <f aca="false">'Bullets raw data'!A88</f>
        <v>/home/jorge/Pictures/Random_Test_Images/Crowd.jpg</v>
      </c>
      <c r="H41" s="35" t="str">
        <f aca="false">'Bullets raw data'!C88</f>
        <v>person</v>
      </c>
      <c r="I41" s="36" t="n">
        <f aca="false">'Bullets raw data'!B88/100</f>
        <v>0.999983191490173</v>
      </c>
      <c r="J41" s="11" t="s">
        <v>40</v>
      </c>
      <c r="K41" s="3"/>
      <c r="L41" s="3"/>
    </row>
    <row r="42" customFormat="false" ht="12.8" hidden="false" customHeight="false" outlineLevel="0" collapsed="false">
      <c r="A42" s="1" t="s">
        <v>5</v>
      </c>
      <c r="B42" s="8" t="str">
        <f aca="false">'Bullets raw data'!A39</f>
        <v>/home/jorge/Pictures/contraband_photos/Bullets/New_Bullets/PDX1-Pic-3.jpg</v>
      </c>
      <c r="C42" s="9" t="str">
        <f aca="false">'Bullets raw data'!C39</f>
        <v>bullets</v>
      </c>
      <c r="D42" s="10" t="n">
        <f aca="false">'Bullets raw data'!B39/100</f>
        <v>0.93890792131424</v>
      </c>
      <c r="E42" s="11"/>
      <c r="F42" s="3" t="s">
        <v>5</v>
      </c>
      <c r="G42" s="8" t="str">
        <f aca="false">'Bullets raw data'!A89</f>
        <v>/home/jorge/Pictures/Random_Test_Images/26254755_1bfc494ef1_n.jpg</v>
      </c>
      <c r="H42" s="30" t="str">
        <f aca="false">'Bullets raw data'!C89</f>
        <v>unknown</v>
      </c>
      <c r="I42" s="10" t="n">
        <f aca="false">'Bullets raw data'!B89/100</f>
        <v>0.999769628047943</v>
      </c>
      <c r="J42" s="11" t="s">
        <v>56</v>
      </c>
      <c r="K42" s="3"/>
      <c r="L42" s="3"/>
    </row>
    <row r="43" customFormat="false" ht="12.8" hidden="false" customHeight="false" outlineLevel="0" collapsed="false">
      <c r="A43" s="1" t="s">
        <v>5</v>
      </c>
      <c r="B43" s="8" t="str">
        <f aca="false">'Bullets raw data'!A40</f>
        <v>/home/jorge/Pictures/contraband_photos/Bullets/New_Bullets/DSC07972.jpg</v>
      </c>
      <c r="C43" s="9" t="str">
        <f aca="false">'Bullets raw data'!C40</f>
        <v>bullets</v>
      </c>
      <c r="D43" s="10" t="n">
        <f aca="false">'Bullets raw data'!B40/100</f>
        <v>1</v>
      </c>
      <c r="E43" s="11"/>
      <c r="F43" s="3" t="s">
        <v>5</v>
      </c>
      <c r="G43" s="8" t="str">
        <f aca="false">'Bullets raw data'!A90</f>
        <v>/home/jorge/Pictures/Random_Test_Images/IMG_E1045.jpg</v>
      </c>
      <c r="H43" s="30" t="str">
        <f aca="false">'Bullets raw data'!C90</f>
        <v>unknown</v>
      </c>
      <c r="I43" s="10" t="n">
        <f aca="false">'Bullets raw data'!B90/100</f>
        <v>0.929047405719757</v>
      </c>
      <c r="J43" s="11" t="s">
        <v>57</v>
      </c>
      <c r="K43" s="3"/>
      <c r="L43" s="3"/>
    </row>
    <row r="44" customFormat="false" ht="12.8" hidden="false" customHeight="false" outlineLevel="0" collapsed="false">
      <c r="A44" s="1" t="s">
        <v>5</v>
      </c>
      <c r="B44" s="8" t="str">
        <f aca="false">'Bullets raw data'!A41</f>
        <v>/home/jorge/Pictures/contraband_photos/Bullets/New_Bullets/95054i_ts.jpg</v>
      </c>
      <c r="C44" s="9" t="str">
        <f aca="false">'Bullets raw data'!C41</f>
        <v>bullets</v>
      </c>
      <c r="D44" s="10" t="n">
        <f aca="false">'Bullets raw data'!B41/100</f>
        <v>0.99999988079071</v>
      </c>
      <c r="E44" s="11"/>
      <c r="F44" s="3" t="s">
        <v>5</v>
      </c>
      <c r="G44" s="31" t="str">
        <f aca="false">'Bullets raw data'!A91</f>
        <v>/home/jorge/Pictures/Random_Test_Images/512_Cellphone.jpg</v>
      </c>
      <c r="H44" s="32" t="str">
        <f aca="false">'Bullets raw data'!C91</f>
        <v>bullets</v>
      </c>
      <c r="I44" s="33" t="n">
        <f aca="false">'Bullets raw data'!B91/100</f>
        <v>0.998511254787445</v>
      </c>
      <c r="J44" s="11" t="s">
        <v>58</v>
      </c>
      <c r="K44" s="3"/>
      <c r="L44" s="3"/>
    </row>
    <row r="45" customFormat="false" ht="12.8" hidden="false" customHeight="false" outlineLevel="0" collapsed="false">
      <c r="A45" s="1" t="s">
        <v>5</v>
      </c>
      <c r="B45" s="8" t="str">
        <f aca="false">'Bullets raw data'!A42</f>
        <v>/home/jorge/Pictures/contraband_photos/Bullets/New_Bullets/p_749004971_1.jpg</v>
      </c>
      <c r="C45" s="9" t="str">
        <f aca="false">'Bullets raw data'!C42</f>
        <v>bullets</v>
      </c>
      <c r="D45" s="10" t="n">
        <f aca="false">'Bullets raw data'!B42/100</f>
        <v>0.999581277370453</v>
      </c>
      <c r="E45" s="11"/>
      <c r="F45" s="3" t="s">
        <v>5</v>
      </c>
      <c r="G45" s="31" t="str">
        <f aca="false">'Bullets raw data'!A92</f>
        <v>/home/jorge/Pictures/Random_Test_Images/512_Phone.jpg</v>
      </c>
      <c r="H45" s="32" t="str">
        <f aca="false">'Bullets raw data'!C92</f>
        <v>bullets</v>
      </c>
      <c r="I45" s="33" t="n">
        <f aca="false">'Bullets raw data'!B92/100</f>
        <v>0.923224806785584</v>
      </c>
      <c r="J45" s="11" t="s">
        <v>59</v>
      </c>
      <c r="K45" s="3"/>
      <c r="L45" s="3"/>
    </row>
    <row r="46" customFormat="false" ht="12.8" hidden="false" customHeight="false" outlineLevel="0" collapsed="false">
      <c r="A46" s="1" t="s">
        <v>5</v>
      </c>
      <c r="B46" s="8" t="str">
        <f aca="false">'Bullets raw data'!A43</f>
        <v>/home/jorge/Pictures/contraband_photos/Bullets/New_Bullets/5bullets-1542072.jpg</v>
      </c>
      <c r="C46" s="9" t="str">
        <f aca="false">'Bullets raw data'!C43</f>
        <v>bullets</v>
      </c>
      <c r="D46" s="10" t="n">
        <f aca="false">'Bullets raw data'!B43/100</f>
        <v>0.999995946884155</v>
      </c>
      <c r="E46" s="11"/>
      <c r="F46" s="3" t="s">
        <v>5</v>
      </c>
      <c r="G46" s="31" t="str">
        <f aca="false">'Bullets raw data'!A93</f>
        <v>/home/jorge/Pictures/Random_Test_Images/512_Ball.jpg</v>
      </c>
      <c r="H46" s="32" t="str">
        <f aca="false">'Bullets raw data'!C93</f>
        <v>person</v>
      </c>
      <c r="I46" s="33" t="n">
        <f aca="false">'Bullets raw data'!B93/100</f>
        <v>0.851751625537872</v>
      </c>
      <c r="J46" s="11" t="s">
        <v>60</v>
      </c>
      <c r="K46" s="3"/>
      <c r="L46" s="3"/>
    </row>
    <row r="47" customFormat="false" ht="12.8" hidden="false" customHeight="false" outlineLevel="0" collapsed="false">
      <c r="A47" s="1" t="s">
        <v>5</v>
      </c>
      <c r="B47" s="8" t="str">
        <f aca="false">'Bullets raw data'!A44</f>
        <v>/home/jorge/Pictures/contraband_photos/Bullets/New_Bullets/2-x-Snuff-Aluminum-Snorter-_1.jpg</v>
      </c>
      <c r="C47" s="9" t="str">
        <f aca="false">'Bullets raw data'!C44</f>
        <v>bullets</v>
      </c>
      <c r="D47" s="10" t="n">
        <f aca="false">'Bullets raw data'!B44/100</f>
        <v>0.999992251396179</v>
      </c>
      <c r="E47" s="11"/>
      <c r="F47" s="3" t="s">
        <v>5</v>
      </c>
      <c r="G47" s="34" t="str">
        <f aca="false">'Bullets raw data'!A94</f>
        <v>/home/jorge/Pictures/Random_Test_Images/IMG_0102.jpg</v>
      </c>
      <c r="H47" s="35" t="str">
        <f aca="false">'Bullets raw data'!C94</f>
        <v>person</v>
      </c>
      <c r="I47" s="36" t="n">
        <f aca="false">'Bullets raw data'!B94/100</f>
        <v>0.981618702411652</v>
      </c>
      <c r="J47" s="11" t="s">
        <v>40</v>
      </c>
      <c r="K47" s="3"/>
      <c r="L47" s="3"/>
    </row>
    <row r="48" customFormat="false" ht="12.8" hidden="false" customHeight="false" outlineLevel="0" collapsed="false">
      <c r="A48" s="1" t="s">
        <v>5</v>
      </c>
      <c r="B48" s="8" t="str">
        <f aca="false">'Bullets raw data'!A45</f>
        <v>/home/jorge/Pictures/contraband_photos/Bullets/New_Bullets/987.jpg</v>
      </c>
      <c r="C48" s="9" t="str">
        <f aca="false">'Bullets raw data'!C45</f>
        <v>bullets</v>
      </c>
      <c r="D48" s="10" t="n">
        <f aca="false">'Bullets raw data'!B45/100</f>
        <v>0.999795973300934</v>
      </c>
      <c r="E48" s="11"/>
      <c r="F48" s="3" t="s">
        <v>5</v>
      </c>
      <c r="G48" s="31" t="str">
        <f aca="false">'Bullets raw data'!A95</f>
        <v>/home/jorge/Pictures/Random_Test_Images/giraffe.jpg</v>
      </c>
      <c r="H48" s="32" t="str">
        <f aca="false">'Bullets raw data'!C95</f>
        <v>person</v>
      </c>
      <c r="I48" s="33" t="n">
        <f aca="false">'Bullets raw data'!B95/100</f>
        <v>0.63890153169632</v>
      </c>
      <c r="J48" s="11" t="s">
        <v>61</v>
      </c>
      <c r="K48" s="3"/>
      <c r="L48" s="3"/>
    </row>
    <row r="49" customFormat="false" ht="12.8" hidden="false" customHeight="false" outlineLevel="0" collapsed="false">
      <c r="A49" s="1" t="s">
        <v>5</v>
      </c>
      <c r="B49" s="8" t="str">
        <f aca="false">'Bullets raw data'!A46</f>
        <v>/home/jorge/Pictures/contraband_photos/Bullets/New_Bullets/160006.jpg</v>
      </c>
      <c r="C49" s="9" t="str">
        <f aca="false">'Bullets raw data'!C46</f>
        <v>bullets</v>
      </c>
      <c r="D49" s="10" t="n">
        <f aca="false">'Bullets raw data'!B46/100</f>
        <v>0.999999403953552</v>
      </c>
      <c r="E49" s="11"/>
      <c r="F49" s="3" t="s">
        <v>5</v>
      </c>
      <c r="G49" s="34" t="str">
        <f aca="false">'Bullets raw data'!A96</f>
        <v>/home/jorge/Pictures/Random_Test_Images/kite.jpg</v>
      </c>
      <c r="H49" s="35" t="str">
        <f aca="false">'Bullets raw data'!C96</f>
        <v>person</v>
      </c>
      <c r="I49" s="36" t="n">
        <f aca="false">'Bullets raw data'!B96/100</f>
        <v>0.94804722070694</v>
      </c>
      <c r="J49" s="11" t="s">
        <v>40</v>
      </c>
      <c r="K49" s="3"/>
      <c r="L49" s="3"/>
    </row>
    <row r="50" customFormat="false" ht="12.8" hidden="false" customHeight="false" outlineLevel="0" collapsed="false">
      <c r="A50" s="1" t="s">
        <v>5</v>
      </c>
      <c r="B50" s="8" t="str">
        <f aca="false">'Bullets raw data'!A47</f>
        <v>/home/jorge/Pictures/contraband_photos/Bullets/New_Bullets/Hornady-Hunting.jpg</v>
      </c>
      <c r="C50" s="9" t="str">
        <f aca="false">'Bullets raw data'!C47</f>
        <v>bullets</v>
      </c>
      <c r="D50" s="10" t="n">
        <f aca="false">'Bullets raw data'!B47/100</f>
        <v>0.999998331069946</v>
      </c>
      <c r="E50" s="11"/>
      <c r="F50" s="3" t="s">
        <v>5</v>
      </c>
      <c r="G50" s="31" t="str">
        <f aca="false">'Bullets raw data'!A97</f>
        <v>/home/jorge/Pictures/Random_Test_Images/bread.jpg</v>
      </c>
      <c r="H50" s="32" t="str">
        <f aca="false">'Bullets raw data'!C97</f>
        <v>bullets</v>
      </c>
      <c r="I50" s="33" t="n">
        <f aca="false">'Bullets raw data'!B97/100</f>
        <v>0.937753021717072</v>
      </c>
      <c r="J50" s="11" t="s">
        <v>62</v>
      </c>
      <c r="K50" s="3"/>
      <c r="L50" s="3"/>
    </row>
    <row r="51" customFormat="false" ht="12.8" hidden="false" customHeight="false" outlineLevel="0" collapsed="false">
      <c r="A51" s="1" t="s">
        <v>5</v>
      </c>
      <c r="B51" s="8" t="str">
        <f aca="false">'Bullets raw data'!A48</f>
        <v>/home/jorge/Pictures/contraband_photos/Bullets/New_Bullets/Sluged3872.jpg</v>
      </c>
      <c r="C51" s="9" t="str">
        <f aca="false">'Bullets raw data'!C48</f>
        <v>bullets</v>
      </c>
      <c r="D51" s="10" t="n">
        <f aca="false">'Bullets raw data'!B48/100</f>
        <v>0.999997854232788</v>
      </c>
      <c r="E51" s="11"/>
      <c r="F51" s="3" t="s">
        <v>5</v>
      </c>
      <c r="G51" s="8" t="str">
        <f aca="false">'Bullets raw data'!A98</f>
        <v>/home/jorge/Pictures/Random_Test_Images/Dunbar_Trail_View.jpg</v>
      </c>
      <c r="H51" s="30" t="str">
        <f aca="false">'Bullets raw data'!C98</f>
        <v>unknown</v>
      </c>
      <c r="I51" s="10" t="n">
        <f aca="false">'Bullets raw data'!B98/100</f>
        <v>0.854082524776459</v>
      </c>
      <c r="J51" s="11" t="s">
        <v>63</v>
      </c>
      <c r="K51" s="3"/>
      <c r="L51" s="3"/>
    </row>
    <row r="52" customFormat="false" ht="12.8" hidden="false" customHeight="false" outlineLevel="0" collapsed="false">
      <c r="A52" s="1" t="s">
        <v>5</v>
      </c>
      <c r="B52" s="8" t="str">
        <f aca="false">'Bullets raw data'!A49</f>
        <v>/home/jorge/Pictures/contraband_photos/Bullets/New_Bullets/787.jpg</v>
      </c>
      <c r="C52" s="9" t="str">
        <f aca="false">'Bullets raw data'!C49</f>
        <v>bullets</v>
      </c>
      <c r="D52" s="10" t="n">
        <f aca="false">'Bullets raw data'!B49/100</f>
        <v>1</v>
      </c>
      <c r="E52" s="11"/>
      <c r="F52" s="3" t="s">
        <v>5</v>
      </c>
      <c r="G52" s="40"/>
      <c r="H52" s="41"/>
      <c r="I52" s="42"/>
      <c r="J52" s="43"/>
      <c r="K52" s="3"/>
      <c r="L52" s="3"/>
    </row>
    <row r="53" customFormat="false" ht="12.8" hidden="false" customHeight="false" outlineLevel="0" collapsed="false">
      <c r="A53" s="1" t="s">
        <v>5</v>
      </c>
      <c r="B53" s="8" t="str">
        <f aca="false">'Bullets raw data'!A50</f>
        <v>/home/jorge/Pictures/contraband_photos/Bullets/New_Bullets/ppatch-2.jpg</v>
      </c>
      <c r="C53" s="9" t="str">
        <f aca="false">'Bullets raw data'!C50</f>
        <v>bullets</v>
      </c>
      <c r="D53" s="10" t="n">
        <f aca="false">'Bullets raw data'!B50/100</f>
        <v>0.978489398956299</v>
      </c>
      <c r="E53" s="11"/>
      <c r="F53" s="3" t="s">
        <v>5</v>
      </c>
      <c r="G53" s="40"/>
      <c r="H53" s="41"/>
      <c r="I53" s="42"/>
      <c r="J53" s="43"/>
      <c r="K53" s="3"/>
      <c r="L53" s="3"/>
    </row>
    <row r="54" customFormat="false" ht="17.35" hidden="false" customHeight="true" outlineLevel="0" collapsed="false">
      <c r="A54" s="1"/>
      <c r="B54" s="12" t="s">
        <v>64</v>
      </c>
      <c r="C54" s="12"/>
      <c r="D54" s="12"/>
      <c r="E54" s="12"/>
      <c r="F54" s="13" t="n">
        <v>98</v>
      </c>
      <c r="G54" s="14" t="s">
        <v>7</v>
      </c>
      <c r="H54" s="3"/>
      <c r="I54" s="4"/>
      <c r="J54" s="4"/>
      <c r="K54" s="4"/>
      <c r="L54" s="4"/>
    </row>
    <row r="55" customFormat="false" ht="24.15" hidden="false" customHeight="true" outlineLevel="0" collapsed="false">
      <c r="A55" s="1"/>
      <c r="B55" s="13" t="s">
        <v>8</v>
      </c>
      <c r="C55" s="13"/>
      <c r="D55" s="13" t="s">
        <v>9</v>
      </c>
      <c r="E55" s="13"/>
      <c r="F55" s="13" t="n">
        <v>50</v>
      </c>
      <c r="G55" s="14" t="s">
        <v>65</v>
      </c>
      <c r="H55" s="4"/>
      <c r="I55" s="4"/>
      <c r="J55" s="4"/>
      <c r="K55" s="4"/>
      <c r="L55" s="4"/>
    </row>
    <row r="56" customFormat="false" ht="23.85" hidden="false" customHeight="false" outlineLevel="0" collapsed="false">
      <c r="A56" s="3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50</v>
      </c>
      <c r="G56" s="14" t="s">
        <v>66</v>
      </c>
      <c r="H56" s="4"/>
      <c r="I56" s="4"/>
      <c r="J56" s="4"/>
      <c r="K56" s="4"/>
      <c r="L56" s="4"/>
    </row>
    <row r="57" customFormat="false" ht="15" hidden="false" customHeight="false" outlineLevel="0" collapsed="false">
      <c r="B57" s="13" t="n">
        <v>46</v>
      </c>
      <c r="C57" s="16" t="n">
        <v>4</v>
      </c>
      <c r="D57" s="15" t="n">
        <f aca="false">48-E57</f>
        <v>44</v>
      </c>
      <c r="E57" s="18" t="n">
        <v>4</v>
      </c>
      <c r="F57" s="13" t="n">
        <f aca="false">B57</f>
        <v>46</v>
      </c>
      <c r="G57" s="14" t="s">
        <v>67</v>
      </c>
      <c r="H57" s="4"/>
      <c r="I57" s="4"/>
      <c r="J57" s="4"/>
      <c r="K57" s="4"/>
      <c r="L57" s="4"/>
    </row>
    <row r="58" customFormat="false" ht="17.35" hidden="false" customHeight="true" outlineLevel="0" collapsed="false">
      <c r="B58" s="19" t="s">
        <v>68</v>
      </c>
      <c r="C58" s="19"/>
      <c r="D58" s="19"/>
      <c r="E58" s="19"/>
      <c r="F58" s="13" t="n">
        <f aca="false">B57+D57</f>
        <v>90</v>
      </c>
      <c r="G58" s="14" t="s">
        <v>18</v>
      </c>
      <c r="H58" s="4"/>
      <c r="I58" s="4"/>
      <c r="J58" s="4"/>
      <c r="K58" s="4"/>
      <c r="L58" s="4"/>
    </row>
    <row r="59" customFormat="false" ht="15" hidden="false" customHeight="true" outlineLevel="0" collapsed="false">
      <c r="B59" s="20" t="s">
        <v>8</v>
      </c>
      <c r="C59" s="20"/>
      <c r="D59" s="20" t="s">
        <v>9</v>
      </c>
      <c r="E59" s="20"/>
      <c r="F59" s="21" t="n">
        <f aca="false">B57/F56</f>
        <v>0.92</v>
      </c>
      <c r="G59" s="22" t="s">
        <v>19</v>
      </c>
      <c r="H59" s="4"/>
      <c r="I59" s="4"/>
      <c r="J59" s="4"/>
      <c r="K59" s="4"/>
      <c r="L59" s="4"/>
    </row>
    <row r="60" customFormat="false" ht="17.35" hidden="false" customHeight="false" outlineLevel="0" collapsed="false"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0.92</v>
      </c>
      <c r="G60" s="22" t="s">
        <v>20</v>
      </c>
      <c r="H60" s="4"/>
      <c r="I60" s="4"/>
      <c r="J60" s="4"/>
      <c r="K60" s="4"/>
      <c r="L60" s="4"/>
    </row>
    <row r="61" customFormat="false" ht="17.35" hidden="false" customHeight="false" outlineLevel="0" collapsed="false">
      <c r="B61" s="20" t="n">
        <f aca="false">B57</f>
        <v>46</v>
      </c>
      <c r="C61" s="26" t="n">
        <f aca="false">C57</f>
        <v>4</v>
      </c>
      <c r="D61" s="23" t="n">
        <f aca="false">D57</f>
        <v>44</v>
      </c>
      <c r="E61" s="26" t="n">
        <f aca="false">E57</f>
        <v>4</v>
      </c>
      <c r="F61" s="21" t="n">
        <f aca="false">2/((1/F59)+(1/F60))</f>
        <v>0.92</v>
      </c>
      <c r="G61" s="22" t="s">
        <v>21</v>
      </c>
      <c r="H61" s="4"/>
      <c r="I61" s="4"/>
      <c r="J61" s="4"/>
      <c r="K61" s="4"/>
      <c r="L61" s="4"/>
    </row>
    <row r="62" customFormat="false" ht="17.35" hidden="false" customHeight="false" outlineLevel="0" collapsed="false">
      <c r="B62" s="4"/>
      <c r="C62" s="4"/>
      <c r="D62" s="4"/>
      <c r="E62" s="4"/>
      <c r="F62" s="21" t="n">
        <f aca="false">(B57+D57)/F54</f>
        <v>0.918367346938775</v>
      </c>
      <c r="G62" s="22" t="s">
        <v>22</v>
      </c>
      <c r="H62" s="4"/>
      <c r="I62" s="4"/>
      <c r="J62" s="4"/>
      <c r="K62" s="4"/>
      <c r="L62" s="4"/>
    </row>
    <row r="63" customFormat="false" ht="23.3" hidden="false" customHeight="true" outlineLevel="0" collapsed="false">
      <c r="B63" s="4"/>
      <c r="C63" s="4"/>
      <c r="D63" s="4"/>
      <c r="E63" s="4"/>
      <c r="F63" s="21" t="n">
        <f aca="false">AVERAGE(D4:D5,D7:D32,D34:D37,D39:D53)</f>
        <v>0.995052818288194</v>
      </c>
      <c r="G63" s="22" t="s">
        <v>23</v>
      </c>
      <c r="H63" s="4"/>
      <c r="I63" s="4"/>
      <c r="J63" s="4"/>
      <c r="K63" s="4"/>
      <c r="L63" s="4"/>
    </row>
    <row r="64" customFormat="false" ht="15" hidden="false" customHeight="true" outlineLevel="0" collapsed="false">
      <c r="B64" s="4"/>
      <c r="C64" s="4"/>
      <c r="D64" s="44" t="s">
        <v>69</v>
      </c>
      <c r="E64" s="44"/>
      <c r="F64" s="4"/>
      <c r="G64" s="4"/>
      <c r="H64" s="4"/>
      <c r="I64" s="4"/>
      <c r="J64" s="4"/>
      <c r="K64" s="4"/>
      <c r="L64" s="4"/>
    </row>
    <row r="65" customFormat="false" ht="24.15" hidden="false" customHeight="true" outlineLevel="0" collapsed="false">
      <c r="C65" s="45" t="s">
        <v>70</v>
      </c>
      <c r="D65" s="46" t="s">
        <v>71</v>
      </c>
      <c r="E65" s="47" t="s">
        <v>72</v>
      </c>
      <c r="F65" s="48" t="s">
        <v>73</v>
      </c>
      <c r="G65" s="48"/>
      <c r="H65" s="13" t="s">
        <v>74</v>
      </c>
      <c r="I65" s="13"/>
      <c r="J65" s="4"/>
      <c r="K65" s="4"/>
      <c r="L65" s="4"/>
    </row>
    <row r="66" customFormat="false" ht="42.5" hidden="false" customHeight="true" outlineLevel="0" collapsed="false">
      <c r="B66" s="49" t="s">
        <v>75</v>
      </c>
      <c r="C66" s="50" t="s">
        <v>76</v>
      </c>
      <c r="D66" s="51" t="s">
        <v>77</v>
      </c>
      <c r="E66" s="52" t="s">
        <v>78</v>
      </c>
      <c r="F66" s="53" t="s">
        <v>79</v>
      </c>
      <c r="G66" s="53"/>
      <c r="H66" s="54" t="s">
        <v>80</v>
      </c>
      <c r="I66" s="54"/>
      <c r="J66" s="4"/>
      <c r="K66" s="4"/>
      <c r="L66" s="4"/>
    </row>
    <row r="67" customFormat="false" ht="55.8" hidden="false" customHeight="true" outlineLevel="0" collapsed="false">
      <c r="B67" s="49"/>
      <c r="C67" s="55" t="s">
        <v>81</v>
      </c>
      <c r="D67" s="52" t="s">
        <v>82</v>
      </c>
      <c r="E67" s="51" t="s">
        <v>83</v>
      </c>
      <c r="F67" s="48" t="s">
        <v>84</v>
      </c>
      <c r="G67" s="48"/>
      <c r="H67" s="13" t="s">
        <v>85</v>
      </c>
      <c r="I67" s="13"/>
      <c r="J67" s="4"/>
      <c r="K67" s="4"/>
      <c r="L67" s="4"/>
    </row>
    <row r="68" customFormat="false" ht="95.8" hidden="false" customHeight="true" outlineLevel="0" collapsed="false">
      <c r="B68" s="4"/>
      <c r="C68" s="4"/>
      <c r="D68" s="53" t="s">
        <v>86</v>
      </c>
      <c r="E68" s="56" t="s">
        <v>87</v>
      </c>
      <c r="F68" s="48" t="s">
        <v>88</v>
      </c>
      <c r="G68" s="48"/>
      <c r="H68" s="57" t="s">
        <v>89</v>
      </c>
      <c r="I68" s="53" t="s">
        <v>90</v>
      </c>
      <c r="J68" s="4"/>
      <c r="K68" s="4"/>
      <c r="L68" s="4"/>
    </row>
    <row r="69" customFormat="false" ht="35.8" hidden="false" customHeight="true" outlineLevel="0" collapsed="false">
      <c r="B69" s="4"/>
      <c r="C69" s="4"/>
      <c r="D69" s="58" t="s">
        <v>91</v>
      </c>
      <c r="E69" s="59" t="s">
        <v>92</v>
      </c>
      <c r="F69" s="60" t="s">
        <v>93</v>
      </c>
      <c r="G69" s="60"/>
      <c r="H69" s="57"/>
      <c r="I69" s="57"/>
      <c r="J69" s="4"/>
      <c r="K69" s="4"/>
      <c r="L69" s="4"/>
    </row>
    <row r="70" customFormat="false" ht="12.8" hidden="false" customHeight="false" outlineLevel="0" collapsed="false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customFormat="false" ht="12.8" hidden="false" customHeight="false" outlineLevel="0" collapsed="false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customFormat="false" ht="55" hidden="false" customHeight="true" outlineLevel="0" collapsed="false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customFormat="false" ht="12.8" hidden="false" customHeight="false" outlineLevel="0" collapsed="false">
      <c r="B73" s="4"/>
      <c r="C73" s="4"/>
      <c r="D73" s="4"/>
      <c r="E73" s="4"/>
      <c r="F73" s="4"/>
      <c r="G73" s="4"/>
      <c r="H73" s="4"/>
      <c r="I73" s="4"/>
      <c r="J73" s="4"/>
    </row>
  </sheetData>
  <sheetProtection sheet="true" objects="true" scenarios="true"/>
  <mergeCells count="20">
    <mergeCell ref="B2:E2"/>
    <mergeCell ref="G2:J2"/>
    <mergeCell ref="B54:E54"/>
    <mergeCell ref="B55:C55"/>
    <mergeCell ref="D55:E55"/>
    <mergeCell ref="B58:E58"/>
    <mergeCell ref="B59:C59"/>
    <mergeCell ref="D59:E59"/>
    <mergeCell ref="D64:E64"/>
    <mergeCell ref="F65:G65"/>
    <mergeCell ref="H65:I65"/>
    <mergeCell ref="B66:B67"/>
    <mergeCell ref="F66:G66"/>
    <mergeCell ref="H66:I66"/>
    <mergeCell ref="F67:G67"/>
    <mergeCell ref="H67:I67"/>
    <mergeCell ref="F68:G68"/>
    <mergeCell ref="H68:H69"/>
    <mergeCell ref="I68:I69"/>
    <mergeCell ref="F69:G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E63" activeCellId="0" sqref="E63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6.48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'Pistols raw data'!A1</f>
        <v>/home/jorge/Pictures/contraband_photos/Pistols/New_Pistols/t.jpg</v>
      </c>
      <c r="C4" s="9" t="str">
        <f aca="false">'Pistols raw data'!C1</f>
        <v>pistols</v>
      </c>
      <c r="D4" s="10" t="n">
        <f aca="false">'Pistols raw data'!B1/100</f>
        <v>0.997430622577667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'Pistols raw data'!A2</f>
        <v>/home/jorge/Pictures/contraband_photos/Pistols/New_Pistols/M64-Eagle.jpg</v>
      </c>
      <c r="C5" s="9" t="str">
        <f aca="false">'Pistols raw data'!C2</f>
        <v>pistols</v>
      </c>
      <c r="D5" s="10" t="n">
        <f aca="false">'Pistols raw data'!B2/100</f>
        <v>0.999996423721314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'Pistols raw data'!A3</f>
        <v>/home/jorge/Pictures/contraband_photos/Pistols/New_Pistols/f1glk22b.jpg</v>
      </c>
      <c r="C6" s="9" t="str">
        <f aca="false">'Pistols raw data'!C3</f>
        <v>pistols</v>
      </c>
      <c r="D6" s="10" t="n">
        <f aca="false">'Pistols raw data'!B3/100</f>
        <v>0.999987244606018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'Pistols raw data'!A4</f>
        <v>/home/jorge/Pictures/contraband_photos/Pistols/New_Pistols/c.jpg</v>
      </c>
      <c r="C7" s="9" t="str">
        <f aca="false">'Pistols raw data'!C4</f>
        <v>pistols</v>
      </c>
      <c r="D7" s="10" t="n">
        <f aca="false">'Pistols raw data'!B4/100</f>
        <v>0.99683004617691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'Pistols raw data'!A5</f>
        <v>/home/jorge/Pictures/contraband_photos/Pistols/New_Pistols/beretta-92.jpg</v>
      </c>
      <c r="C8" s="9" t="str">
        <f aca="false">'Pistols raw data'!C5</f>
        <v>pistols</v>
      </c>
      <c r="D8" s="10" t="n">
        <f aca="false">'Pistols raw data'!B5/100</f>
        <v>0.999997735023499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'Pistols raw data'!A6</f>
        <v>/home/jorge/Pictures/contraband_photos/Pistols/New_Pistols/8213.jpg</v>
      </c>
      <c r="C9" s="9" t="str">
        <f aca="false">'Pistols raw data'!C6</f>
        <v>pistols</v>
      </c>
      <c r="D9" s="10" t="n">
        <f aca="false">'Pistols raw data'!B6/100</f>
        <v>0.999980330467224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'Pistols raw data'!A7</f>
        <v>/home/jorge/Pictures/contraband_photos/Pistols/New_Pistols/as.jpg</v>
      </c>
      <c r="C10" s="9" t="str">
        <f aca="false">'Pistols raw data'!C7</f>
        <v>pistols</v>
      </c>
      <c r="D10" s="10" t="n">
        <f aca="false">'Pistols raw data'!B7/100</f>
        <v>0.99999988079071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'Pistols raw data'!A8</f>
        <v>/home/jorge/Pictures/contraband_photos/Pistols/New_Pistols/u.jpg</v>
      </c>
      <c r="C11" s="9" t="str">
        <f aca="false">'Pistols raw data'!C8</f>
        <v>pistols</v>
      </c>
      <c r="D11" s="10" t="n">
        <f aca="false">'Pistols raw data'!B8/100</f>
        <v>0.999882102012634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'Pistols raw data'!A9</f>
        <v>/home/jorge/Pictures/contraband_photos/Pistols/New_Pistols/o-GUN-facebook.jpg</v>
      </c>
      <c r="C12" s="9" t="str">
        <f aca="false">'Pistols raw data'!C9</f>
        <v>pistols</v>
      </c>
      <c r="D12" s="10" t="n">
        <f aca="false">'Pistols raw data'!B9/100</f>
        <v>0.99999475479126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'Pistols raw data'!A10</f>
        <v>/home/jorge/Pictures/contraband_photos/Pistols/New_Pistols/6545.jpg</v>
      </c>
      <c r="C13" s="9" t="str">
        <f aca="false">'Pistols raw data'!C10</f>
        <v>pistols</v>
      </c>
      <c r="D13" s="10" t="n">
        <f aca="false">'Pistols raw data'!B10/100</f>
        <v>0.967264592647553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'Pistols raw data'!A11</f>
        <v>/home/jorge/Pictures/contraband_photos/Pistols/New_Pistols/6.jpg</v>
      </c>
      <c r="C14" s="9" t="str">
        <f aca="false">'Pistols raw data'!C11</f>
        <v>pistols</v>
      </c>
      <c r="D14" s="10" t="n">
        <f aca="false">'Pistols raw data'!B11/100</f>
        <v>0.999875664710999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'Pistols raw data'!A12</f>
        <v>/home/jorge/Pictures/contraband_photos/Pistols/New_Pistols/7656.jpg</v>
      </c>
      <c r="C15" s="9" t="str">
        <f aca="false">'Pistols raw data'!C12</f>
        <v>pistols</v>
      </c>
      <c r="D15" s="10" t="n">
        <f aca="false">'Pistols raw data'!B12/100</f>
        <v>0.996823072433472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'Pistols raw data'!A13</f>
        <v>/home/jorge/Pictures/contraband_photos/Pistols/New_Pistols/920x920.jpg</v>
      </c>
      <c r="C16" s="9" t="str">
        <f aca="false">'Pistols raw data'!C13</f>
        <v>pistols</v>
      </c>
      <c r="D16" s="10" t="n">
        <f aca="false">'Pistols raw data'!B13/100</f>
        <v>1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'Pistols raw data'!A14</f>
        <v>/home/jorge/Pictures/contraband_photos/Pistols/New_Pistols/gunsready.jpg</v>
      </c>
      <c r="C17" s="9" t="str">
        <f aca="false">'Pistols raw data'!C14</f>
        <v>pistols</v>
      </c>
      <c r="D17" s="10" t="n">
        <f aca="false">'Pistols raw data'!B14/100</f>
        <v>0.997716665267944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'Pistols raw data'!A15</f>
        <v>/home/jorge/Pictures/contraband_photos/Pistols/New_Pistols/re.jpg</v>
      </c>
      <c r="C18" s="9" t="str">
        <f aca="false">'Pistols raw data'!C15</f>
        <v>pistols</v>
      </c>
      <c r="D18" s="10" t="n">
        <f aca="false">'Pistols raw data'!B15/100</f>
        <v>0.999998450279236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'Pistols raw data'!A16</f>
        <v>/home/jorge/Pictures/contraband_photos/Pistols/New_Pistols/0130-1.jpg</v>
      </c>
      <c r="C19" s="9" t="str">
        <f aca="false">'Pistols raw data'!C16</f>
        <v>pistols</v>
      </c>
      <c r="D19" s="10" t="n">
        <f aca="false">'Pistols raw data'!B16/100</f>
        <v>0.807990252971649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'Pistols raw data'!A17</f>
        <v>/home/jorge/Pictures/contraband_photos/Pistols/New_Pistols/0vfDd4H.jpg</v>
      </c>
      <c r="C20" s="9" t="str">
        <f aca="false">'Pistols raw data'!C17</f>
        <v>pistols</v>
      </c>
      <c r="D20" s="10" t="n">
        <f aca="false">'Pistols raw data'!B17/100</f>
        <v>0.999973177909851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31" t="str">
        <f aca="false">'Pistols raw data'!A18</f>
        <v>/home/jorge/Pictures/contraband_photos/Pistols/New_Pistols/Firearms-1.jpg</v>
      </c>
      <c r="C21" s="32" t="str">
        <f aca="false">'Pistols raw data'!C18</f>
        <v>rifles</v>
      </c>
      <c r="D21" s="33" t="n">
        <f aca="false">'Pistols raw data'!B18/100</f>
        <v>0.812784790992737</v>
      </c>
      <c r="E21" s="11" t="s">
        <v>94</v>
      </c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'Pistols raw data'!A19</f>
        <v>/home/jorge/Pictures/contraband_photos/Pistols/New_Pistols/14_guns_g_w.jpg</v>
      </c>
      <c r="C22" s="9" t="str">
        <f aca="false">'Pistols raw data'!C19</f>
        <v>pistols</v>
      </c>
      <c r="D22" s="10" t="n">
        <f aca="false">'Pistols raw data'!B19/100</f>
        <v>1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'Pistols raw data'!A20</f>
        <v>/home/jorge/Pictures/contraband_photos/Pistols/New_Pistols/m.jpg</v>
      </c>
      <c r="C23" s="9" t="str">
        <f aca="false">'Pistols raw data'!C20</f>
        <v>pistols</v>
      </c>
      <c r="D23" s="10" t="n">
        <f aca="false">'Pistols raw data'!B20/100</f>
        <v>0.999975800514221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'Pistols raw data'!A21</f>
        <v>/home/jorge/Pictures/contraband_photos/Pistols/New_Pistols/hqdefault.jpg</v>
      </c>
      <c r="C24" s="9" t="str">
        <f aca="false">'Pistols raw data'!C21</f>
        <v>pistols</v>
      </c>
      <c r="D24" s="10" t="n">
        <f aca="false">'Pistols raw data'!B21/100</f>
        <v>0.97771430015564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'Pistols raw data'!A22</f>
        <v>/home/jorge/Pictures/contraband_photos/Pistols/New_Pistols/g.jpg</v>
      </c>
      <c r="C25" s="9" t="str">
        <f aca="false">'Pistols raw data'!C22</f>
        <v>pistols</v>
      </c>
      <c r="D25" s="10" t="n">
        <f aca="false">'Pistols raw data'!B22/100</f>
        <v>0.996374070644379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'Pistols raw data'!A23</f>
        <v>/home/jorge/Pictures/contraband_photos/Pistols/New_Pistols/6f6f.jpg</v>
      </c>
      <c r="C26" s="9" t="str">
        <f aca="false">'Pistols raw data'!C23</f>
        <v>pistols</v>
      </c>
      <c r="D26" s="10" t="n">
        <f aca="false">'Pistols raw data'!B23/100</f>
        <v>0.948198080062866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'Pistols raw data'!A24</f>
        <v>/home/jorge/Pictures/contraband_photos/Pistols/New_Pistols/photo-576x385.jpg</v>
      </c>
      <c r="C27" s="9" t="str">
        <f aca="false">'Pistols raw data'!C24</f>
        <v>pistols</v>
      </c>
      <c r="D27" s="10" t="n">
        <f aca="false">'Pistols raw data'!B24/100</f>
        <v>0.99063777923584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'Pistols raw data'!A25</f>
        <v>/home/jorge/Pictures/contraband_photos/Pistols/New_Pistols/Glock19_gl8.jpg</v>
      </c>
      <c r="C28" s="9" t="str">
        <f aca="false">'Pistols raw data'!C25</f>
        <v>pistols</v>
      </c>
      <c r="D28" s="10" t="n">
        <f aca="false">'Pistols raw data'!B25/100</f>
        <v>0.999629378318787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'Pistols raw data'!A26</f>
        <v>/home/jorge/Pictures/contraband_photos/Pistols/New_Pistols/8.jpg</v>
      </c>
      <c r="C29" s="9" t="str">
        <f aca="false">'Pistols raw data'!C26</f>
        <v>pistols</v>
      </c>
      <c r="D29" s="10" t="n">
        <f aca="false">'Pistols raw data'!B26/100</f>
        <v>0.999908924102783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'Pistols raw data'!A27</f>
        <v>/home/jorge/Pictures/contraband_photos/Pistols/New_Pistols/q.jpg</v>
      </c>
      <c r="C30" s="9" t="str">
        <f aca="false">'Pistols raw data'!C27</f>
        <v>pistols</v>
      </c>
      <c r="D30" s="10" t="n">
        <f aca="false">'Pistols raw data'!B27/100</f>
        <v>1</v>
      </c>
      <c r="E30" s="11"/>
      <c r="F30" s="3"/>
      <c r="G30" s="1"/>
      <c r="H30" s="4"/>
      <c r="I30" s="4"/>
    </row>
    <row r="31" customFormat="false" ht="12.8" hidden="false" customHeight="false" outlineLevel="0" collapsed="false">
      <c r="A31" s="1" t="s">
        <v>5</v>
      </c>
      <c r="B31" s="8" t="str">
        <f aca="false">'Pistols raw data'!A28</f>
        <v>/home/jorge/Pictures/contraband_photos/Pistols/New_Pistols/dscf2814i.jpg</v>
      </c>
      <c r="C31" s="9" t="str">
        <f aca="false">'Pistols raw data'!C28</f>
        <v>pistols</v>
      </c>
      <c r="D31" s="10" t="n">
        <f aca="false">'Pistols raw data'!B28/100</f>
        <v>0.999951124191284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'Pistols raw data'!A29</f>
        <v>/home/jorge/Pictures/contraband_photos/Pistols/New_Pistols/55.jpg</v>
      </c>
      <c r="C32" s="9" t="str">
        <f aca="false">'Pistols raw data'!C29</f>
        <v>pistols</v>
      </c>
      <c r="D32" s="10" t="n">
        <f aca="false">'Pistols raw data'!B29/100</f>
        <v>0.999956011772156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'Pistols raw data'!A30</f>
        <v>/home/jorge/Pictures/contraband_photos/Pistols/New_Pistols/gun-luggage.jpg</v>
      </c>
      <c r="C33" s="9" t="str">
        <f aca="false">'Pistols raw data'!C30</f>
        <v>pistols</v>
      </c>
      <c r="D33" s="10" t="n">
        <f aca="false">'Pistols raw data'!B30/100</f>
        <v>0.608331620693207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'Pistols raw data'!A31</f>
        <v>/home/jorge/Pictures/contraband_photos/Pistols/New_Pistols/righttocarry.jpg</v>
      </c>
      <c r="C34" s="9" t="str">
        <f aca="false">'Pistols raw data'!C31</f>
        <v>pistols</v>
      </c>
      <c r="D34" s="10" t="n">
        <f aca="false">'Pistols raw data'!B31/100</f>
        <v>0.999999642372131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'Pistols raw data'!A32</f>
        <v>/home/jorge/Pictures/contraband_photos/Pistols/New_Pistols/4.jpg</v>
      </c>
      <c r="C35" s="9" t="str">
        <f aca="false">'Pistols raw data'!C32</f>
        <v>pistols</v>
      </c>
      <c r="D35" s="10" t="n">
        <f aca="false">'Pistols raw data'!B32/100</f>
        <v>0.998389005661011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'Pistols raw data'!A33</f>
        <v>/home/jorge/Pictures/contraband_photos/Pistols/New_Pistols/5_mags_and__640.jpg</v>
      </c>
      <c r="C36" s="9" t="str">
        <f aca="false">'Pistols raw data'!C33</f>
        <v>pistols</v>
      </c>
      <c r="D36" s="10" t="n">
        <f aca="false">'Pistols raw data'!B33/100</f>
        <v>0.999998927116394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'Pistols raw data'!A34</f>
        <v>/home/jorge/Pictures/contraband_photos/Pistols/New_Pistols/g5.jpg</v>
      </c>
      <c r="C37" s="9" t="str">
        <f aca="false">'Pistols raw data'!C34</f>
        <v>pistols</v>
      </c>
      <c r="D37" s="10" t="n">
        <f aca="false">'Pistols raw data'!B34/100</f>
        <v>0.99999988079071</v>
      </c>
      <c r="E37" s="11"/>
      <c r="F37" s="3"/>
      <c r="G37" s="1"/>
      <c r="H37" s="4"/>
      <c r="I37" s="4"/>
    </row>
    <row r="38" customFormat="false" ht="12.8" hidden="false" customHeight="false" outlineLevel="0" collapsed="false">
      <c r="A38" s="1" t="s">
        <v>5</v>
      </c>
      <c r="B38" s="8" t="str">
        <f aca="false">'Pistols raw data'!A35</f>
        <v>/home/jorge/Pictures/contraband_photos/Pistols/New_Pistols/lmpd1.jpg</v>
      </c>
      <c r="C38" s="9" t="str">
        <f aca="false">'Pistols raw data'!C35</f>
        <v>pistols</v>
      </c>
      <c r="D38" s="10" t="n">
        <f aca="false">'Pistols raw data'!B35/100</f>
        <v>1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'Pistols raw data'!A36</f>
        <v>/home/jorge/Pictures/contraband_photos/Pistols/New_Pistols/100_5805.jpg</v>
      </c>
      <c r="C39" s="9" t="str">
        <f aca="false">'Pistols raw data'!C36</f>
        <v>pistols</v>
      </c>
      <c r="D39" s="10" t="n">
        <f aca="false">'Pistols raw data'!B36/100</f>
        <v>0.999961495399475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'Pistols raw data'!A37</f>
        <v>/home/jorge/Pictures/contraband_photos/Pistols/New_Pistols/RTR3BSX3.jpg</v>
      </c>
      <c r="C40" s="9" t="str">
        <f aca="false">'Pistols raw data'!C37</f>
        <v>pistols</v>
      </c>
      <c r="D40" s="10" t="n">
        <f aca="false">'Pistols raw data'!B37/100</f>
        <v>0.971163213253021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'Pistols raw data'!A38</f>
        <v>/home/jorge/Pictures/contraband_photos/Pistols/New_Pistols/9876.jpg</v>
      </c>
      <c r="C41" s="9" t="str">
        <f aca="false">'Pistols raw data'!C38</f>
        <v>pistols</v>
      </c>
      <c r="D41" s="10" t="n">
        <f aca="false">'Pistols raw data'!B38/100</f>
        <v>0.999857902526856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'Pistols raw data'!A39</f>
        <v>/home/jorge/Pictures/contraband_photos/Pistols/New_Pistols/554.jpg</v>
      </c>
      <c r="C42" s="9" t="str">
        <f aca="false">'Pistols raw data'!C39</f>
        <v>pistols</v>
      </c>
      <c r="D42" s="10" t="n">
        <f aca="false">'Pistols raw data'!B39/100</f>
        <v>0.730388045310974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'Pistols raw data'!A40</f>
        <v>/home/jorge/Pictures/contraband_photos/Pistols/New_Pistols/image001.jpeg</v>
      </c>
      <c r="C43" s="9" t="str">
        <f aca="false">'Pistols raw data'!C40</f>
        <v>pistols</v>
      </c>
      <c r="D43" s="10" t="n">
        <f aca="false">'Pistols raw data'!B40/100</f>
        <v>0.999997615814209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'Pistols raw data'!A41</f>
        <v>/home/jorge/Pictures/contraband_photos/Pistols/New_Pistols/images.jpeg</v>
      </c>
      <c r="C44" s="9" t="str">
        <f aca="false">'Pistols raw data'!C41</f>
        <v>pistols</v>
      </c>
      <c r="D44" s="10" t="n">
        <f aca="false">'Pistols raw data'!B41/100</f>
        <v>0.650570690631866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'Pistols raw data'!A42</f>
        <v>/home/jorge/Pictures/contraband_photos/Pistols/New_Pistols/image8s.jpeg</v>
      </c>
      <c r="C45" s="9" t="str">
        <f aca="false">'Pistols raw data'!C42</f>
        <v>pistols</v>
      </c>
      <c r="D45" s="10" t="n">
        <f aca="false">'Pistols raw data'!B42/100</f>
        <v>0.999923825263977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'Pistols raw data'!A43</f>
        <v>/home/jorge/Pictures/contraband_photos/Pistols/New_Pistols/j.jpeg</v>
      </c>
      <c r="C46" s="9" t="str">
        <f aca="false">'Pistols raw data'!C43</f>
        <v>pistols</v>
      </c>
      <c r="D46" s="10" t="n">
        <f aca="false">'Pistols raw data'!B43/100</f>
        <v>0.999999761581421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'Pistols raw data'!A44</f>
        <v>/home/jorge/Pictures/contraband_photos/Pistols/New_Pistols/images0006.jpeg</v>
      </c>
      <c r="C47" s="9" t="str">
        <f aca="false">'Pistols raw data'!C44</f>
        <v>pistols</v>
      </c>
      <c r="D47" s="10" t="n">
        <f aca="false">'Pistols raw data'!B44/100</f>
        <v>0.999054610729218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'Pistols raw data'!A45</f>
        <v>/home/jorge/Pictures/contraband_photos/Pistols/New_Pistols/image0002s.jpeg</v>
      </c>
      <c r="C48" s="9" t="str">
        <f aca="false">'Pistols raw data'!C45</f>
        <v>pistols</v>
      </c>
      <c r="D48" s="10" t="n">
        <f aca="false">'Pistols raw data'!B45/100</f>
        <v>0.999997138977051</v>
      </c>
      <c r="E48" s="11"/>
      <c r="F48" s="3"/>
      <c r="G48" s="1"/>
      <c r="H48" s="4"/>
      <c r="I48" s="4"/>
    </row>
    <row r="49" customFormat="false" ht="12.8" hidden="false" customHeight="false" outlineLevel="0" collapsed="false">
      <c r="A49" s="1" t="s">
        <v>5</v>
      </c>
      <c r="B49" s="8" t="str">
        <f aca="false">'Pistols raw data'!A46</f>
        <v>/home/jorge/Pictures/contraband_photos/Pistols/New_Pistols/image07s.jpeg</v>
      </c>
      <c r="C49" s="9" t="str">
        <f aca="false">'Pistols raw data'!C46</f>
        <v>pistols</v>
      </c>
      <c r="D49" s="10" t="n">
        <f aca="false">'Pistols raw data'!B46/100</f>
        <v>0.999127805233002</v>
      </c>
      <c r="E49" s="11"/>
      <c r="F49" s="3"/>
      <c r="G49" s="1"/>
      <c r="H49" s="4"/>
      <c r="I49" s="4"/>
    </row>
    <row r="50" customFormat="false" ht="12.8" hidden="false" customHeight="false" outlineLevel="0" collapsed="false">
      <c r="A50" s="1" t="s">
        <v>5</v>
      </c>
      <c r="B50" s="31" t="str">
        <f aca="false">'Pistols raw data'!A47</f>
        <v>/home/jorge/Pictures/contraband_photos/Pistols/New_Pistols/images9.jpeg</v>
      </c>
      <c r="C50" s="32" t="str">
        <f aca="false">'Pistols raw data'!C47</f>
        <v>rifles</v>
      </c>
      <c r="D50" s="33" t="n">
        <f aca="false">'Pistols raw data'!B47/100</f>
        <v>0.994887173175812</v>
      </c>
      <c r="E50" s="11" t="s">
        <v>94</v>
      </c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'Pistols raw data'!A48</f>
        <v>/home/jorge/Pictures/contraband_photos/Pistols/New_Pistols/images004.jpeg</v>
      </c>
      <c r="C51" s="9" t="str">
        <f aca="false">'Pistols raw data'!C48</f>
        <v>pistols</v>
      </c>
      <c r="D51" s="10" t="n">
        <f aca="false">'Pistols raw data'!B48/100</f>
        <v>0.999807059764862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'Pistols raw data'!A49</f>
        <v>/home/jorge/Pictures/contraband_photos/Pistols/New_Pistols/image12s.jpeg</v>
      </c>
      <c r="C52" s="9" t="str">
        <f aca="false">'Pistols raw data'!C49</f>
        <v>pistols</v>
      </c>
      <c r="D52" s="10" t="n">
        <f aca="false">'Pistols raw data'!B49/100</f>
        <v>0.985796213150024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8" t="str">
        <f aca="false">'Pistols raw data'!A50</f>
        <v>/home/jorge/Pictures/contraband_photos/Pistols/New_Pistols/images005.jpeg</v>
      </c>
      <c r="C53" s="9" t="str">
        <f aca="false">'Pistols raw data'!C50</f>
        <v>pistols</v>
      </c>
      <c r="D53" s="10" t="n">
        <f aca="false">'Pistols raw data'!B50/100</f>
        <v>0.999245643615723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95</v>
      </c>
      <c r="C54" s="12"/>
      <c r="D54" s="12"/>
      <c r="E54" s="12"/>
      <c r="F54" s="13" t="n">
        <v>98</v>
      </c>
      <c r="G54" s="14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50</v>
      </c>
      <c r="G55" s="14" t="s">
        <v>96</v>
      </c>
      <c r="H55" s="3"/>
      <c r="I55" s="4"/>
    </row>
    <row r="56" customFormat="false" ht="23.85" hidden="false" customHeight="false" outlineLevel="0" collapsed="false">
      <c r="A56" s="4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55</v>
      </c>
      <c r="G56" s="14" t="s">
        <v>97</v>
      </c>
      <c r="H56" s="3"/>
      <c r="I56" s="4"/>
    </row>
    <row r="57" customFormat="false" ht="35.05" hidden="false" customHeight="false" outlineLevel="0" collapsed="false">
      <c r="A57" s="4"/>
      <c r="B57" s="13" t="n">
        <v>48</v>
      </c>
      <c r="C57" s="16" t="n">
        <v>7</v>
      </c>
      <c r="D57" s="15" t="n">
        <v>41</v>
      </c>
      <c r="E57" s="18" t="n">
        <v>2</v>
      </c>
      <c r="F57" s="13" t="n">
        <f aca="false">B57</f>
        <v>48</v>
      </c>
      <c r="G57" s="14" t="s">
        <v>98</v>
      </c>
      <c r="H57" s="3"/>
      <c r="I57" s="4"/>
    </row>
    <row r="58" customFormat="false" ht="23.85" hidden="false" customHeight="true" outlineLevel="0" collapsed="false">
      <c r="A58" s="4"/>
      <c r="B58" s="19" t="s">
        <v>99</v>
      </c>
      <c r="C58" s="19"/>
      <c r="D58" s="19"/>
      <c r="E58" s="19"/>
      <c r="F58" s="13" t="n">
        <f aca="false">B57+48-18</f>
        <v>78</v>
      </c>
      <c r="G58" s="14" t="s">
        <v>18</v>
      </c>
      <c r="H58" s="3"/>
      <c r="I58" s="4"/>
    </row>
    <row r="59" customFormat="false" ht="17.35" hidden="false" customHeight="true" outlineLevel="0" collapsed="false">
      <c r="A59" s="4"/>
      <c r="B59" s="20" t="s">
        <v>8</v>
      </c>
      <c r="C59" s="20"/>
      <c r="D59" s="20" t="s">
        <v>9</v>
      </c>
      <c r="E59" s="20"/>
      <c r="F59" s="21" t="n">
        <f aca="false">B57/F56</f>
        <v>0.872727272727273</v>
      </c>
      <c r="G59" s="22" t="s">
        <v>19</v>
      </c>
      <c r="H59" s="3"/>
      <c r="I59" s="4"/>
    </row>
    <row r="60" customFormat="false" ht="26.65" hidden="false" customHeight="true" outlineLevel="0" collapsed="false">
      <c r="A60" s="4"/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0.96</v>
      </c>
      <c r="G60" s="22" t="s">
        <v>20</v>
      </c>
      <c r="H60" s="3"/>
      <c r="I60" s="4"/>
    </row>
    <row r="61" customFormat="false" ht="17.35" hidden="false" customHeight="false" outlineLevel="0" collapsed="false">
      <c r="A61" s="4"/>
      <c r="B61" s="20" t="n">
        <f aca="false">B57</f>
        <v>48</v>
      </c>
      <c r="C61" s="26" t="n">
        <f aca="false">C57</f>
        <v>7</v>
      </c>
      <c r="D61" s="23" t="n">
        <f aca="false">D57</f>
        <v>41</v>
      </c>
      <c r="E61" s="26" t="n">
        <f aca="false">E57</f>
        <v>2</v>
      </c>
      <c r="F61" s="21" t="n">
        <f aca="false">2/((1/F59)+(1/F60))</f>
        <v>0.914285714285714</v>
      </c>
      <c r="G61" s="22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21" t="n">
        <f aca="false">(B57+D57)/F54</f>
        <v>0.908163265306122</v>
      </c>
      <c r="G62" s="22" t="s">
        <v>22</v>
      </c>
      <c r="H62" s="3"/>
      <c r="I62" s="4"/>
    </row>
    <row r="63" customFormat="false" ht="17.35" hidden="false" customHeight="false" outlineLevel="0" collapsed="false">
      <c r="A63" s="4"/>
      <c r="B63" s="4"/>
      <c r="C63" s="4"/>
      <c r="D63" s="4"/>
      <c r="E63" s="4"/>
      <c r="F63" s="21" t="n">
        <f aca="false">AVERAGE(D4:D20,D22:D49,D51:D53)</f>
        <v>0.97120201215148</v>
      </c>
      <c r="G63" s="22" t="s">
        <v>23</v>
      </c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B16" colorId="64" zoomScale="90" zoomScaleNormal="90" zoomScalePageLayoutView="100" workbookViewId="0">
      <selection pane="topLeft" activeCell="E64" activeCellId="0" sqref="E64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33.48"/>
    <col collapsed="false" customWidth="true" hidden="false" outlineLevel="0" max="6" min="6" style="0" width="6.48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61" t="str">
        <f aca="false">'Rifles raw data'!A1</f>
        <v>/home/jorge/Pictures/contraband_photos/Rifles/New_Rifles/MP5 download.jpg</v>
      </c>
      <c r="C4" s="62" t="str">
        <f aca="false">'Rifles raw data'!C1</f>
        <v>person</v>
      </c>
      <c r="D4" s="63" t="n">
        <f aca="false">'Rifles raw data'!B1/100</f>
        <v>0.999521017074585</v>
      </c>
      <c r="E4" s="11" t="s">
        <v>100</v>
      </c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61" t="str">
        <f aca="false">'Rifles raw data'!A2</f>
        <v>/home/jorge/Pictures/contraband_photos/Rifles/New_Rifles/26.jpg</v>
      </c>
      <c r="C5" s="62" t="str">
        <f aca="false">'Rifles raw data'!C2</f>
        <v>person</v>
      </c>
      <c r="D5" s="63" t="n">
        <f aca="false">'Rifles raw data'!B2/100</f>
        <v>0.979764699935913</v>
      </c>
      <c r="E5" s="11" t="s">
        <v>100</v>
      </c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'Rifles raw data'!A3</f>
        <v>/home/jorge/Pictures/contraband_photos/Rifles/New_Rifles/10.jpg</v>
      </c>
      <c r="C6" s="9" t="str">
        <f aca="false">'Rifles raw data'!C3</f>
        <v>rifles</v>
      </c>
      <c r="D6" s="10" t="n">
        <f aca="false">'Rifles raw data'!B3/100</f>
        <v>0.999912858009338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64" t="str">
        <f aca="false">'Rifles raw data'!A4</f>
        <v>/home/jorge/Pictures/contraband_photos/Rifles/New_Rifles/20.jpg</v>
      </c>
      <c r="C7" s="65" t="str">
        <f aca="false">'Rifles raw data'!C4</f>
        <v>pistols</v>
      </c>
      <c r="D7" s="66" t="n">
        <f aca="false">'Rifles raw data'!B4/100</f>
        <v>1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'Rifles raw data'!A5</f>
        <v>/home/jorge/Pictures/contraband_photos/Rifles/New_Rifles/Tommy gun.jpg</v>
      </c>
      <c r="C8" s="9" t="str">
        <f aca="false">'Rifles raw data'!C5</f>
        <v>rifles</v>
      </c>
      <c r="D8" s="10" t="n">
        <f aca="false">'Rifles raw data'!B5/100</f>
        <v>0.999215483665466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61" t="str">
        <f aca="false">'Rifles raw data'!A6</f>
        <v>/home/jorge/Pictures/contraband_photos/Rifles/New_Rifles/31.jpg</v>
      </c>
      <c r="C9" s="62" t="str">
        <f aca="false">'Rifles raw data'!C6</f>
        <v>person</v>
      </c>
      <c r="D9" s="63" t="n">
        <f aca="false">'Rifles raw data'!B6/100</f>
        <v>0.96600466966629</v>
      </c>
      <c r="E9" s="11" t="s">
        <v>100</v>
      </c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'Rifles raw data'!A7</f>
        <v>/home/jorge/Pictures/contraband_photos/Rifles/New_Rifles/36.jpg</v>
      </c>
      <c r="C10" s="9" t="str">
        <f aca="false">'Rifles raw data'!C7</f>
        <v>rifles</v>
      </c>
      <c r="D10" s="10" t="n">
        <f aca="false">'Rifles raw data'!B7/100</f>
        <v>0.996306300163269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'Rifles raw data'!A8</f>
        <v>/home/jorge/Pictures/contraband_photos/Rifles/New_Rifles/22.jpg</v>
      </c>
      <c r="C11" s="9" t="str">
        <f aca="false">'Rifles raw data'!C8</f>
        <v>rifles</v>
      </c>
      <c r="D11" s="10" t="n">
        <f aca="false">'Rifles raw data'!B8/100</f>
        <v>0.987221539020538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'Rifles raw data'!A9</f>
        <v>/home/jorge/Pictures/contraband_photos/Rifles/New_Rifles/Armed-Fulani-herdsmen.jpg</v>
      </c>
      <c r="C12" s="9" t="str">
        <f aca="false">'Rifles raw data'!C9</f>
        <v>rifles</v>
      </c>
      <c r="D12" s="10" t="n">
        <f aca="false">'Rifles raw data'!B9/100</f>
        <v>0.998195469379425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'Rifles raw data'!A10</f>
        <v>/home/jorge/Pictures/contraband_photos/Rifles/New_Rifles/11.jpg</v>
      </c>
      <c r="C13" s="9" t="str">
        <f aca="false">'Rifles raw data'!C10</f>
        <v>rifles</v>
      </c>
      <c r="D13" s="10" t="n">
        <f aca="false">'Rifles raw data'!B10/100</f>
        <v>0.999682664871216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'Rifles raw data'!A11</f>
        <v>/home/jorge/Pictures/contraband_photos/Rifles/New_Rifles/34.jpg</v>
      </c>
      <c r="C14" s="9" t="str">
        <f aca="false">'Rifles raw data'!C11</f>
        <v>rifles</v>
      </c>
      <c r="D14" s="10" t="n">
        <f aca="false">'Rifles raw data'!B11/100</f>
        <v>0.591569781303406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'Rifles raw data'!A12</f>
        <v>/home/jorge/Pictures/contraband_photos/Rifles/New_Rifles/Luter-Guns.jpg</v>
      </c>
      <c r="C15" s="9" t="str">
        <f aca="false">'Rifles raw data'!C12</f>
        <v>rifles</v>
      </c>
      <c r="D15" s="10" t="n">
        <f aca="false">'Rifles raw data'!B12/100</f>
        <v>0.951346397399902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'Rifles raw data'!A13</f>
        <v>/home/jorge/Pictures/contraband_photos/Rifles/New_Rifles/6.jpg</v>
      </c>
      <c r="C16" s="9" t="str">
        <f aca="false">'Rifles raw data'!C13</f>
        <v>rifles</v>
      </c>
      <c r="D16" s="10" t="n">
        <f aca="false">'Rifles raw data'!B13/100</f>
        <v>0.990191340446472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'Rifles raw data'!A14</f>
        <v>/home/jorge/Pictures/contraband_photos/Rifles/New_Rifles/28.jpg</v>
      </c>
      <c r="C17" s="9" t="str">
        <f aca="false">'Rifles raw data'!C14</f>
        <v>rifles</v>
      </c>
      <c r="D17" s="10" t="n">
        <f aca="false">'Rifles raw data'!B14/100</f>
        <v>0.998484790325165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'Rifles raw data'!A15</f>
        <v>/home/jorge/Pictures/contraband_photos/Rifles/New_Rifles/16.jpg</v>
      </c>
      <c r="C18" s="9" t="str">
        <f aca="false">'Rifles raw data'!C15</f>
        <v>rifles</v>
      </c>
      <c r="D18" s="10" t="n">
        <f aca="false">'Rifles raw data'!B15/100</f>
        <v>0.818239152431488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'Rifles raw data'!A16</f>
        <v>/home/jorge/Pictures/contraband_photos/Rifles/New_Rifles/18.jpg</v>
      </c>
      <c r="C19" s="9" t="str">
        <f aca="false">'Rifles raw data'!C16</f>
        <v>rifles</v>
      </c>
      <c r="D19" s="10" t="n">
        <f aca="false">'Rifles raw data'!B16/100</f>
        <v>0.999979853630066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64" t="str">
        <f aca="false">'Rifles raw data'!A17</f>
        <v>/home/jorge/Pictures/contraband_photos/Rifles/New_Rifles/24.jpg</v>
      </c>
      <c r="C20" s="65" t="str">
        <f aca="false">'Rifles raw data'!C17</f>
        <v>pistols</v>
      </c>
      <c r="D20" s="66" t="n">
        <f aca="false">'Rifles raw data'!B17/100</f>
        <v>0.999968409538269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'Rifles raw data'!A18</f>
        <v>/home/jorge/Pictures/contraband_photos/Rifles/New_Rifles/25.jpg</v>
      </c>
      <c r="C21" s="9" t="str">
        <f aca="false">'Rifles raw data'!C18</f>
        <v>rifles</v>
      </c>
      <c r="D21" s="10" t="n">
        <f aca="false">'Rifles raw data'!B18/100</f>
        <v>0.999987483024597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'Rifles raw data'!A19</f>
        <v>/home/jorge/Pictures/contraband_photos/Rifles/New_Rifles/23.jpg</v>
      </c>
      <c r="C22" s="9" t="str">
        <f aca="false">'Rifles raw data'!C19</f>
        <v>rifles</v>
      </c>
      <c r="D22" s="10" t="n">
        <f aca="false">'Rifles raw data'!B19/100</f>
        <v>0.852771997451782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31" t="str">
        <f aca="false">'Rifles raw data'!A20</f>
        <v>/home/jorge/Pictures/contraband_photos/Rifles/New_Rifles/14.jpg</v>
      </c>
      <c r="C23" s="32" t="str">
        <f aca="false">'Rifles raw data'!C20</f>
        <v>knives</v>
      </c>
      <c r="D23" s="33" t="n">
        <f aca="false">'Rifles raw data'!B20/100</f>
        <v>0.996206879615784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'Rifles raw data'!A21</f>
        <v>/home/jorge/Pictures/contraband_photos/Rifles/New_Rifles/21.jpg</v>
      </c>
      <c r="C24" s="9" t="str">
        <f aca="false">'Rifles raw data'!C21</f>
        <v>rifles</v>
      </c>
      <c r="D24" s="10" t="n">
        <f aca="false">'Rifles raw data'!B21/100</f>
        <v>0.999569952487946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'Rifles raw data'!A22</f>
        <v>/home/jorge/Pictures/contraband_photos/Rifles/New_Rifles/17.jpg</v>
      </c>
      <c r="C25" s="9" t="str">
        <f aca="false">'Rifles raw data'!C22</f>
        <v>rifles</v>
      </c>
      <c r="D25" s="10" t="n">
        <f aca="false">'Rifles raw data'!B22/100</f>
        <v>0.999995112419128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'Rifles raw data'!A23</f>
        <v>/home/jorge/Pictures/contraband_photos/Rifles/New_Rifles/8.jpg</v>
      </c>
      <c r="C26" s="9" t="str">
        <f aca="false">'Rifles raw data'!C23</f>
        <v>rifles</v>
      </c>
      <c r="D26" s="10" t="n">
        <f aca="false">'Rifles raw data'!B23/100</f>
        <v>0.987612783908844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'Rifles raw data'!A24</f>
        <v>/home/jorge/Pictures/contraband_photos/Rifles/New_Rifles/1.jpg</v>
      </c>
      <c r="C27" s="9" t="str">
        <f aca="false">'Rifles raw data'!C24</f>
        <v>rifles</v>
      </c>
      <c r="D27" s="10" t="n">
        <f aca="false">'Rifles raw data'!B24/100</f>
        <v>0.998713612556458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'Rifles raw data'!A25</f>
        <v>/home/jorge/Pictures/contraband_photos/Rifles/New_Rifles/Haenel-2.jpg</v>
      </c>
      <c r="C28" s="9" t="str">
        <f aca="false">'Rifles raw data'!C25</f>
        <v>rifles</v>
      </c>
      <c r="D28" s="10" t="n">
        <f aca="false">'Rifles raw data'!B25/100</f>
        <v>0.656475722789764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31" t="str">
        <f aca="false">'Rifles raw data'!A26</f>
        <v>/home/jorge/Pictures/contraband_photos/Rifles/New_Rifles/2.jpg</v>
      </c>
      <c r="C29" s="32" t="str">
        <f aca="false">'Rifles raw data'!C26</f>
        <v>pistols</v>
      </c>
      <c r="D29" s="33" t="n">
        <f aca="false">'Rifles raw data'!B26/100</f>
        <v>0.546972334384918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'Rifles raw data'!A27</f>
        <v>/home/jorge/Pictures/contraband_photos/Rifles/New_Rifles/27.jpg</v>
      </c>
      <c r="C30" s="9" t="str">
        <f aca="false">'Rifles raw data'!C27</f>
        <v>rifles</v>
      </c>
      <c r="D30" s="10" t="n">
        <f aca="false">'Rifles raw data'!B27/100</f>
        <v>0.997117280960083</v>
      </c>
      <c r="E30" s="11"/>
      <c r="F30" s="3"/>
      <c r="G30" s="1"/>
      <c r="H30" s="4"/>
      <c r="I30" s="4"/>
    </row>
    <row r="31" customFormat="false" ht="19.4" hidden="false" customHeight="false" outlineLevel="0" collapsed="false">
      <c r="A31" s="1" t="s">
        <v>5</v>
      </c>
      <c r="B31" s="67" t="str">
        <f aca="false">'Rifles raw data'!A28</f>
        <v>/home/jorge/Pictures/contraband_photos/Rifles/New_Rifles/9.jpg</v>
      </c>
      <c r="C31" s="68" t="str">
        <f aca="false">'Rifles raw data'!C28</f>
        <v>person</v>
      </c>
      <c r="D31" s="69" t="n">
        <f aca="false">'Rifles raw data'!B28/100</f>
        <v>0.724980890750885</v>
      </c>
      <c r="E31" s="70" t="s">
        <v>101</v>
      </c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'Rifles raw data'!A29</f>
        <v>/home/jorge/Pictures/contraband_photos/Rifles/New_Rifles/32.jpg</v>
      </c>
      <c r="C32" s="9" t="str">
        <f aca="false">'Rifles raw data'!C29</f>
        <v>rifles</v>
      </c>
      <c r="D32" s="10" t="n">
        <f aca="false">'Rifles raw data'!B29/100</f>
        <v>0.999861478805542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'Rifles raw data'!A30</f>
        <v>/home/jorge/Pictures/contraband_photos/Rifles/New_Rifles/19.jpg</v>
      </c>
      <c r="C33" s="9" t="str">
        <f aca="false">'Rifles raw data'!C30</f>
        <v>rifles</v>
      </c>
      <c r="D33" s="10" t="n">
        <f aca="false">'Rifles raw data'!B30/100</f>
        <v>0.995130658149719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31" t="str">
        <f aca="false">'Rifles raw data'!A31</f>
        <v>/home/jorge/Pictures/contraband_photos/Rifles/New_Rifles/4.jpg</v>
      </c>
      <c r="C34" s="32" t="str">
        <f aca="false">'Rifles raw data'!C31</f>
        <v>pistols</v>
      </c>
      <c r="D34" s="33" t="n">
        <f aca="false">'Rifles raw data'!B31/100</f>
        <v>0.99987006187439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67" t="str">
        <f aca="false">'Rifles raw data'!A32</f>
        <v>/home/jorge/Pictures/contraband_photos/Rifles/New_Rifles/15.jpg</v>
      </c>
      <c r="C35" s="68" t="str">
        <f aca="false">'Rifles raw data'!C32</f>
        <v>pistols</v>
      </c>
      <c r="D35" s="69" t="n">
        <f aca="false">'Rifles raw data'!B32/100</f>
        <v>0.76318234205246</v>
      </c>
      <c r="E35" s="11" t="s">
        <v>102</v>
      </c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'Rifles raw data'!A33</f>
        <v>/home/jorge/Pictures/contraband_photos/Rifles/New_Rifles/firearms03.jpg</v>
      </c>
      <c r="C36" s="9" t="str">
        <f aca="false">'Rifles raw data'!C33</f>
        <v>rifles</v>
      </c>
      <c r="D36" s="10" t="n">
        <f aca="false">'Rifles raw data'!B33/100</f>
        <v>0.785671830177307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'Rifles raw data'!A34</f>
        <v>/home/jorge/Pictures/contraband_photos/Rifles/New_Rifles/7.jpg</v>
      </c>
      <c r="C37" s="9" t="str">
        <f aca="false">'Rifles raw data'!C34</f>
        <v>rifles</v>
      </c>
      <c r="D37" s="10" t="n">
        <f aca="false">'Rifles raw data'!B34/100</f>
        <v>1</v>
      </c>
      <c r="E37" s="11"/>
      <c r="F37" s="3"/>
      <c r="G37" s="1"/>
      <c r="H37" s="4"/>
      <c r="I37" s="4"/>
    </row>
    <row r="38" customFormat="false" ht="19.4" hidden="false" customHeight="false" outlineLevel="0" collapsed="false">
      <c r="A38" s="1" t="s">
        <v>5</v>
      </c>
      <c r="B38" s="67" t="str">
        <f aca="false">'Rifles raw data'!A35</f>
        <v>/home/jorge/Pictures/contraband_photos/Rifles/New_Rifles/5.jpg</v>
      </c>
      <c r="C38" s="68" t="str">
        <f aca="false">'Rifles raw data'!C35</f>
        <v>person</v>
      </c>
      <c r="D38" s="69" t="n">
        <f aca="false">'Rifles raw data'!B35/100</f>
        <v>0.542352557182312</v>
      </c>
      <c r="E38" s="70" t="s">
        <v>101</v>
      </c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'Rifles raw data'!A36</f>
        <v>/home/jorge/Pictures/contraband_photos/Rifles/New_Rifles/image9s.jpeg</v>
      </c>
      <c r="C39" s="9" t="str">
        <f aca="false">'Rifles raw data'!C36</f>
        <v>rifles</v>
      </c>
      <c r="D39" s="10" t="n">
        <f aca="false">'Rifles raw data'!B36/100</f>
        <v>0.988530337810516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'Rifles raw data'!A37</f>
        <v>/home/jorge/Pictures/contraband_photos/Rifles/New_Rifles/12.jpeg</v>
      </c>
      <c r="C40" s="9" t="str">
        <f aca="false">'Rifles raw data'!C37</f>
        <v>rifles</v>
      </c>
      <c r="D40" s="10" t="n">
        <f aca="false">'Rifles raw data'!B37/100</f>
        <v>0.996136605739594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'Rifles raw data'!A38</f>
        <v>/home/jorge/Pictures/contraband_photos/Rifles/New_Rifles/33.jpeg</v>
      </c>
      <c r="C41" s="9" t="str">
        <f aca="false">'Rifles raw data'!C38</f>
        <v>rifles</v>
      </c>
      <c r="D41" s="10" t="n">
        <f aca="false">'Rifles raw data'!B38/100</f>
        <v>0.510269105434418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64" t="str">
        <f aca="false">'Rifles raw data'!A39</f>
        <v>/home/jorge/Pictures/contraband_photos/Rifles/New_Rifles/image14s.jpeg</v>
      </c>
      <c r="C42" s="65" t="str">
        <f aca="false">'Rifles raw data'!C39</f>
        <v>bullets</v>
      </c>
      <c r="D42" s="66" t="n">
        <f aca="false">'Rifles raw data'!B39/100</f>
        <v>0.961417615413666</v>
      </c>
      <c r="E42" s="11" t="s">
        <v>103</v>
      </c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31" t="str">
        <f aca="false">'Rifles raw data'!A40</f>
        <v>/home/jorge/Pictures/contraband_photos/Rifles/New_Rifles/images.jpeg</v>
      </c>
      <c r="C43" s="32" t="str">
        <f aca="false">'Rifles raw data'!C40</f>
        <v>rifles</v>
      </c>
      <c r="D43" s="33" t="n">
        <f aca="false">'Rifles raw data'!B40/100</f>
        <v>0.971646964550018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31" t="str">
        <f aca="false">'Rifles raw data'!A41</f>
        <v>/home/jorge/Pictures/contraband_photos/Rifles/New_Rifles/29.jpeg</v>
      </c>
      <c r="C44" s="32" t="str">
        <f aca="false">'Rifles raw data'!C41</f>
        <v>knives</v>
      </c>
      <c r="D44" s="33" t="n">
        <f aca="false">'Rifles raw data'!B41/100</f>
        <v>0.8094642162323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'Rifles raw data'!A42</f>
        <v>/home/jorge/Pictures/contraband_photos/Rifles/New_Rifles/imag14es.jpeg</v>
      </c>
      <c r="C45" s="9" t="str">
        <f aca="false">'Rifles raw data'!C42</f>
        <v>rifles</v>
      </c>
      <c r="D45" s="10" t="n">
        <f aca="false">'Rifles raw data'!B42/100</f>
        <v>0.999894499778748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'Rifles raw data'!A43</f>
        <v>/home/jorge/Pictures/contraband_photos/Rifles/New_Rifles/35.jpeg</v>
      </c>
      <c r="C46" s="9" t="str">
        <f aca="false">'Rifles raw data'!C43</f>
        <v>rifles</v>
      </c>
      <c r="D46" s="10" t="n">
        <f aca="false">'Rifles raw data'!B43/100</f>
        <v>0.991720914840698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'Rifles raw data'!A44</f>
        <v>/home/jorge/Pictures/contraband_photos/Rifles/New_Rifles/image8s.jpeg</v>
      </c>
      <c r="C47" s="9" t="str">
        <f aca="false">'Rifles raw data'!C44</f>
        <v>rifles</v>
      </c>
      <c r="D47" s="10" t="n">
        <f aca="false">'Rifles raw data'!B44/100</f>
        <v>0.99872499704361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'Rifles raw data'!A45</f>
        <v>/home/jorge/Pictures/contraband_photos/Rifles/New_Rifles/3.jpeg</v>
      </c>
      <c r="C48" s="9" t="str">
        <f aca="false">'Rifles raw data'!C45</f>
        <v>rifles</v>
      </c>
      <c r="D48" s="10" t="n">
        <f aca="false">'Rifles raw data'!B45/100</f>
        <v>0.999997973442078</v>
      </c>
      <c r="E48" s="11"/>
      <c r="F48" s="3"/>
      <c r="G48" s="1"/>
      <c r="H48" s="4"/>
      <c r="I48" s="4"/>
    </row>
    <row r="49" customFormat="false" ht="19.4" hidden="false" customHeight="false" outlineLevel="0" collapsed="false">
      <c r="A49" s="1" t="s">
        <v>5</v>
      </c>
      <c r="B49" s="67" t="str">
        <f aca="false">'Rifles raw data'!A46</f>
        <v>/home/jorge/Pictures/contraband_photos/Rifles/New_Rifles/13.jpeg</v>
      </c>
      <c r="C49" s="68" t="str">
        <f aca="false">'Rifles raw data'!C46</f>
        <v>person</v>
      </c>
      <c r="D49" s="69" t="n">
        <f aca="false">'Rifles raw data'!B46/100</f>
        <v>0.655004978179932</v>
      </c>
      <c r="E49" s="70" t="s">
        <v>101</v>
      </c>
      <c r="F49" s="3"/>
      <c r="G49" s="1"/>
      <c r="H49" s="4"/>
      <c r="I49" s="4"/>
    </row>
    <row r="50" customFormat="false" ht="19.4" hidden="false" customHeight="false" outlineLevel="0" collapsed="false">
      <c r="A50" s="1" t="s">
        <v>5</v>
      </c>
      <c r="B50" s="67" t="str">
        <f aca="false">'Rifles raw data'!A47</f>
        <v>/home/jorge/Pictures/contraband_photos/Rifles/New_Rifles/image11s.jpeg</v>
      </c>
      <c r="C50" s="68" t="str">
        <f aca="false">'Rifles raw data'!C47</f>
        <v>pistols</v>
      </c>
      <c r="D50" s="69" t="n">
        <f aca="false">'Rifles raw data'!B47/100</f>
        <v>0.999911308288574</v>
      </c>
      <c r="E50" s="70" t="s">
        <v>104</v>
      </c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'Rifles raw data'!A48</f>
        <v>/home/jorge/Pictures/contraband_photos/Rifles/New_Rifles/image12s.jpeg</v>
      </c>
      <c r="C51" s="9" t="str">
        <f aca="false">'Rifles raw data'!C48</f>
        <v>rifles</v>
      </c>
      <c r="D51" s="10" t="n">
        <f aca="false">'Rifles raw data'!B48/100</f>
        <v>0.999951720237732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'Rifles raw data'!A49</f>
        <v>/home/jorge/Pictures/contraband_photos/Rifles/New_Rifles/30.jpeg</v>
      </c>
      <c r="C52" s="9" t="str">
        <f aca="false">'Rifles raw data'!C49</f>
        <v>rifles</v>
      </c>
      <c r="D52" s="10" t="n">
        <f aca="false">'Rifles raw data'!B49/100</f>
        <v>0.995506525039673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71" t="n">
        <f aca="false">'Rifles raw data'!A50</f>
        <v>0</v>
      </c>
      <c r="C53" s="72" t="n">
        <f aca="false">'Rifles raw data'!C50</f>
        <v>0</v>
      </c>
      <c r="D53" s="73" t="n">
        <f aca="false">'Rifles raw data'!B50/100</f>
        <v>0</v>
      </c>
      <c r="E53" s="74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105</v>
      </c>
      <c r="C54" s="12"/>
      <c r="D54" s="12"/>
      <c r="E54" s="12"/>
      <c r="F54" s="13" t="n">
        <f aca="false">F55+48</f>
        <v>95</v>
      </c>
      <c r="G54" s="14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47</v>
      </c>
      <c r="G55" s="14" t="s">
        <v>106</v>
      </c>
      <c r="H55" s="3"/>
      <c r="I55" s="4"/>
    </row>
    <row r="56" customFormat="false" ht="23.85" hidden="false" customHeight="false" outlineLevel="0" collapsed="false">
      <c r="A56" s="4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32</v>
      </c>
      <c r="G56" s="14" t="s">
        <v>107</v>
      </c>
      <c r="H56" s="3"/>
      <c r="I56" s="4"/>
    </row>
    <row r="57" customFormat="false" ht="35.05" hidden="false" customHeight="false" outlineLevel="0" collapsed="false">
      <c r="A57" s="4"/>
      <c r="B57" s="13" t="n">
        <f aca="false">F55-E57</f>
        <v>31</v>
      </c>
      <c r="C57" s="16" t="n">
        <v>1</v>
      </c>
      <c r="D57" s="15" t="n">
        <f aca="false">48-C57</f>
        <v>47</v>
      </c>
      <c r="E57" s="18" t="n">
        <v>16</v>
      </c>
      <c r="F57" s="13" t="n">
        <f aca="false">B57</f>
        <v>31</v>
      </c>
      <c r="G57" s="14" t="s">
        <v>108</v>
      </c>
      <c r="H57" s="3"/>
      <c r="I57" s="4"/>
    </row>
    <row r="58" customFormat="false" ht="23.85" hidden="false" customHeight="true" outlineLevel="0" collapsed="false">
      <c r="A58" s="4"/>
      <c r="B58" s="19" t="s">
        <v>109</v>
      </c>
      <c r="C58" s="19"/>
      <c r="D58" s="19"/>
      <c r="E58" s="19"/>
      <c r="F58" s="13" t="n">
        <f aca="false">B57+48-18</f>
        <v>61</v>
      </c>
      <c r="G58" s="14" t="s">
        <v>18</v>
      </c>
      <c r="H58" s="3"/>
      <c r="I58" s="4"/>
    </row>
    <row r="59" customFormat="false" ht="17.35" hidden="false" customHeight="true" outlineLevel="0" collapsed="false">
      <c r="A59" s="4"/>
      <c r="B59" s="20" t="s">
        <v>8</v>
      </c>
      <c r="C59" s="20"/>
      <c r="D59" s="20" t="s">
        <v>9</v>
      </c>
      <c r="E59" s="20"/>
      <c r="F59" s="21" t="n">
        <f aca="false">B57/F56</f>
        <v>0.96875</v>
      </c>
      <c r="G59" s="22" t="s">
        <v>19</v>
      </c>
      <c r="H59" s="3"/>
      <c r="I59" s="4"/>
    </row>
    <row r="60" customFormat="false" ht="26.65" hidden="false" customHeight="true" outlineLevel="0" collapsed="false">
      <c r="A60" s="4"/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0.659574468085106</v>
      </c>
      <c r="G60" s="22" t="s">
        <v>20</v>
      </c>
      <c r="H60" s="3"/>
      <c r="I60" s="4"/>
    </row>
    <row r="61" customFormat="false" ht="17.35" hidden="false" customHeight="false" outlineLevel="0" collapsed="false">
      <c r="A61" s="4"/>
      <c r="B61" s="20" t="n">
        <f aca="false">B57</f>
        <v>31</v>
      </c>
      <c r="C61" s="26" t="n">
        <f aca="false">C57</f>
        <v>1</v>
      </c>
      <c r="D61" s="23" t="n">
        <f aca="false">D57</f>
        <v>47</v>
      </c>
      <c r="E61" s="26" t="n">
        <f aca="false">E57</f>
        <v>16</v>
      </c>
      <c r="F61" s="21" t="n">
        <f aca="false">2/((1/F59)+(1/F60))</f>
        <v>0.784810126582278</v>
      </c>
      <c r="G61" s="22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21" t="n">
        <f aca="false">(B57+D57)/F54</f>
        <v>0.821052631578947</v>
      </c>
      <c r="G62" s="22" t="s">
        <v>22</v>
      </c>
      <c r="H62" s="3"/>
      <c r="I62" s="4"/>
    </row>
    <row r="63" customFormat="false" ht="17.35" hidden="false" customHeight="false" outlineLevel="0" collapsed="false">
      <c r="A63" s="4"/>
      <c r="B63" s="4"/>
      <c r="C63" s="4"/>
      <c r="D63" s="4"/>
      <c r="E63" s="4"/>
      <c r="F63" s="21" t="n">
        <f aca="false">AVERAGE(D6,D8,D10:D19,D21:D22,D24:D28,D30,D32:D33,D36:D37,D39:D41,D45:D48,D51:D52)</f>
        <v>0.941938976446787</v>
      </c>
      <c r="G63" s="22" t="s">
        <v>23</v>
      </c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false" showOutlineSymbols="true" defaultGridColor="true" view="normal" topLeftCell="A12" colorId="64" zoomScale="90" zoomScaleNormal="90" zoomScalePageLayoutView="100" workbookViewId="0">
      <selection pane="topLeft" activeCell="F63" activeCellId="0" sqref="F63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13.43"/>
    <col collapsed="false" customWidth="true" hidden="false" outlineLevel="0" max="6" min="6" style="0" width="6.48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'Knives raw data'!A1</f>
        <v>/home/jorge/Pictures/contraband_photos/Knives/New_Knives/static1.squarespace.com.jpeg</v>
      </c>
      <c r="C4" s="9" t="str">
        <f aca="false">'Knives raw data'!C1</f>
        <v>knives</v>
      </c>
      <c r="D4" s="10" t="n">
        <f aca="false">'Knives raw data'!B1/100</f>
        <v>0.999653100967407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'Knives raw data'!A2</f>
        <v>/home/jorge/Pictures/contraband_photos/Knives/New_Knives/image21s.jpeg</v>
      </c>
      <c r="C5" s="9" t="str">
        <f aca="false">'Knives raw data'!C2</f>
        <v>knives</v>
      </c>
      <c r="D5" s="10" t="n">
        <f aca="false">'Knives raw data'!B2/100</f>
        <v>0.999997735023499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8" t="str">
        <f aca="false">'Knives raw data'!A3</f>
        <v>/home/jorge/Pictures/contraband_photos/Knives/New_Knives/imag32es.jpeg</v>
      </c>
      <c r="C6" s="9" t="str">
        <f aca="false">'Knives raw data'!C3</f>
        <v>knives</v>
      </c>
      <c r="D6" s="10" t="n">
        <f aca="false">'Knives raw data'!B3/100</f>
        <v>0.999418497085571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'Knives raw data'!A4</f>
        <v>/home/jorge/Pictures/contraband_photos/Knives/New_Knives/ima37ges.jpeg</v>
      </c>
      <c r="C7" s="9" t="str">
        <f aca="false">'Knives raw data'!C4</f>
        <v>knives</v>
      </c>
      <c r="D7" s="10" t="n">
        <f aca="false">'Knives raw data'!B4/100</f>
        <v>0.999995470046997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'Knives raw data'!A5</f>
        <v>/home/jorge/Pictures/contraband_photos/Knives/New_Knives/50.jpeg</v>
      </c>
      <c r="C8" s="9" t="str">
        <f aca="false">'Knives raw data'!C5</f>
        <v>knives</v>
      </c>
      <c r="D8" s="10" t="n">
        <f aca="false">'Knives raw data'!B5/100</f>
        <v>0.999991893768311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'Knives raw data'!A6</f>
        <v>/home/jorge/Pictures/contraband_photos/Knives/New_Knives/43.jpeg</v>
      </c>
      <c r="C9" s="9" t="str">
        <f aca="false">'Knives raw data'!C6</f>
        <v>knives</v>
      </c>
      <c r="D9" s="10" t="n">
        <f aca="false">'Knives raw data'!B6/100</f>
        <v>0.99988853931427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8" t="str">
        <f aca="false">'Knives raw data'!A7</f>
        <v>/home/jorge/Pictures/contraband_photos/Knives/New_Knives/im20ages.jpeg</v>
      </c>
      <c r="C10" s="9" t="str">
        <f aca="false">'Knives raw data'!C7</f>
        <v>knives</v>
      </c>
      <c r="D10" s="10" t="n">
        <f aca="false">'Knives raw data'!B7/100</f>
        <v>1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'Knives raw data'!A8</f>
        <v>/home/jorge/Pictures/contraband_photos/Knives/New_Knives/imag18es.jpeg</v>
      </c>
      <c r="C11" s="9" t="str">
        <f aca="false">'Knives raw data'!C8</f>
        <v>knives</v>
      </c>
      <c r="D11" s="10" t="n">
        <f aca="false">'Knives raw data'!B8/100</f>
        <v>0.998953461647034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'Knives raw data'!A9</f>
        <v>/home/jorge/Pictures/contraband_photos/Knives/New_Knives/eagle-bowie-knife-with-fingerguards-1.gif.jpeg</v>
      </c>
      <c r="C12" s="9" t="str">
        <f aca="false">'Knives raw data'!C9</f>
        <v>knives</v>
      </c>
      <c r="D12" s="10" t="n">
        <f aca="false">'Knives raw data'!B9/100</f>
        <v>0.987272322177887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'Knives raw data'!A10</f>
        <v>/home/jorge/Pictures/contraband_photos/Knives/New_Knives/38.jpeg</v>
      </c>
      <c r="C13" s="9" t="str">
        <f aca="false">'Knives raw data'!C10</f>
        <v>knives</v>
      </c>
      <c r="D13" s="10" t="n">
        <f aca="false">'Knives raw data'!B10/100</f>
        <v>0.99994969367981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'Knives raw data'!A11</f>
        <v>/home/jorge/Pictures/contraband_photos/Knives/New_Knives/41.jpeg</v>
      </c>
      <c r="C14" s="9" t="str">
        <f aca="false">'Knives raw data'!C11</f>
        <v>knives</v>
      </c>
      <c r="D14" s="10" t="n">
        <f aca="false">'Knives raw data'!B11/100</f>
        <v>0.999499917030335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'Knives raw data'!A12</f>
        <v>/home/jorge/Pictures/contraband_photos/Knives/New_Knives/cck-butcher-s-knife-41.png.jpeg</v>
      </c>
      <c r="C15" s="9" t="str">
        <f aca="false">'Knives raw data'!C12</f>
        <v>knives</v>
      </c>
      <c r="D15" s="10" t="n">
        <f aca="false">'Knives raw data'!B12/100</f>
        <v>0.99999988079071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'Knives raw data'!A13</f>
        <v>/home/jorge/Pictures/contraband_photos/Knives/New_Knives/timthumb.php.jpeg</v>
      </c>
      <c r="C16" s="9" t="str">
        <f aca="false">'Knives raw data'!C13</f>
        <v>knives</v>
      </c>
      <c r="D16" s="10" t="n">
        <f aca="false">'Knives raw data'!B13/100</f>
        <v>0.999620199203491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'Knives raw data'!A14</f>
        <v>/home/jorge/Pictures/contraband_photos/Knives/New_Knives/46.jpeg</v>
      </c>
      <c r="C17" s="9" t="str">
        <f aca="false">'Knives raw data'!C14</f>
        <v>knives</v>
      </c>
      <c r="D17" s="10" t="n">
        <f aca="false">'Knives raw data'!B14/100</f>
        <v>0.748545169830322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'Knives raw data'!A15</f>
        <v>/home/jorge/Pictures/contraband_photos/Knives/New_Knives/image12s.jpeg</v>
      </c>
      <c r="C18" s="9" t="str">
        <f aca="false">'Knives raw data'!C15</f>
        <v>knives</v>
      </c>
      <c r="D18" s="10" t="n">
        <f aca="false">'Knives raw data'!B15/100</f>
        <v>0.999998688697815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'Knives raw data'!A16</f>
        <v>/home/jorge/Pictures/contraband_photos/Knives/New_Knives/ImgW.ashx.jpeg</v>
      </c>
      <c r="C19" s="9" t="str">
        <f aca="false">'Knives raw data'!C16</f>
        <v>knives</v>
      </c>
      <c r="D19" s="10" t="n">
        <f aca="false">'Knives raw data'!B16/100</f>
        <v>0.999854683876038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'Knives raw data'!A17</f>
        <v>/home/jorge/Pictures/contraband_photos/Knives/New_Knives/b1e5d3528e159d50a74b5932e484d53a.jpg</v>
      </c>
      <c r="C20" s="9" t="str">
        <f aca="false">'Knives raw data'!C17</f>
        <v>knives</v>
      </c>
      <c r="D20" s="10" t="n">
        <f aca="false">'Knives raw data'!B17/100</f>
        <v>0.999310493469238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'Knives raw data'!A18</f>
        <v>/home/jorge/Pictures/contraband_photos/Knives/New_Knives/002.jpg</v>
      </c>
      <c r="C21" s="9" t="str">
        <f aca="false">'Knives raw data'!C18</f>
        <v>knives</v>
      </c>
      <c r="D21" s="10" t="n">
        <f aca="false">'Knives raw data'!B18/100</f>
        <v>0.999536633491516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31" t="str">
        <f aca="false">'Knives raw data'!A19</f>
        <v>/home/jorge/Pictures/contraband_photos/Knives/New_Knives/s-l640.jpg</v>
      </c>
      <c r="C22" s="32" t="str">
        <f aca="false">'Knives raw data'!C19</f>
        <v>bullets</v>
      </c>
      <c r="D22" s="33" t="n">
        <f aca="false">'Knives raw data'!B19/100</f>
        <v>0.849434971809387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'Knives raw data'!A20</f>
        <v>/home/jorge/Pictures/contraband_photos/Knives/New_Knives/Sheepdog-Bowie-BT.jpg</v>
      </c>
      <c r="C23" s="9" t="str">
        <f aca="false">'Knives raw data'!C20</f>
        <v>knives</v>
      </c>
      <c r="D23" s="10" t="n">
        <f aca="false">'Knives raw data'!B20/100</f>
        <v>0.998971104621887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'Knives raw data'!A21</f>
        <v>/home/jorge/Pictures/contraband_photos/Knives/New_Knives/347991411_tn30_0.jpg</v>
      </c>
      <c r="C24" s="9" t="str">
        <f aca="false">'Knives raw data'!C21</f>
        <v>knives</v>
      </c>
      <c r="D24" s="10" t="n">
        <f aca="false">'Knives raw data'!B21/100</f>
        <v>0.99931263923645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'Knives raw data'!A22</f>
        <v>/home/jorge/Pictures/contraband_photos/Knives/New_Knives/fn56_fallkniven_butcher_knife.jpg</v>
      </c>
      <c r="C25" s="9" t="str">
        <f aca="false">'Knives raw data'!C22</f>
        <v>knives</v>
      </c>
      <c r="D25" s="10" t="n">
        <f aca="false">'Knives raw data'!B22/100</f>
        <v>0.999994874000549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8" t="str">
        <f aca="false">'Knives raw data'!A23</f>
        <v>/home/jorge/Pictures/contraband_photos/Knives/New_Knives/81lUIG+zenL._SX425_.jpg</v>
      </c>
      <c r="C26" s="9" t="str">
        <f aca="false">'Knives raw data'!C23</f>
        <v>knives</v>
      </c>
      <c r="D26" s="10" t="n">
        <f aca="false">'Knives raw data'!B23/100</f>
        <v>0.999973058700562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'Knives raw data'!A24</f>
        <v>/home/jorge/Pictures/contraband_photos/Knives/New_Knives/remington.jpg</v>
      </c>
      <c r="C27" s="9" t="str">
        <f aca="false">'Knives raw data'!C24</f>
        <v>knives</v>
      </c>
      <c r="D27" s="10" t="n">
        <f aca="false">'Knives raw data'!B24/100</f>
        <v>0.999994158744812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'Knives raw data'!A25</f>
        <v>/home/jorge/Pictures/contraband_photos/Knives/New_Knives/5310.jpg</v>
      </c>
      <c r="C28" s="9" t="str">
        <f aca="false">'Knives raw data'!C25</f>
        <v>knives</v>
      </c>
      <c r="D28" s="10" t="n">
        <f aca="false">'Knives raw data'!B25/100</f>
        <v>1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'Knives raw data'!A26</f>
        <v>/home/jorge/Pictures/contraband_photos/Knives/New_Knives/Bowie_Knife_1__47689.1445972969.500.659.jpg</v>
      </c>
      <c r="C29" s="9" t="str">
        <f aca="false">'Knives raw data'!C26</f>
        <v>knives</v>
      </c>
      <c r="D29" s="10" t="n">
        <f aca="false">'Knives raw data'!B26/100</f>
        <v>0.981839418411255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'Knives raw data'!A27</f>
        <v>/home/jorge/Pictures/contraband_photos/Knives/New_Knives/maxresd36ult.jpg</v>
      </c>
      <c r="C30" s="9" t="str">
        <f aca="false">'Knives raw data'!C27</f>
        <v>knives</v>
      </c>
      <c r="D30" s="10" t="n">
        <f aca="false">'Knives raw data'!B27/100</f>
        <v>0.999999761581421</v>
      </c>
      <c r="E30" s="11"/>
      <c r="F30" s="3"/>
      <c r="G30" s="1"/>
      <c r="H30" s="4"/>
      <c r="I30" s="4"/>
    </row>
    <row r="31" customFormat="false" ht="19.4" hidden="false" customHeight="false" outlineLevel="0" collapsed="false">
      <c r="A31" s="1" t="s">
        <v>5</v>
      </c>
      <c r="B31" s="8" t="str">
        <f aca="false">'Knives raw data'!A28</f>
        <v>/home/jorge/Pictures/contraband_photos/Knives/New_Knives/butcher_knife.jpg</v>
      </c>
      <c r="C31" s="9" t="str">
        <f aca="false">'Knives raw data'!C28</f>
        <v>knives</v>
      </c>
      <c r="D31" s="10" t="n">
        <f aca="false">'Knives raw data'!B28/100</f>
        <v>0.999979138374329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'Knives raw data'!A29</f>
        <v>/home/jorge/Pictures/contraband_photos/Knives/New_Knives/Best-Butcher-Knife-01.jpg</v>
      </c>
      <c r="C32" s="9" t="str">
        <f aca="false">'Knives raw data'!C29</f>
        <v>knives</v>
      </c>
      <c r="D32" s="10" t="n">
        <f aca="false">'Knives raw data'!B29/100</f>
        <v>0.988833665847778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'Knives raw data'!A30</f>
        <v>/home/jorge/Pictures/contraband_photos/Knives/New_Knives/41s3dL85s1L._SX355_.jpg</v>
      </c>
      <c r="C33" s="9" t="str">
        <f aca="false">'Knives raw data'!C30</f>
        <v>knives</v>
      </c>
      <c r="D33" s="10" t="n">
        <f aca="false">'Knives raw data'!B30/100</f>
        <v>0.967764854431152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8" t="str">
        <f aca="false">'Knives raw data'!A31</f>
        <v>/home/jorge/Pictures/contraband_photos/Knives/New_Knives/41j6jsxCG0L.jpg</v>
      </c>
      <c r="C34" s="9" t="str">
        <f aca="false">'Knives raw data'!C31</f>
        <v>knives</v>
      </c>
      <c r="D34" s="10" t="n">
        <f aca="false">'Knives raw data'!B31/100</f>
        <v>0.947058320045471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'Knives raw data'!A32</f>
        <v>/home/jorge/Pictures/contraband_photos/Knives/New_Knives/l_italian-9-inch-switchblade-knife-dark-horn-bayonet.jpg</v>
      </c>
      <c r="C35" s="9" t="str">
        <f aca="false">'Knives raw data'!C32</f>
        <v>knives</v>
      </c>
      <c r="D35" s="10" t="n">
        <f aca="false">'Knives raw data'!B32/100</f>
        <v>0.822716474533081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'Knives raw data'!A33</f>
        <v>/home/jorge/Pictures/contraband_photos/Knives/New_Knives/halloween-the-movie-butcher-knife.jpg</v>
      </c>
      <c r="C36" s="9" t="str">
        <f aca="false">'Knives raw data'!C33</f>
        <v>knives</v>
      </c>
      <c r="D36" s="10" t="n">
        <f aca="false">'Knives raw data'!B33/100</f>
        <v>0.999991297721863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'Knives raw data'!A34</f>
        <v>/home/jorge/Pictures/contraband_photos/Knives/New_Knives/DSC_0151_large.jpg</v>
      </c>
      <c r="C37" s="9" t="str">
        <f aca="false">'Knives raw data'!C34</f>
        <v>knives</v>
      </c>
      <c r="D37" s="10" t="n">
        <f aca="false">'Knives raw data'!B34/100</f>
        <v>0.999919533729553</v>
      </c>
      <c r="E37" s="11"/>
      <c r="F37" s="3"/>
      <c r="G37" s="1"/>
      <c r="H37" s="4"/>
      <c r="I37" s="4"/>
    </row>
    <row r="38" customFormat="false" ht="19.4" hidden="false" customHeight="false" outlineLevel="0" collapsed="false">
      <c r="A38" s="1" t="s">
        <v>5</v>
      </c>
      <c r="B38" s="8" t="str">
        <f aca="false">'Knives raw data'!A35</f>
        <v>/home/jorge/Pictures/contraband_photos/Knives/New_Knives/10-old-hickory-butcher-knife-21-518x365.jpg</v>
      </c>
      <c r="C38" s="9" t="str">
        <f aca="false">'Knives raw data'!C35</f>
        <v>knives</v>
      </c>
      <c r="D38" s="10" t="n">
        <f aca="false">'Knives raw data'!B35/100</f>
        <v>0.99995481967926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'Knives raw data'!A36</f>
        <v>/home/jorge/Pictures/contraband_photos/Knives/New_Knives/cimetar-curved-butcher-s-knife.jpg</v>
      </c>
      <c r="C39" s="9" t="str">
        <f aca="false">'Knives raw data'!C36</f>
        <v>knives</v>
      </c>
      <c r="D39" s="10" t="n">
        <f aca="false">'Knives raw data'!B36/100</f>
        <v>0.999986171722412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'Knives raw data'!A37</f>
        <v>/home/jorge/Pictures/contraband_photos/Knives/New_Knives/71-fe0F1hhL._SX425_.jpg</v>
      </c>
      <c r="C40" s="9" t="str">
        <f aca="false">'Knives raw data'!C37</f>
        <v>knives</v>
      </c>
      <c r="D40" s="10" t="n">
        <f aca="false">'Knives raw data'!B37/100</f>
        <v>0.999845623970032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8" t="str">
        <f aca="false">'Knives raw data'!A38</f>
        <v>/home/jorge/Pictures/contraband_photos/Knives/New_Knives/ZY00002.jpg</v>
      </c>
      <c r="C41" s="9" t="str">
        <f aca="false">'Knives raw data'!C38</f>
        <v>knives</v>
      </c>
      <c r="D41" s="10" t="n">
        <f aca="false">'Knives raw data'!B38/100</f>
        <v>0.999974012374878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'Knives raw data'!A39</f>
        <v>/home/jorge/Pictures/contraband_photos/Knives/New_Knives/51MizBBEdyL._SY355_.jpg</v>
      </c>
      <c r="C42" s="9" t="str">
        <f aca="false">'Knives raw data'!C39</f>
        <v>knives</v>
      </c>
      <c r="D42" s="10" t="n">
        <f aca="false">'Knives raw data'!B39/100</f>
        <v>0.999701023101807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'Knives raw data'!A40</f>
        <v>/home/jorge/Pictures/contraband_photos/Knives/New_Knives/Ontario-Knife-7025-Butcher-Knife.jpg</v>
      </c>
      <c r="C43" s="9" t="str">
        <f aca="false">'Knives raw data'!C40</f>
        <v>knives</v>
      </c>
      <c r="D43" s="10" t="n">
        <f aca="false">'Knives raw data'!B40/100</f>
        <v>0.988505363464356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'Knives raw data'!A41</f>
        <v>/home/jorge/Pictures/contraband_photos/Knives/New_Knives/IMG_7388.jpg</v>
      </c>
      <c r="C44" s="9" t="str">
        <f aca="false">'Knives raw data'!C41</f>
        <v>knives</v>
      </c>
      <c r="D44" s="10" t="n">
        <f aca="false">'Knives raw data'!B41/100</f>
        <v>0.999323844909668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'Knives raw data'!A42</f>
        <v>/home/jorge/Pictures/contraband_photos/Knives/New_Knives/maxresdefault.jpg</v>
      </c>
      <c r="C45" s="9" t="str">
        <f aca="false">'Knives raw data'!C42</f>
        <v>knives</v>
      </c>
      <c r="D45" s="10" t="n">
        <f aca="false">'Knives raw data'!B42/100</f>
        <v>0.993333756923676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'Knives raw data'!A43</f>
        <v>/home/jorge/Pictures/contraband_photos/Knives/New_Knives/butcher-knife-giant-20-long.jpg</v>
      </c>
      <c r="C46" s="9" t="str">
        <f aca="false">'Knives raw data'!C43</f>
        <v>knives</v>
      </c>
      <c r="D46" s="10" t="n">
        <f aca="false">'Knives raw data'!B43/100</f>
        <v>0.999998569488525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8" t="str">
        <f aca="false">'Knives raw data'!A44</f>
        <v>/home/jorge/Pictures/contraband_photos/Knives/New_Knives/W5520-12-2.jpg</v>
      </c>
      <c r="C47" s="9" t="str">
        <f aca="false">'Knives raw data'!C44</f>
        <v>knives</v>
      </c>
      <c r="D47" s="10" t="n">
        <f aca="false">'Knives raw data'!B44/100</f>
        <v>0.999999046325684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'Knives raw data'!A45</f>
        <v>/home/jorge/Pictures/contraband_photos/Knives/New_Knives/51frwlg5UTL._SX425_.jpg</v>
      </c>
      <c r="C48" s="9" t="str">
        <f aca="false">'Knives raw data'!C45</f>
        <v>knives</v>
      </c>
      <c r="D48" s="10" t="n">
        <f aca="false">'Knives raw data'!B45/100</f>
        <v>1</v>
      </c>
      <c r="E48" s="11"/>
      <c r="F48" s="3"/>
      <c r="G48" s="1"/>
      <c r="H48" s="4"/>
      <c r="I48" s="4"/>
    </row>
    <row r="49" customFormat="false" ht="19.4" hidden="false" customHeight="false" outlineLevel="0" collapsed="false">
      <c r="A49" s="1" t="s">
        <v>5</v>
      </c>
      <c r="B49" s="8" t="str">
        <f aca="false">'Knives raw data'!A46</f>
        <v>/home/jorge/Pictures/contraband_photos/Knives/New_Knives/oldhickory-10butcher2_grande.jpg</v>
      </c>
      <c r="C49" s="9" t="str">
        <f aca="false">'Knives raw data'!C46</f>
        <v>knives</v>
      </c>
      <c r="D49" s="10" t="n">
        <f aca="false">'Knives raw data'!B46/100</f>
        <v>0.999920845031738</v>
      </c>
      <c r="E49" s="11"/>
      <c r="F49" s="3"/>
      <c r="G49" s="1"/>
      <c r="H49" s="4"/>
      <c r="I49" s="4"/>
    </row>
    <row r="50" customFormat="false" ht="19.4" hidden="false" customHeight="false" outlineLevel="0" collapsed="false">
      <c r="A50" s="1" t="s">
        <v>5</v>
      </c>
      <c r="B50" s="8" t="str">
        <f aca="false">'Knives raw data'!A47</f>
        <v>/home/jorge/Pictures/contraband_photos/Knives/New_Knives/454.jpg</v>
      </c>
      <c r="C50" s="9" t="str">
        <f aca="false">'Knives raw data'!C47</f>
        <v>knives</v>
      </c>
      <c r="D50" s="10" t="n">
        <f aca="false">'Knives raw data'!B47/100</f>
        <v>0.999395370483398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'Knives raw data'!A48</f>
        <v>/home/jorge/Pictures/contraband_photos/Knives/New_Knives/ST_103_7-500x500.jpg</v>
      </c>
      <c r="C51" s="9" t="str">
        <f aca="false">'Knives raw data'!C48</f>
        <v>knives</v>
      </c>
      <c r="D51" s="10" t="n">
        <f aca="false">'Knives raw data'!B48/100</f>
        <v>0.999669194221497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8" t="str">
        <f aca="false">'Knives raw data'!A49</f>
        <v>/home/jorge/Pictures/contraband_photos/Knives/New_Knives/s-l63940.jpg</v>
      </c>
      <c r="C52" s="9" t="str">
        <f aca="false">'Knives raw data'!C49</f>
        <v>knives</v>
      </c>
      <c r="D52" s="10" t="n">
        <f aca="false">'Knives raw data'!B49/100</f>
        <v>1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8" t="str">
        <f aca="false">'Knives raw data'!A50</f>
        <v>/home/jorge/Pictures/contraband_photos/Knives/New_Knives/Spanish001.jpg</v>
      </c>
      <c r="C53" s="9" t="str">
        <f aca="false">'Knives raw data'!C50</f>
        <v>knives</v>
      </c>
      <c r="D53" s="10" t="n">
        <f aca="false">'Knives raw data'!B50/100</f>
        <v>0.999287188053131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110</v>
      </c>
      <c r="C54" s="12"/>
      <c r="D54" s="12"/>
      <c r="E54" s="12"/>
      <c r="F54" s="13" t="n">
        <v>98</v>
      </c>
      <c r="G54" s="14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v>50</v>
      </c>
      <c r="G55" s="14" t="s">
        <v>111</v>
      </c>
      <c r="H55" s="3"/>
      <c r="I55" s="4"/>
    </row>
    <row r="56" customFormat="false" ht="23.85" hidden="false" customHeight="false" outlineLevel="0" collapsed="false">
      <c r="A56" s="4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52</v>
      </c>
      <c r="G56" s="14" t="s">
        <v>112</v>
      </c>
      <c r="H56" s="3"/>
      <c r="I56" s="4"/>
    </row>
    <row r="57" customFormat="false" ht="35.05" hidden="false" customHeight="false" outlineLevel="0" collapsed="false">
      <c r="A57" s="4"/>
      <c r="B57" s="13" t="n">
        <v>49</v>
      </c>
      <c r="C57" s="16" t="n">
        <v>3</v>
      </c>
      <c r="D57" s="15" t="n">
        <v>45</v>
      </c>
      <c r="E57" s="18" t="n">
        <v>1</v>
      </c>
      <c r="F57" s="13" t="n">
        <f aca="false">B57</f>
        <v>49</v>
      </c>
      <c r="G57" s="14" t="s">
        <v>113</v>
      </c>
      <c r="H57" s="3"/>
      <c r="I57" s="4"/>
    </row>
    <row r="58" customFormat="false" ht="23.85" hidden="false" customHeight="true" outlineLevel="0" collapsed="false">
      <c r="A58" s="4"/>
      <c r="B58" s="19" t="s">
        <v>114</v>
      </c>
      <c r="C58" s="19"/>
      <c r="D58" s="19"/>
      <c r="E58" s="19"/>
      <c r="F58" s="13" t="n">
        <f aca="false">F57+30</f>
        <v>79</v>
      </c>
      <c r="G58" s="14" t="s">
        <v>18</v>
      </c>
      <c r="H58" s="3"/>
      <c r="I58" s="4"/>
    </row>
    <row r="59" customFormat="false" ht="17.35" hidden="false" customHeight="true" outlineLevel="0" collapsed="false">
      <c r="A59" s="4"/>
      <c r="B59" s="20" t="s">
        <v>8</v>
      </c>
      <c r="C59" s="20"/>
      <c r="D59" s="20" t="s">
        <v>9</v>
      </c>
      <c r="E59" s="20"/>
      <c r="F59" s="21" t="n">
        <f aca="false">B57/F56</f>
        <v>0.942307692307692</v>
      </c>
      <c r="G59" s="22" t="s">
        <v>19</v>
      </c>
      <c r="H59" s="3"/>
      <c r="I59" s="4"/>
    </row>
    <row r="60" customFormat="false" ht="26.65" hidden="false" customHeight="true" outlineLevel="0" collapsed="false">
      <c r="A60" s="4"/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0.98</v>
      </c>
      <c r="G60" s="22" t="s">
        <v>20</v>
      </c>
      <c r="H60" s="3"/>
      <c r="I60" s="4"/>
    </row>
    <row r="61" customFormat="false" ht="17.35" hidden="false" customHeight="false" outlineLevel="0" collapsed="false">
      <c r="A61" s="4"/>
      <c r="B61" s="20" t="n">
        <f aca="false">B57</f>
        <v>49</v>
      </c>
      <c r="C61" s="26" t="n">
        <f aca="false">C57</f>
        <v>3</v>
      </c>
      <c r="D61" s="23" t="n">
        <f aca="false">D57</f>
        <v>45</v>
      </c>
      <c r="E61" s="26" t="n">
        <f aca="false">E57</f>
        <v>1</v>
      </c>
      <c r="F61" s="21" t="n">
        <f aca="false">2/((1/F59)+(1/F60))</f>
        <v>0.96078431372549</v>
      </c>
      <c r="G61" s="22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21" t="n">
        <f aca="false">(B57+D57)/F54</f>
        <v>0.959183673469388</v>
      </c>
      <c r="G62" s="22" t="s">
        <v>22</v>
      </c>
      <c r="H62" s="3"/>
      <c r="I62" s="4"/>
    </row>
    <row r="63" customFormat="false" ht="17.35" hidden="false" customHeight="false" outlineLevel="0" collapsed="false">
      <c r="A63" s="4"/>
      <c r="B63" s="4"/>
      <c r="C63" s="4"/>
      <c r="D63" s="4"/>
      <c r="E63" s="4"/>
      <c r="F63" s="21" t="n">
        <f aca="false">AVERAGE(D4:D21,D23:D53)</f>
        <v>0.988096520608785</v>
      </c>
      <c r="G63" s="22" t="s">
        <v>23</v>
      </c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B12" colorId="64" zoomScale="90" zoomScaleNormal="90" zoomScalePageLayoutView="100" workbookViewId="0">
      <selection pane="topLeft" activeCell="E28" activeCellId="0" sqref="E28"/>
    </sheetView>
  </sheetViews>
  <sheetFormatPr defaultRowHeight="12.8" zeroHeight="false" outlineLevelRow="0" outlineLevelCol="0"/>
  <cols>
    <col collapsed="false" customWidth="true" hidden="true" outlineLevel="0" max="1" min="1" style="0" width="3.37"/>
    <col collapsed="false" customWidth="true" hidden="false" outlineLevel="0" max="2" min="2" style="0" width="28.71"/>
    <col collapsed="false" customWidth="false" hidden="false" outlineLevel="0" max="3" min="3" style="0" width="11.52"/>
    <col collapsed="false" customWidth="true" hidden="false" outlineLevel="0" max="4" min="4" style="0" width="14.35"/>
    <col collapsed="false" customWidth="true" hidden="false" outlineLevel="0" max="5" min="5" style="0" width="27.32"/>
    <col collapsed="false" customWidth="true" hidden="false" outlineLevel="0" max="6" min="6" style="0" width="6.48"/>
    <col collapsed="false" customWidth="true" hidden="false" outlineLevel="0" max="7" min="7" style="0" width="17.44"/>
    <col collapsed="false" customWidth="true" hidden="false" outlineLevel="0" max="8" min="8" style="0" width="13.12"/>
    <col collapsed="false" customWidth="false" hidden="false" outlineLevel="0" max="1025" min="9" style="0" width="11.52"/>
  </cols>
  <sheetData>
    <row r="1" customFormat="false" ht="15" hidden="true" customHeight="false" outlineLevel="0" collapsed="false">
      <c r="A1" s="1"/>
      <c r="B1" s="2"/>
      <c r="C1" s="2"/>
      <c r="D1" s="2"/>
      <c r="E1" s="2"/>
      <c r="F1" s="3"/>
      <c r="G1" s="4"/>
      <c r="H1" s="4"/>
      <c r="I1" s="4"/>
    </row>
    <row r="2" customFormat="false" ht="15" hidden="false" customHeight="true" outlineLevel="0" collapsed="false">
      <c r="A2" s="1"/>
      <c r="B2" s="5" t="s">
        <v>0</v>
      </c>
      <c r="C2" s="5"/>
      <c r="D2" s="5"/>
      <c r="E2" s="5"/>
      <c r="F2" s="3"/>
      <c r="G2" s="4"/>
      <c r="H2" s="4"/>
      <c r="I2" s="4"/>
    </row>
    <row r="3" customFormat="false" ht="15" hidden="false" customHeight="false" outlineLevel="0" collapsed="false">
      <c r="A3" s="1"/>
      <c r="B3" s="6" t="s">
        <v>1</v>
      </c>
      <c r="C3" s="6" t="s">
        <v>2</v>
      </c>
      <c r="D3" s="7" t="s">
        <v>3</v>
      </c>
      <c r="E3" s="7" t="s">
        <v>4</v>
      </c>
      <c r="F3" s="3"/>
      <c r="G3" s="1"/>
      <c r="H3" s="4"/>
      <c r="I3" s="4"/>
    </row>
    <row r="4" customFormat="false" ht="12.8" hidden="false" customHeight="false" outlineLevel="0" collapsed="false">
      <c r="A4" s="1" t="s">
        <v>5</v>
      </c>
      <c r="B4" s="8" t="str">
        <f aca="false">'Unknown raw data'!A1</f>
        <v>/home/jorge/Pictures/contraband_photos/Unknown/New_Unknown/yucatan mexico.jpg</v>
      </c>
      <c r="C4" s="9" t="str">
        <f aca="false">'Unknown raw data'!C1</f>
        <v>unknown</v>
      </c>
      <c r="D4" s="10" t="n">
        <f aca="false">'Unknown raw data'!B1/100</f>
        <v>0.999449551105499</v>
      </c>
      <c r="E4" s="11"/>
      <c r="F4" s="3"/>
      <c r="G4" s="1"/>
      <c r="H4" s="4"/>
      <c r="I4" s="4"/>
    </row>
    <row r="5" customFormat="false" ht="12.8" hidden="false" customHeight="false" outlineLevel="0" collapsed="false">
      <c r="A5" s="1" t="s">
        <v>5</v>
      </c>
      <c r="B5" s="8" t="str">
        <f aca="false">'Unknown raw data'!A2</f>
        <v>/home/jorge/Pictures/contraband_photos/Unknown/New_Unknown/12.jpg</v>
      </c>
      <c r="C5" s="9" t="str">
        <f aca="false">'Unknown raw data'!C2</f>
        <v>unknown</v>
      </c>
      <c r="D5" s="10" t="n">
        <f aca="false">'Unknown raw data'!B2/100</f>
        <v>0.999495267868042</v>
      </c>
      <c r="E5" s="11"/>
      <c r="F5" s="3"/>
      <c r="G5" s="1"/>
      <c r="H5" s="4"/>
      <c r="I5" s="4"/>
    </row>
    <row r="6" customFormat="false" ht="12.8" hidden="false" customHeight="false" outlineLevel="0" collapsed="false">
      <c r="A6" s="1" t="s">
        <v>5</v>
      </c>
      <c r="B6" s="31" t="str">
        <f aca="false">'Unknown raw data'!A3</f>
        <v>/home/jorge/Pictures/contraband_photos/Unknown/New_Unknown/deserts-palm.jpg</v>
      </c>
      <c r="C6" s="32" t="str">
        <f aca="false">'Unknown raw data'!C3</f>
        <v>person</v>
      </c>
      <c r="D6" s="33" t="n">
        <f aca="false">'Unknown raw data'!B3/100</f>
        <v>0.77116584777832</v>
      </c>
      <c r="E6" s="11"/>
      <c r="F6" s="3"/>
      <c r="G6" s="1"/>
      <c r="H6" s="4"/>
      <c r="I6" s="4"/>
    </row>
    <row r="7" customFormat="false" ht="12.8" hidden="false" customHeight="false" outlineLevel="0" collapsed="false">
      <c r="A7" s="1" t="s">
        <v>5</v>
      </c>
      <c r="B7" s="8" t="str">
        <f aca="false">'Unknown raw data'!A4</f>
        <v>/home/jorge/Pictures/contraband_photos/Unknown/New_Unknown/20.jpg</v>
      </c>
      <c r="C7" s="9" t="str">
        <f aca="false">'Unknown raw data'!C4</f>
        <v>unknown</v>
      </c>
      <c r="D7" s="10" t="n">
        <f aca="false">'Unknown raw data'!B4/100</f>
        <v>0.999992728233337</v>
      </c>
      <c r="E7" s="11"/>
      <c r="F7" s="3"/>
      <c r="G7" s="1"/>
      <c r="H7" s="4"/>
      <c r="I7" s="4"/>
    </row>
    <row r="8" customFormat="false" ht="12.8" hidden="false" customHeight="false" outlineLevel="0" collapsed="false">
      <c r="A8" s="1" t="s">
        <v>5</v>
      </c>
      <c r="B8" s="8" t="str">
        <f aca="false">'Unknown raw data'!A5</f>
        <v>/home/jorge/Pictures/contraband_photos/Unknown/New_Unknown/best-shopping-malls-singapore.jpg</v>
      </c>
      <c r="C8" s="9" t="str">
        <f aca="false">'Unknown raw data'!C5</f>
        <v>unknown</v>
      </c>
      <c r="D8" s="10" t="n">
        <f aca="false">'Unknown raw data'!B5/100</f>
        <v>0.995527803897858</v>
      </c>
      <c r="E8" s="11"/>
      <c r="F8" s="3"/>
      <c r="G8" s="1"/>
      <c r="H8" s="4"/>
      <c r="I8" s="4"/>
    </row>
    <row r="9" customFormat="false" ht="12.8" hidden="false" customHeight="false" outlineLevel="0" collapsed="false">
      <c r="A9" s="1" t="s">
        <v>5</v>
      </c>
      <c r="B9" s="8" t="str">
        <f aca="false">'Unknown raw data'!A6</f>
        <v>/home/jorge/Pictures/contraband_photos/Unknown/New_Unknown/Praia_de_Copacabana.jpg</v>
      </c>
      <c r="C9" s="9" t="str">
        <f aca="false">'Unknown raw data'!C6</f>
        <v>unknown</v>
      </c>
      <c r="D9" s="10" t="n">
        <f aca="false">'Unknown raw data'!B6/100</f>
        <v>0.977456271648407</v>
      </c>
      <c r="E9" s="11"/>
      <c r="F9" s="3"/>
      <c r="G9" s="1"/>
      <c r="H9" s="4"/>
      <c r="I9" s="4"/>
    </row>
    <row r="10" customFormat="false" ht="12.8" hidden="false" customHeight="false" outlineLevel="0" collapsed="false">
      <c r="A10" s="1" t="s">
        <v>5</v>
      </c>
      <c r="B10" s="31" t="str">
        <f aca="false">'Unknown raw data'!A7</f>
        <v>/home/jorge/Pictures/contraband_photos/Unknown/New_Unknown/midnight.jpg</v>
      </c>
      <c r="C10" s="32" t="str">
        <f aca="false">'Unknown raw data'!C7</f>
        <v>knives</v>
      </c>
      <c r="D10" s="33" t="n">
        <f aca="false">'Unknown raw data'!B7/100</f>
        <v>0.99808132648468</v>
      </c>
      <c r="E10" s="11"/>
      <c r="F10" s="3"/>
      <c r="G10" s="1"/>
      <c r="H10" s="4"/>
      <c r="I10" s="4"/>
    </row>
    <row r="11" customFormat="false" ht="12.8" hidden="false" customHeight="false" outlineLevel="0" collapsed="false">
      <c r="A11" s="1" t="s">
        <v>5</v>
      </c>
      <c r="B11" s="8" t="str">
        <f aca="false">'Unknown raw data'!A8</f>
        <v>/home/jorge/Pictures/contraband_photos/Unknown/New_Unknown/Concept-Climax-rear.jpg</v>
      </c>
      <c r="C11" s="9" t="str">
        <f aca="false">'Unknown raw data'!C8</f>
        <v>unknown</v>
      </c>
      <c r="D11" s="10" t="n">
        <f aca="false">'Unknown raw data'!B8/100</f>
        <v>0.999956011772156</v>
      </c>
      <c r="E11" s="11"/>
      <c r="F11" s="3"/>
      <c r="G11" s="1"/>
      <c r="H11" s="4"/>
      <c r="I11" s="4"/>
    </row>
    <row r="12" customFormat="false" ht="12.8" hidden="false" customHeight="false" outlineLevel="0" collapsed="false">
      <c r="A12" s="1" t="s">
        <v>5</v>
      </c>
      <c r="B12" s="8" t="str">
        <f aca="false">'Unknown raw data'!A9</f>
        <v>/home/jorge/Pictures/contraband_photos/Unknown/New_Unknown/jaxa-moon.jpg</v>
      </c>
      <c r="C12" s="9" t="str">
        <f aca="false">'Unknown raw data'!C9</f>
        <v>unknown</v>
      </c>
      <c r="D12" s="10" t="n">
        <f aca="false">'Unknown raw data'!B9/100</f>
        <v>0.793207943439484</v>
      </c>
      <c r="E12" s="11"/>
      <c r="F12" s="3"/>
      <c r="G12" s="1"/>
      <c r="H12" s="4"/>
      <c r="I12" s="4"/>
    </row>
    <row r="13" customFormat="false" ht="12.8" hidden="false" customHeight="false" outlineLevel="0" collapsed="false">
      <c r="A13" s="1" t="s">
        <v>5</v>
      </c>
      <c r="B13" s="8" t="str">
        <f aca="false">'Unknown raw data'!A10</f>
        <v>/home/jorge/Pictures/contraband_photos/Unknown/New_Unknown/Marina-Bay-Singapore.jpg</v>
      </c>
      <c r="C13" s="9" t="str">
        <f aca="false">'Unknown raw data'!C10</f>
        <v>unknown</v>
      </c>
      <c r="D13" s="10" t="n">
        <f aca="false">'Unknown raw data'!B10/100</f>
        <v>0.999902963638306</v>
      </c>
      <c r="E13" s="11"/>
      <c r="F13" s="3"/>
      <c r="G13" s="1"/>
      <c r="H13" s="4"/>
      <c r="I13" s="4"/>
    </row>
    <row r="14" customFormat="false" ht="12.8" hidden="false" customHeight="false" outlineLevel="0" collapsed="false">
      <c r="A14" s="1" t="s">
        <v>5</v>
      </c>
      <c r="B14" s="8" t="str">
        <f aca="false">'Unknown raw data'!A11</f>
        <v>/home/jorge/Pictures/contraband_photos/Unknown/New_Unknown/eiffel.jpg</v>
      </c>
      <c r="C14" s="9" t="str">
        <f aca="false">'Unknown raw data'!C11</f>
        <v>unknown</v>
      </c>
      <c r="D14" s="10" t="n">
        <f aca="false">'Unknown raw data'!B11/100</f>
        <v>0.999774396419525</v>
      </c>
      <c r="E14" s="11"/>
      <c r="F14" s="3"/>
      <c r="G14" s="1"/>
      <c r="H14" s="4"/>
      <c r="I14" s="4"/>
    </row>
    <row r="15" customFormat="false" ht="12.8" hidden="false" customHeight="false" outlineLevel="0" collapsed="false">
      <c r="A15" s="1" t="s">
        <v>5</v>
      </c>
      <c r="B15" s="8" t="str">
        <f aca="false">'Unknown raw data'!A12</f>
        <v>/home/jorge/Pictures/contraband_photos/Unknown/New_Unknown/louvre.jpg</v>
      </c>
      <c r="C15" s="9" t="str">
        <f aca="false">'Unknown raw data'!C12</f>
        <v>unknown</v>
      </c>
      <c r="D15" s="10" t="n">
        <f aca="false">'Unknown raw data'!B12/100</f>
        <v>0.999994158744812</v>
      </c>
      <c r="E15" s="11"/>
      <c r="F15" s="3"/>
      <c r="G15" s="1"/>
      <c r="H15" s="4"/>
      <c r="I15" s="4"/>
    </row>
    <row r="16" customFormat="false" ht="12.8" hidden="false" customHeight="false" outlineLevel="0" collapsed="false">
      <c r="A16" s="1" t="s">
        <v>5</v>
      </c>
      <c r="B16" s="8" t="str">
        <f aca="false">'Unknown raw data'!A13</f>
        <v>/home/jorge/Pictures/contraband_photos/Unknown/New_Unknown/guatape-pueblo.jpg</v>
      </c>
      <c r="C16" s="9" t="str">
        <f aca="false">'Unknown raw data'!C13</f>
        <v>unknown</v>
      </c>
      <c r="D16" s="10" t="n">
        <f aca="false">'Unknown raw data'!B13/100</f>
        <v>0.985470056533814</v>
      </c>
      <c r="E16" s="11"/>
      <c r="F16" s="3"/>
      <c r="G16" s="1"/>
      <c r="H16" s="4"/>
      <c r="I16" s="4"/>
    </row>
    <row r="17" customFormat="false" ht="12.8" hidden="false" customHeight="false" outlineLevel="0" collapsed="false">
      <c r="A17" s="1" t="s">
        <v>5</v>
      </c>
      <c r="B17" s="8" t="str">
        <f aca="false">'Unknown raw data'!A14</f>
        <v>/home/jorge/Pictures/contraband_photos/Unknown/New_Unknown/6.jpg</v>
      </c>
      <c r="C17" s="9" t="str">
        <f aca="false">'Unknown raw data'!C14</f>
        <v>unknown</v>
      </c>
      <c r="D17" s="10" t="n">
        <f aca="false">'Unknown raw data'!B14/100</f>
        <v>0.962551355361939</v>
      </c>
      <c r="E17" s="11"/>
      <c r="F17" s="3"/>
      <c r="G17" s="1"/>
      <c r="H17" s="4"/>
      <c r="I17" s="4"/>
    </row>
    <row r="18" customFormat="false" ht="12.8" hidden="false" customHeight="false" outlineLevel="0" collapsed="false">
      <c r="A18" s="1" t="s">
        <v>5</v>
      </c>
      <c r="B18" s="8" t="str">
        <f aca="false">'Unknown raw data'!A15</f>
        <v>/home/jorge/Pictures/contraband_photos/Unknown/New_Unknown/3.jpg</v>
      </c>
      <c r="C18" s="9" t="str">
        <f aca="false">'Unknown raw data'!C15</f>
        <v>unknown</v>
      </c>
      <c r="D18" s="10" t="n">
        <f aca="false">'Unknown raw data'!B15/100</f>
        <v>0.898142218589783</v>
      </c>
      <c r="E18" s="11"/>
      <c r="F18" s="3"/>
      <c r="G18" s="1"/>
      <c r="H18" s="4"/>
      <c r="I18" s="4"/>
    </row>
    <row r="19" customFormat="false" ht="12.8" hidden="false" customHeight="false" outlineLevel="0" collapsed="false">
      <c r="A19" s="1" t="s">
        <v>5</v>
      </c>
      <c r="B19" s="8" t="str">
        <f aca="false">'Unknown raw data'!A16</f>
        <v>/home/jorge/Pictures/contraband_photos/Unknown/New_Unknown/medellin-cityscape-AP.jpg</v>
      </c>
      <c r="C19" s="9" t="str">
        <f aca="false">'Unknown raw data'!C16</f>
        <v>unknown</v>
      </c>
      <c r="D19" s="10" t="n">
        <f aca="false">'Unknown raw data'!B16/100</f>
        <v>0.999638915061951</v>
      </c>
      <c r="E19" s="11"/>
      <c r="F19" s="3"/>
      <c r="G19" s="1"/>
      <c r="H19" s="4"/>
      <c r="I19" s="4"/>
    </row>
    <row r="20" customFormat="false" ht="12.8" hidden="false" customHeight="false" outlineLevel="0" collapsed="false">
      <c r="A20" s="1" t="s">
        <v>5</v>
      </c>
      <c r="B20" s="8" t="str">
        <f aca="false">'Unknown raw data'!A17</f>
        <v>/home/jorge/Pictures/contraband_photos/Unknown/New_Unknown/Medellin-Columbia.jpg</v>
      </c>
      <c r="C20" s="9" t="str">
        <f aca="false">'Unknown raw data'!C17</f>
        <v>unknown</v>
      </c>
      <c r="D20" s="10" t="n">
        <f aca="false">'Unknown raw data'!B17/100</f>
        <v>0.997767448425293</v>
      </c>
      <c r="E20" s="11"/>
      <c r="F20" s="3"/>
      <c r="G20" s="1"/>
      <c r="H20" s="4"/>
      <c r="I20" s="4"/>
    </row>
    <row r="21" customFormat="false" ht="12.8" hidden="false" customHeight="false" outlineLevel="0" collapsed="false">
      <c r="A21" s="1" t="s">
        <v>5</v>
      </c>
      <c r="B21" s="8" t="str">
        <f aca="false">'Unknown raw data'!A18</f>
        <v>/home/jorge/Pictures/contraband_photos/Unknown/New_Unknown/singapor3e.jpg</v>
      </c>
      <c r="C21" s="9" t="str">
        <f aca="false">'Unknown raw data'!C18</f>
        <v>unknown</v>
      </c>
      <c r="D21" s="10" t="n">
        <f aca="false">'Unknown raw data'!B18/100</f>
        <v>0.986284494400024</v>
      </c>
      <c r="E21" s="11"/>
      <c r="F21" s="3"/>
      <c r="G21" s="1"/>
      <c r="H21" s="4"/>
      <c r="I21" s="4"/>
    </row>
    <row r="22" customFormat="false" ht="12.8" hidden="false" customHeight="false" outlineLevel="0" collapsed="false">
      <c r="A22" s="1" t="s">
        <v>5</v>
      </c>
      <c r="B22" s="8" t="str">
        <f aca="false">'Unknown raw data'!A19</f>
        <v>/home/jorge/Pictures/contraband_photos/Unknown/New_Unknown/TakenByStorm_SharingStorms.jpg</v>
      </c>
      <c r="C22" s="9" t="str">
        <f aca="false">'Unknown raw data'!C19</f>
        <v>unknown</v>
      </c>
      <c r="D22" s="10" t="n">
        <f aca="false">'Unknown raw data'!B19/100</f>
        <v>0.998700022697449</v>
      </c>
      <c r="E22" s="11"/>
      <c r="F22" s="3"/>
      <c r="G22" s="1"/>
      <c r="H22" s="4"/>
      <c r="I22" s="4"/>
    </row>
    <row r="23" customFormat="false" ht="12.8" hidden="false" customHeight="false" outlineLevel="0" collapsed="false">
      <c r="A23" s="1" t="s">
        <v>5</v>
      </c>
      <c r="B23" s="8" t="str">
        <f aca="false">'Unknown raw data'!A20</f>
        <v>/home/jorge/Pictures/contraband_photos/Unknown/New_Unknown/17.jpg</v>
      </c>
      <c r="C23" s="9" t="str">
        <f aca="false">'Unknown raw data'!C20</f>
        <v>unknown</v>
      </c>
      <c r="D23" s="10" t="n">
        <f aca="false">'Unknown raw data'!B20/100</f>
        <v>0.999997973442078</v>
      </c>
      <c r="E23" s="11"/>
      <c r="F23" s="3"/>
      <c r="G23" s="1"/>
      <c r="H23" s="4"/>
      <c r="I23" s="4"/>
    </row>
    <row r="24" customFormat="false" ht="12.8" hidden="false" customHeight="false" outlineLevel="0" collapsed="false">
      <c r="A24" s="1" t="s">
        <v>5</v>
      </c>
      <c r="B24" s="8" t="str">
        <f aca="false">'Unknown raw data'!A21</f>
        <v>/home/jorge/Pictures/contraband_photos/Unknown/New_Unknown/8.jpg</v>
      </c>
      <c r="C24" s="9" t="str">
        <f aca="false">'Unknown raw data'!C21</f>
        <v>unknown</v>
      </c>
      <c r="D24" s="10" t="n">
        <f aca="false">'Unknown raw data'!B21/100</f>
        <v>0.887328565120697</v>
      </c>
      <c r="E24" s="11"/>
      <c r="F24" s="3"/>
      <c r="G24" s="1"/>
      <c r="H24" s="4"/>
      <c r="I24" s="4"/>
    </row>
    <row r="25" customFormat="false" ht="12.8" hidden="false" customHeight="false" outlineLevel="0" collapsed="false">
      <c r="A25" s="1" t="s">
        <v>5</v>
      </c>
      <c r="B25" s="8" t="str">
        <f aca="false">'Unknown raw data'!A22</f>
        <v>/home/jorge/Pictures/contraband_photos/Unknown/New_Unknown/1.jpg</v>
      </c>
      <c r="C25" s="9" t="str">
        <f aca="false">'Unknown raw data'!C22</f>
        <v>unknown</v>
      </c>
      <c r="D25" s="10" t="n">
        <f aca="false">'Unknown raw data'!B22/100</f>
        <v>0.999821722507477</v>
      </c>
      <c r="E25" s="11"/>
      <c r="F25" s="3"/>
      <c r="G25" s="1"/>
      <c r="H25" s="4"/>
      <c r="I25" s="4"/>
    </row>
    <row r="26" customFormat="false" ht="12.8" hidden="false" customHeight="false" outlineLevel="0" collapsed="false">
      <c r="A26" s="1" t="s">
        <v>5</v>
      </c>
      <c r="B26" s="31" t="str">
        <f aca="false">'Unknown raw data'!A23</f>
        <v>/home/jorge/Pictures/contraband_photos/Unknown/New_Unknown/1968.jpg</v>
      </c>
      <c r="C26" s="32" t="str">
        <f aca="false">'Unknown raw data'!C23</f>
        <v>bullets</v>
      </c>
      <c r="D26" s="33" t="n">
        <f aca="false">'Unknown raw data'!B23/100</f>
        <v>0.980816543102264</v>
      </c>
      <c r="E26" s="11"/>
      <c r="F26" s="3"/>
      <c r="G26" s="1"/>
      <c r="H26" s="4"/>
      <c r="I26" s="4"/>
    </row>
    <row r="27" customFormat="false" ht="12.8" hidden="false" customHeight="false" outlineLevel="0" collapsed="false">
      <c r="A27" s="1" t="s">
        <v>5</v>
      </c>
      <c r="B27" s="8" t="str">
        <f aca="false">'Unknown raw data'!A24</f>
        <v>/home/jorge/Pictures/contraband_photos/Unknown/New_Unknown/2.jpg</v>
      </c>
      <c r="C27" s="9" t="str">
        <f aca="false">'Unknown raw data'!C24</f>
        <v>unknown</v>
      </c>
      <c r="D27" s="10" t="n">
        <f aca="false">'Unknown raw data'!B24/100</f>
        <v>0.999691128730774</v>
      </c>
      <c r="E27" s="11"/>
      <c r="F27" s="3"/>
      <c r="G27" s="1"/>
      <c r="H27" s="4"/>
      <c r="I27" s="4"/>
    </row>
    <row r="28" customFormat="false" ht="12.8" hidden="false" customHeight="false" outlineLevel="0" collapsed="false">
      <c r="A28" s="1" t="s">
        <v>5</v>
      </c>
      <c r="B28" s="8" t="str">
        <f aca="false">'Unknown raw data'!A25</f>
        <v>/home/jorge/Pictures/contraband_photos/Unknown/New_Unknown/9.jpg</v>
      </c>
      <c r="C28" s="9" t="str">
        <f aca="false">'Unknown raw data'!C25</f>
        <v>unknown</v>
      </c>
      <c r="D28" s="10" t="n">
        <f aca="false">'Unknown raw data'!B25/100</f>
        <v>0.999885320663452</v>
      </c>
      <c r="E28" s="11"/>
      <c r="F28" s="3"/>
      <c r="G28" s="1"/>
      <c r="H28" s="4"/>
      <c r="I28" s="4"/>
    </row>
    <row r="29" customFormat="false" ht="12.8" hidden="false" customHeight="false" outlineLevel="0" collapsed="false">
      <c r="A29" s="1" t="s">
        <v>5</v>
      </c>
      <c r="B29" s="8" t="str">
        <f aca="false">'Unknown raw data'!A26</f>
        <v>/home/jorge/Pictures/contraband_photos/Unknown/New_Unknown/4.jpg</v>
      </c>
      <c r="C29" s="9" t="str">
        <f aca="false">'Unknown raw data'!C26</f>
        <v>unknown</v>
      </c>
      <c r="D29" s="10" t="n">
        <f aca="false">'Unknown raw data'!B26/100</f>
        <v>0.999657154083252</v>
      </c>
      <c r="E29" s="11"/>
      <c r="F29" s="3"/>
      <c r="G29" s="1"/>
      <c r="H29" s="4"/>
      <c r="I29" s="4"/>
    </row>
    <row r="30" customFormat="false" ht="12.8" hidden="false" customHeight="false" outlineLevel="0" collapsed="false">
      <c r="A30" s="1" t="s">
        <v>5</v>
      </c>
      <c r="B30" s="8" t="str">
        <f aca="false">'Unknown raw data'!A27</f>
        <v>/home/jorge/Pictures/contraband_photos/Unknown/New_Unknown/5.jpg</v>
      </c>
      <c r="C30" s="9" t="str">
        <f aca="false">'Unknown raw data'!C27</f>
        <v>unknown</v>
      </c>
      <c r="D30" s="10" t="n">
        <f aca="false">'Unknown raw data'!B27/100</f>
        <v>0.995912730693817</v>
      </c>
      <c r="E30" s="11"/>
      <c r="F30" s="3"/>
      <c r="G30" s="1"/>
      <c r="H30" s="4"/>
      <c r="I30" s="4"/>
    </row>
    <row r="31" customFormat="false" ht="19.4" hidden="false" customHeight="false" outlineLevel="0" collapsed="false">
      <c r="A31" s="1" t="s">
        <v>5</v>
      </c>
      <c r="B31" s="8" t="str">
        <f aca="false">'Unknown raw data'!A28</f>
        <v>/home/jorge/Pictures/contraband_photos/Unknown/New_Unknown/18.jpeg</v>
      </c>
      <c r="C31" s="9" t="str">
        <f aca="false">'Unknown raw data'!C28</f>
        <v>unknown</v>
      </c>
      <c r="D31" s="10" t="n">
        <f aca="false">'Unknown raw data'!B28/100</f>
        <v>0.947028279304504</v>
      </c>
      <c r="E31" s="11"/>
      <c r="F31" s="3"/>
      <c r="G31" s="1"/>
      <c r="H31" s="4"/>
      <c r="I31" s="4"/>
    </row>
    <row r="32" customFormat="false" ht="12.8" hidden="false" customHeight="false" outlineLevel="0" collapsed="false">
      <c r="A32" s="1" t="s">
        <v>5</v>
      </c>
      <c r="B32" s="8" t="str">
        <f aca="false">'Unknown raw data'!A29</f>
        <v>/home/jorge/Pictures/contraband_photos/Unknown/New_Unknown/10.jpeg</v>
      </c>
      <c r="C32" s="9" t="str">
        <f aca="false">'Unknown raw data'!C29</f>
        <v>unknown</v>
      </c>
      <c r="D32" s="10" t="n">
        <f aca="false">'Unknown raw data'!B29/100</f>
        <v>0.999827861785889</v>
      </c>
      <c r="E32" s="11"/>
      <c r="F32" s="3"/>
      <c r="G32" s="1"/>
      <c r="H32" s="4"/>
      <c r="I32" s="4"/>
    </row>
    <row r="33" customFormat="false" ht="12.8" hidden="false" customHeight="false" outlineLevel="0" collapsed="false">
      <c r="A33" s="1" t="s">
        <v>5</v>
      </c>
      <c r="B33" s="8" t="str">
        <f aca="false">'Unknown raw data'!A30</f>
        <v>/home/jorge/Pictures/contraband_photos/Unknown/New_Unknown/28.jpeg</v>
      </c>
      <c r="C33" s="9" t="str">
        <f aca="false">'Unknown raw data'!C30</f>
        <v>unknown</v>
      </c>
      <c r="D33" s="10" t="n">
        <f aca="false">'Unknown raw data'!B30/100</f>
        <v>0.999999642372131</v>
      </c>
      <c r="E33" s="11"/>
      <c r="F33" s="3"/>
      <c r="G33" s="1"/>
      <c r="H33" s="4"/>
      <c r="I33" s="4"/>
    </row>
    <row r="34" customFormat="false" ht="12.8" hidden="false" customHeight="false" outlineLevel="0" collapsed="false">
      <c r="A34" s="1" t="s">
        <v>5</v>
      </c>
      <c r="B34" s="31" t="str">
        <f aca="false">'Unknown raw data'!A31</f>
        <v>/home/jorge/Pictures/contraband_photos/Unknown/New_Unknown/7.jpeg</v>
      </c>
      <c r="C34" s="32" t="str">
        <f aca="false">'Unknown raw data'!C31</f>
        <v>bullets</v>
      </c>
      <c r="D34" s="33" t="n">
        <f aca="false">'Unknown raw data'!B31/100</f>
        <v>0.765679955482483</v>
      </c>
      <c r="E34" s="11"/>
      <c r="F34" s="3"/>
      <c r="G34" s="1"/>
      <c r="H34" s="4"/>
      <c r="I34" s="4"/>
    </row>
    <row r="35" customFormat="false" ht="12.8" hidden="false" customHeight="false" outlineLevel="0" collapsed="false">
      <c r="A35" s="1" t="s">
        <v>5</v>
      </c>
      <c r="B35" s="8" t="str">
        <f aca="false">'Unknown raw data'!A32</f>
        <v>/home/jorge/Pictures/contraband_photos/Unknown/New_Unknown/11.jpeg</v>
      </c>
      <c r="C35" s="9" t="str">
        <f aca="false">'Unknown raw data'!C32</f>
        <v>unknown</v>
      </c>
      <c r="D35" s="10" t="n">
        <f aca="false">'Unknown raw data'!B32/100</f>
        <v>0.999366700649262</v>
      </c>
      <c r="E35" s="11"/>
      <c r="F35" s="3"/>
      <c r="G35" s="1"/>
      <c r="H35" s="4"/>
      <c r="I35" s="4"/>
    </row>
    <row r="36" customFormat="false" ht="12.8" hidden="false" customHeight="false" outlineLevel="0" collapsed="false">
      <c r="A36" s="1" t="s">
        <v>5</v>
      </c>
      <c r="B36" s="8" t="str">
        <f aca="false">'Unknown raw data'!A33</f>
        <v>/home/jorge/Pictures/contraband_photos/Unknown/New_Unknown/25.jpeg</v>
      </c>
      <c r="C36" s="9" t="str">
        <f aca="false">'Unknown raw data'!C33</f>
        <v>unknown</v>
      </c>
      <c r="D36" s="10" t="n">
        <f aca="false">'Unknown raw data'!B33/100</f>
        <v>0.999495029449463</v>
      </c>
      <c r="E36" s="11"/>
      <c r="F36" s="3"/>
      <c r="G36" s="1"/>
      <c r="H36" s="4"/>
      <c r="I36" s="4"/>
    </row>
    <row r="37" customFormat="false" ht="12.8" hidden="false" customHeight="false" outlineLevel="0" collapsed="false">
      <c r="A37" s="1" t="s">
        <v>5</v>
      </c>
      <c r="B37" s="8" t="str">
        <f aca="false">'Unknown raw data'!A34</f>
        <v>/home/jorge/Pictures/contraband_photos/Unknown/New_Unknown/24.jpeg</v>
      </c>
      <c r="C37" s="9" t="str">
        <f aca="false">'Unknown raw data'!C34</f>
        <v>unknown</v>
      </c>
      <c r="D37" s="10" t="n">
        <f aca="false">'Unknown raw data'!B34/100</f>
        <v>0.999985218048096</v>
      </c>
      <c r="E37" s="11"/>
      <c r="F37" s="3"/>
      <c r="G37" s="1"/>
      <c r="H37" s="4"/>
      <c r="I37" s="4"/>
    </row>
    <row r="38" customFormat="false" ht="19.4" hidden="false" customHeight="false" outlineLevel="0" collapsed="false">
      <c r="A38" s="1" t="s">
        <v>5</v>
      </c>
      <c r="B38" s="8" t="str">
        <f aca="false">'Unknown raw data'!A35</f>
        <v>/home/jorge/Pictures/contraband_photos/Unknown/New_Unknown/29.jpeg</v>
      </c>
      <c r="C38" s="9" t="str">
        <f aca="false">'Unknown raw data'!C35</f>
        <v>unknown</v>
      </c>
      <c r="D38" s="10" t="n">
        <f aca="false">'Unknown raw data'!B35/100</f>
        <v>0.99998664855957</v>
      </c>
      <c r="E38" s="11"/>
      <c r="F38" s="3"/>
      <c r="G38" s="1"/>
      <c r="H38" s="4"/>
      <c r="I38" s="4"/>
    </row>
    <row r="39" customFormat="false" ht="12.8" hidden="false" customHeight="false" outlineLevel="0" collapsed="false">
      <c r="A39" s="1" t="s">
        <v>5</v>
      </c>
      <c r="B39" s="8" t="str">
        <f aca="false">'Unknown raw data'!A36</f>
        <v>/home/jorge/Pictures/contraband_photos/Unknown/New_Unknown/23.jpeg</v>
      </c>
      <c r="C39" s="9" t="str">
        <f aca="false">'Unknown raw data'!C36</f>
        <v>unknown</v>
      </c>
      <c r="D39" s="10" t="n">
        <f aca="false">'Unknown raw data'!B36/100</f>
        <v>0.99999737739563</v>
      </c>
      <c r="E39" s="11"/>
      <c r="F39" s="3"/>
      <c r="G39" s="1"/>
      <c r="H39" s="4"/>
      <c r="I39" s="4"/>
    </row>
    <row r="40" customFormat="false" ht="12.8" hidden="false" customHeight="false" outlineLevel="0" collapsed="false">
      <c r="A40" s="1" t="s">
        <v>5</v>
      </c>
      <c r="B40" s="8" t="str">
        <f aca="false">'Unknown raw data'!A37</f>
        <v>/home/jorge/Pictures/contraband_photos/Unknown/New_Unknown/15.jpeg</v>
      </c>
      <c r="C40" s="9" t="str">
        <f aca="false">'Unknown raw data'!C37</f>
        <v>unknown</v>
      </c>
      <c r="D40" s="10" t="n">
        <f aca="false">'Unknown raw data'!B37/100</f>
        <v>0.999948143959045</v>
      </c>
      <c r="E40" s="11"/>
      <c r="F40" s="3"/>
      <c r="G40" s="1"/>
      <c r="H40" s="4"/>
      <c r="I40" s="4"/>
    </row>
    <row r="41" customFormat="false" ht="12.8" hidden="false" customHeight="false" outlineLevel="0" collapsed="false">
      <c r="A41" s="1" t="s">
        <v>5</v>
      </c>
      <c r="B41" s="31" t="str">
        <f aca="false">'Unknown raw data'!A38</f>
        <v>/home/jorge/Pictures/contraband_photos/Unknown/New_Unknown/27.jpeg</v>
      </c>
      <c r="C41" s="32" t="str">
        <f aca="false">'Unknown raw data'!C38</f>
        <v>knives</v>
      </c>
      <c r="D41" s="33" t="n">
        <f aca="false">'Unknown raw data'!B38/100</f>
        <v>0.776008546352387</v>
      </c>
      <c r="E41" s="11"/>
      <c r="F41" s="3"/>
      <c r="G41" s="1"/>
      <c r="H41" s="4"/>
      <c r="I41" s="4"/>
    </row>
    <row r="42" customFormat="false" ht="12.8" hidden="false" customHeight="false" outlineLevel="0" collapsed="false">
      <c r="A42" s="1" t="s">
        <v>5</v>
      </c>
      <c r="B42" s="8" t="str">
        <f aca="false">'Unknown raw data'!A39</f>
        <v>/home/jorge/Pictures/contraband_photos/Unknown/New_Unknown/21.jpeg</v>
      </c>
      <c r="C42" s="9" t="str">
        <f aca="false">'Unknown raw data'!C39</f>
        <v>unknown</v>
      </c>
      <c r="D42" s="10" t="n">
        <f aca="false">'Unknown raw data'!B39/100</f>
        <v>0.975593566894531</v>
      </c>
      <c r="E42" s="11"/>
      <c r="F42" s="3"/>
      <c r="G42" s="1"/>
      <c r="H42" s="4"/>
      <c r="I42" s="4"/>
    </row>
    <row r="43" customFormat="false" ht="12.8" hidden="false" customHeight="false" outlineLevel="0" collapsed="false">
      <c r="A43" s="1" t="s">
        <v>5</v>
      </c>
      <c r="B43" s="8" t="str">
        <f aca="false">'Unknown raw data'!A40</f>
        <v>/home/jorge/Pictures/contraband_photos/Unknown/New_Unknown/rough-seas.jpeg</v>
      </c>
      <c r="C43" s="9" t="str">
        <f aca="false">'Unknown raw data'!C40</f>
        <v>unknown</v>
      </c>
      <c r="D43" s="10" t="n">
        <f aca="false">'Unknown raw data'!B40/100</f>
        <v>0.999965786933899</v>
      </c>
      <c r="E43" s="11"/>
      <c r="F43" s="3"/>
      <c r="G43" s="1"/>
      <c r="H43" s="4"/>
      <c r="I43" s="4"/>
    </row>
    <row r="44" customFormat="false" ht="12.8" hidden="false" customHeight="false" outlineLevel="0" collapsed="false">
      <c r="A44" s="1" t="s">
        <v>5</v>
      </c>
      <c r="B44" s="8" t="str">
        <f aca="false">'Unknown raw data'!A41</f>
        <v>/home/jorge/Pictures/contraband_photos/Unknown/New_Unknown/26.jpeg</v>
      </c>
      <c r="C44" s="9" t="str">
        <f aca="false">'Unknown raw data'!C41</f>
        <v>unknown</v>
      </c>
      <c r="D44" s="10" t="n">
        <f aca="false">'Unknown raw data'!B41/100</f>
        <v>0.99999475479126</v>
      </c>
      <c r="E44" s="11"/>
      <c r="F44" s="3"/>
      <c r="G44" s="1"/>
      <c r="H44" s="4"/>
      <c r="I44" s="4"/>
    </row>
    <row r="45" customFormat="false" ht="12.8" hidden="false" customHeight="false" outlineLevel="0" collapsed="false">
      <c r="A45" s="1" t="s">
        <v>5</v>
      </c>
      <c r="B45" s="8" t="str">
        <f aca="false">'Unknown raw data'!A42</f>
        <v>/home/jorge/Pictures/contraband_photos/Unknown/New_Unknown/13.jpeg</v>
      </c>
      <c r="C45" s="9" t="str">
        <f aca="false">'Unknown raw data'!C42</f>
        <v>unknown</v>
      </c>
      <c r="D45" s="10" t="n">
        <f aca="false">'Unknown raw data'!B42/100</f>
        <v>0.90273529291153</v>
      </c>
      <c r="E45" s="11"/>
      <c r="F45" s="3"/>
      <c r="G45" s="1"/>
      <c r="H45" s="4"/>
      <c r="I45" s="4"/>
    </row>
    <row r="46" customFormat="false" ht="12.8" hidden="false" customHeight="false" outlineLevel="0" collapsed="false">
      <c r="A46" s="1" t="s">
        <v>5</v>
      </c>
      <c r="B46" s="8" t="str">
        <f aca="false">'Unknown raw data'!A43</f>
        <v>/home/jorge/Pictures/contraband_photos/Unknown/New_Unknown/22.jpeg</v>
      </c>
      <c r="C46" s="9" t="str">
        <f aca="false">'Unknown raw data'!C43</f>
        <v>unknown</v>
      </c>
      <c r="D46" s="10" t="n">
        <f aca="false">'Unknown raw data'!B43/100</f>
        <v>0.999567806720734</v>
      </c>
      <c r="E46" s="11"/>
      <c r="F46" s="3"/>
      <c r="G46" s="1"/>
      <c r="H46" s="4"/>
      <c r="I46" s="4"/>
    </row>
    <row r="47" customFormat="false" ht="12.8" hidden="false" customHeight="false" outlineLevel="0" collapsed="false">
      <c r="A47" s="1" t="s">
        <v>5</v>
      </c>
      <c r="B47" s="31" t="str">
        <f aca="false">'Unknown raw data'!A44</f>
        <v>/home/jorge/Pictures/contraband_photos/Unknown/New_Unknown/41.jpeg</v>
      </c>
      <c r="C47" s="32" t="str">
        <f aca="false">'Unknown raw data'!C44</f>
        <v>bullets</v>
      </c>
      <c r="D47" s="33" t="n">
        <f aca="false">'Unknown raw data'!B44/100</f>
        <v>0.91894394159317</v>
      </c>
      <c r="E47" s="11"/>
      <c r="F47" s="3"/>
      <c r="G47" s="1"/>
      <c r="H47" s="4"/>
      <c r="I47" s="4"/>
    </row>
    <row r="48" customFormat="false" ht="12.8" hidden="false" customHeight="false" outlineLevel="0" collapsed="false">
      <c r="A48" s="1" t="s">
        <v>5</v>
      </c>
      <c r="B48" s="8" t="str">
        <f aca="false">'Unknown raw data'!A45</f>
        <v>/home/jorge/Pictures/contraband_photos/Unknown/New_Unknown/14.jpeg</v>
      </c>
      <c r="C48" s="9" t="str">
        <f aca="false">'Unknown raw data'!C45</f>
        <v>unknown</v>
      </c>
      <c r="D48" s="10" t="n">
        <f aca="false">'Unknown raw data'!B45/100</f>
        <v>0.924288034439087</v>
      </c>
      <c r="E48" s="11"/>
      <c r="F48" s="3"/>
      <c r="G48" s="1"/>
      <c r="H48" s="4"/>
      <c r="I48" s="4"/>
    </row>
    <row r="49" customFormat="false" ht="19.4" hidden="false" customHeight="false" outlineLevel="0" collapsed="false">
      <c r="A49" s="1" t="s">
        <v>5</v>
      </c>
      <c r="B49" s="8" t="str">
        <f aca="false">'Unknown raw data'!A46</f>
        <v>/home/jorge/Pictures/contraband_photos/Unknown/New_Unknown/16.jpeg</v>
      </c>
      <c r="C49" s="9" t="str">
        <f aca="false">'Unknown raw data'!C46</f>
        <v>unknown</v>
      </c>
      <c r="D49" s="10" t="n">
        <f aca="false">'Unknown raw data'!B46/100</f>
        <v>0.989830315113068</v>
      </c>
      <c r="E49" s="11"/>
      <c r="F49" s="3"/>
      <c r="G49" s="1"/>
      <c r="H49" s="4"/>
      <c r="I49" s="4"/>
    </row>
    <row r="50" customFormat="false" ht="19.4" hidden="false" customHeight="false" outlineLevel="0" collapsed="false">
      <c r="A50" s="1" t="s">
        <v>5</v>
      </c>
      <c r="B50" s="8" t="str">
        <f aca="false">'Unknown raw data'!A47</f>
        <v>/home/jorge/Pictures/contraband_photos/Unknown/New_Unknown/31.jpeg</v>
      </c>
      <c r="C50" s="9" t="str">
        <f aca="false">'Unknown raw data'!C47</f>
        <v>unknown</v>
      </c>
      <c r="D50" s="10" t="n">
        <f aca="false">'Unknown raw data'!B47/100</f>
        <v>0.999978303909302</v>
      </c>
      <c r="E50" s="11"/>
      <c r="F50" s="3"/>
      <c r="G50" s="1"/>
      <c r="H50" s="4"/>
      <c r="I50" s="4"/>
    </row>
    <row r="51" customFormat="false" ht="12.8" hidden="false" customHeight="false" outlineLevel="0" collapsed="false">
      <c r="A51" s="1" t="s">
        <v>5</v>
      </c>
      <c r="B51" s="8" t="str">
        <f aca="false">'Unknown raw data'!A48</f>
        <v>/home/jorge/Pictures/contraband_photos/Unknown/New_Unknown/19.jpeg</v>
      </c>
      <c r="C51" s="9" t="str">
        <f aca="false">'Unknown raw data'!C48</f>
        <v>unknown</v>
      </c>
      <c r="D51" s="10" t="n">
        <f aca="false">'Unknown raw data'!B48/100</f>
        <v>0.999999761581421</v>
      </c>
      <c r="E51" s="11"/>
      <c r="F51" s="3"/>
      <c r="G51" s="1"/>
      <c r="H51" s="4"/>
      <c r="I51" s="4"/>
    </row>
    <row r="52" customFormat="false" ht="12.8" hidden="false" customHeight="false" outlineLevel="0" collapsed="false">
      <c r="A52" s="1" t="s">
        <v>5</v>
      </c>
      <c r="B52" s="75" t="n">
        <f aca="false">'Unknown raw data'!A49</f>
        <v>0</v>
      </c>
      <c r="C52" s="76" t="n">
        <f aca="false">'Unknown raw data'!C49</f>
        <v>0</v>
      </c>
      <c r="D52" s="77" t="n">
        <f aca="false">'Unknown raw data'!B49/100</f>
        <v>0</v>
      </c>
      <c r="E52" s="11"/>
      <c r="F52" s="3"/>
      <c r="G52" s="1"/>
      <c r="H52" s="4"/>
      <c r="I52" s="4"/>
    </row>
    <row r="53" customFormat="false" ht="12.8" hidden="false" customHeight="false" outlineLevel="0" collapsed="false">
      <c r="A53" s="1" t="s">
        <v>5</v>
      </c>
      <c r="B53" s="75" t="n">
        <f aca="false">'Unknown raw data'!A50</f>
        <v>0</v>
      </c>
      <c r="C53" s="76" t="n">
        <f aca="false">'Unknown raw data'!C50</f>
        <v>0</v>
      </c>
      <c r="D53" s="77" t="n">
        <f aca="false">'Unknown raw data'!B50/100</f>
        <v>0</v>
      </c>
      <c r="E53" s="11"/>
      <c r="F53" s="3"/>
      <c r="G53" s="1"/>
      <c r="H53" s="4"/>
      <c r="I53" s="4"/>
    </row>
    <row r="54" customFormat="false" ht="17.35" hidden="false" customHeight="true" outlineLevel="0" collapsed="false">
      <c r="A54" s="3"/>
      <c r="B54" s="12" t="s">
        <v>115</v>
      </c>
      <c r="C54" s="12"/>
      <c r="D54" s="12"/>
      <c r="E54" s="12"/>
      <c r="F54" s="13" t="n">
        <f aca="false">48+48</f>
        <v>96</v>
      </c>
      <c r="G54" s="14" t="s">
        <v>7</v>
      </c>
      <c r="H54" s="3"/>
      <c r="I54" s="4"/>
    </row>
    <row r="55" customFormat="false" ht="23.85" hidden="false" customHeight="true" outlineLevel="0" collapsed="false">
      <c r="A55" s="4"/>
      <c r="B55" s="13" t="s">
        <v>8</v>
      </c>
      <c r="C55" s="13"/>
      <c r="D55" s="13" t="s">
        <v>9</v>
      </c>
      <c r="E55" s="13"/>
      <c r="F55" s="13" t="n">
        <f aca="false">48+18</f>
        <v>66</v>
      </c>
      <c r="G55" s="14" t="s">
        <v>116</v>
      </c>
      <c r="H55" s="3"/>
      <c r="I55" s="4"/>
    </row>
    <row r="56" customFormat="false" ht="23.85" hidden="false" customHeight="false" outlineLevel="0" collapsed="false">
      <c r="A56" s="4"/>
      <c r="B56" s="15" t="s">
        <v>11</v>
      </c>
      <c r="C56" s="16" t="s">
        <v>12</v>
      </c>
      <c r="D56" s="15" t="s">
        <v>13</v>
      </c>
      <c r="E56" s="17" t="s">
        <v>14</v>
      </c>
      <c r="F56" s="13" t="n">
        <f aca="false">B57+C57</f>
        <v>60</v>
      </c>
      <c r="G56" s="14" t="s">
        <v>117</v>
      </c>
      <c r="H56" s="3"/>
      <c r="I56" s="4"/>
    </row>
    <row r="57" customFormat="false" ht="35.05" hidden="false" customHeight="false" outlineLevel="0" collapsed="false">
      <c r="A57" s="4"/>
      <c r="B57" s="13" t="n">
        <f aca="false">42+17</f>
        <v>59</v>
      </c>
      <c r="C57" s="16" t="n">
        <v>1</v>
      </c>
      <c r="D57" s="15" t="n">
        <v>30</v>
      </c>
      <c r="E57" s="18" t="n">
        <v>6</v>
      </c>
      <c r="F57" s="13" t="n">
        <f aca="false">B57</f>
        <v>59</v>
      </c>
      <c r="G57" s="14" t="s">
        <v>118</v>
      </c>
      <c r="H57" s="3"/>
      <c r="I57" s="4"/>
    </row>
    <row r="58" customFormat="false" ht="23.85" hidden="false" customHeight="true" outlineLevel="0" collapsed="false">
      <c r="A58" s="4"/>
      <c r="B58" s="19" t="s">
        <v>119</v>
      </c>
      <c r="C58" s="19"/>
      <c r="D58" s="19"/>
      <c r="E58" s="19"/>
      <c r="F58" s="13" t="n">
        <f aca="false">B57+48-18</f>
        <v>89</v>
      </c>
      <c r="G58" s="14" t="s">
        <v>18</v>
      </c>
      <c r="H58" s="3"/>
      <c r="I58" s="4"/>
    </row>
    <row r="59" customFormat="false" ht="17.35" hidden="false" customHeight="true" outlineLevel="0" collapsed="false">
      <c r="A59" s="4"/>
      <c r="B59" s="20" t="s">
        <v>8</v>
      </c>
      <c r="C59" s="20"/>
      <c r="D59" s="20" t="s">
        <v>9</v>
      </c>
      <c r="E59" s="20"/>
      <c r="F59" s="21" t="n">
        <f aca="false">B57/F56</f>
        <v>0.983333333333333</v>
      </c>
      <c r="G59" s="22" t="s">
        <v>19</v>
      </c>
      <c r="H59" s="3"/>
      <c r="I59" s="4"/>
    </row>
    <row r="60" customFormat="false" ht="26.65" hidden="false" customHeight="true" outlineLevel="0" collapsed="false">
      <c r="A60" s="4"/>
      <c r="B60" s="23" t="s">
        <v>11</v>
      </c>
      <c r="C60" s="24" t="s">
        <v>12</v>
      </c>
      <c r="D60" s="23" t="s">
        <v>13</v>
      </c>
      <c r="E60" s="25" t="s">
        <v>14</v>
      </c>
      <c r="F60" s="21" t="n">
        <f aca="false">B57/F55</f>
        <v>0.893939393939394</v>
      </c>
      <c r="G60" s="22" t="s">
        <v>20</v>
      </c>
      <c r="H60" s="3"/>
      <c r="I60" s="4"/>
    </row>
    <row r="61" customFormat="false" ht="17.35" hidden="false" customHeight="false" outlineLevel="0" collapsed="false">
      <c r="A61" s="4"/>
      <c r="B61" s="20" t="n">
        <f aca="false">B57</f>
        <v>59</v>
      </c>
      <c r="C61" s="26" t="n">
        <f aca="false">C57</f>
        <v>1</v>
      </c>
      <c r="D61" s="23" t="n">
        <f aca="false">D57</f>
        <v>30</v>
      </c>
      <c r="E61" s="26" t="n">
        <f aca="false">E57</f>
        <v>6</v>
      </c>
      <c r="F61" s="21" t="n">
        <f aca="false">2/((1/F59)+(1/F60))</f>
        <v>0.936507936507936</v>
      </c>
      <c r="G61" s="22" t="s">
        <v>21</v>
      </c>
      <c r="H61" s="3"/>
      <c r="I61" s="4"/>
    </row>
    <row r="62" customFormat="false" ht="17.35" hidden="false" customHeight="false" outlineLevel="0" collapsed="false">
      <c r="A62" s="4"/>
      <c r="B62" s="4"/>
      <c r="C62" s="4"/>
      <c r="D62" s="4"/>
      <c r="E62" s="4"/>
      <c r="F62" s="21" t="n">
        <f aca="false">(B57+D57)/F54</f>
        <v>0.927083333333333</v>
      </c>
      <c r="G62" s="22" t="s">
        <v>22</v>
      </c>
      <c r="H62" s="3"/>
      <c r="I62" s="4"/>
    </row>
    <row r="63" customFormat="false" ht="17.35" hidden="false" customHeight="false" outlineLevel="0" collapsed="false">
      <c r="A63" s="4"/>
      <c r="B63" s="4"/>
      <c r="C63" s="4"/>
      <c r="D63" s="4"/>
      <c r="E63" s="4"/>
      <c r="F63" s="21" t="n">
        <f aca="false">AVERAGE(D4:D5,D7:D9,D11:D25,D27:D33,D35:D40,D42:D46,D48:D51)</f>
        <v>0.98126654114042</v>
      </c>
      <c r="G63" s="22" t="s">
        <v>23</v>
      </c>
      <c r="H63" s="3"/>
      <c r="I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3"/>
      <c r="I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</row>
    <row r="66" customFormat="false" ht="17.3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</row>
    <row r="67" customFormat="false" ht="17.3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</row>
    <row r="70" customFormat="false" ht="12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</row>
    <row r="71" customFormat="false" ht="12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</row>
  </sheetData>
  <sheetProtection sheet="true" objects="true" scenarios="true"/>
  <mergeCells count="7">
    <mergeCell ref="B2:E2"/>
    <mergeCell ref="B54:E54"/>
    <mergeCell ref="B55:C55"/>
    <mergeCell ref="D55:E55"/>
    <mergeCell ref="B58:E58"/>
    <mergeCell ref="B59:C59"/>
    <mergeCell ref="D59:E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78" width="31.49"/>
    <col collapsed="false" customWidth="true" hidden="false" outlineLevel="0" max="2" min="2" style="79" width="6.42"/>
    <col collapsed="false" customWidth="true" hidden="false" outlineLevel="0" max="3" min="3" style="0" width="9.35"/>
    <col collapsed="false" customWidth="false" hidden="false" outlineLevel="0" max="1025" min="4" style="0" width="11.52"/>
  </cols>
  <sheetData>
    <row r="1" customFormat="false" ht="15" hidden="false" customHeight="false" outlineLevel="0" collapsed="false">
      <c r="A1" s="78" t="s">
        <v>120</v>
      </c>
      <c r="B1" s="79" t="n">
        <v>99.9987721443176</v>
      </c>
      <c r="C1" s="0" t="s">
        <v>121</v>
      </c>
    </row>
    <row r="2" customFormat="false" ht="15" hidden="false" customHeight="false" outlineLevel="0" collapsed="false">
      <c r="A2" s="78" t="s">
        <v>122</v>
      </c>
      <c r="B2" s="79" t="n">
        <v>99.9902963638306</v>
      </c>
      <c r="C2" s="0" t="s">
        <v>121</v>
      </c>
    </row>
    <row r="3" customFormat="false" ht="15" hidden="false" customHeight="false" outlineLevel="0" collapsed="false">
      <c r="A3" s="78" t="s">
        <v>123</v>
      </c>
      <c r="B3" s="79" t="n">
        <v>98.254919052124</v>
      </c>
      <c r="C3" s="0" t="s">
        <v>124</v>
      </c>
    </row>
    <row r="4" customFormat="false" ht="12.8" hidden="false" customHeight="false" outlineLevel="0" collapsed="false">
      <c r="A4" s="78" t="s">
        <v>125</v>
      </c>
      <c r="B4" s="79" t="n">
        <v>99.9021530151367</v>
      </c>
      <c r="C4" s="0" t="s">
        <v>121</v>
      </c>
    </row>
    <row r="5" customFormat="false" ht="12.8" hidden="false" customHeight="false" outlineLevel="0" collapsed="false">
      <c r="A5" s="78" t="s">
        <v>126</v>
      </c>
      <c r="B5" s="79" t="n">
        <v>100</v>
      </c>
      <c r="C5" s="0" t="s">
        <v>121</v>
      </c>
    </row>
    <row r="6" customFormat="false" ht="12.8" hidden="false" customHeight="false" outlineLevel="0" collapsed="false">
      <c r="A6" s="78" t="s">
        <v>127</v>
      </c>
      <c r="B6" s="79" t="n">
        <v>99.9999761581421</v>
      </c>
      <c r="C6" s="0" t="s">
        <v>121</v>
      </c>
    </row>
    <row r="7" customFormat="false" ht="12.8" hidden="false" customHeight="false" outlineLevel="0" collapsed="false">
      <c r="A7" s="78" t="s">
        <v>128</v>
      </c>
      <c r="B7" s="79" t="n">
        <v>99.9999284744263</v>
      </c>
      <c r="C7" s="0" t="s">
        <v>121</v>
      </c>
    </row>
    <row r="8" customFormat="false" ht="12.8" hidden="false" customHeight="false" outlineLevel="0" collapsed="false">
      <c r="A8" s="78" t="s">
        <v>129</v>
      </c>
      <c r="B8" s="79" t="n">
        <v>99.9998688697815</v>
      </c>
      <c r="C8" s="0" t="s">
        <v>121</v>
      </c>
    </row>
    <row r="9" customFormat="false" ht="12.8" hidden="false" customHeight="false" outlineLevel="0" collapsed="false">
      <c r="A9" s="78" t="s">
        <v>130</v>
      </c>
      <c r="B9" s="79" t="n">
        <v>99.998939037323</v>
      </c>
      <c r="C9" s="0" t="s">
        <v>121</v>
      </c>
    </row>
    <row r="10" customFormat="false" ht="12.8" hidden="false" customHeight="false" outlineLevel="0" collapsed="false">
      <c r="A10" s="78" t="s">
        <v>131</v>
      </c>
      <c r="B10" s="79" t="n">
        <v>94.154691696167</v>
      </c>
      <c r="C10" s="0" t="s">
        <v>132</v>
      </c>
    </row>
    <row r="11" customFormat="false" ht="12.8" hidden="false" customHeight="false" outlineLevel="0" collapsed="false">
      <c r="A11" s="78" t="s">
        <v>133</v>
      </c>
      <c r="B11" s="79" t="n">
        <v>99.9860286712647</v>
      </c>
      <c r="C11" s="0" t="s">
        <v>121</v>
      </c>
    </row>
    <row r="12" customFormat="false" ht="12.8" hidden="false" customHeight="false" outlineLevel="0" collapsed="false">
      <c r="A12" s="78" t="s">
        <v>134</v>
      </c>
      <c r="B12" s="79" t="n">
        <v>99.9681353569031</v>
      </c>
      <c r="C12" s="0" t="s">
        <v>121</v>
      </c>
    </row>
    <row r="13" customFormat="false" ht="12.8" hidden="false" customHeight="false" outlineLevel="0" collapsed="false">
      <c r="A13" s="78" t="s">
        <v>135</v>
      </c>
      <c r="B13" s="79" t="n">
        <v>99.9998927116394</v>
      </c>
      <c r="C13" s="0" t="s">
        <v>121</v>
      </c>
    </row>
    <row r="14" customFormat="false" ht="12.8" hidden="false" customHeight="false" outlineLevel="0" collapsed="false">
      <c r="A14" s="78" t="s">
        <v>136</v>
      </c>
      <c r="B14" s="79" t="n">
        <v>99.9999761581421</v>
      </c>
      <c r="C14" s="0" t="s">
        <v>121</v>
      </c>
    </row>
    <row r="15" customFormat="false" ht="12.8" hidden="false" customHeight="false" outlineLevel="0" collapsed="false">
      <c r="A15" s="78" t="s">
        <v>137</v>
      </c>
      <c r="B15" s="79" t="n">
        <v>99.372935295105</v>
      </c>
      <c r="C15" s="0" t="s">
        <v>121</v>
      </c>
    </row>
    <row r="16" customFormat="false" ht="12.8" hidden="false" customHeight="false" outlineLevel="0" collapsed="false">
      <c r="A16" s="78" t="s">
        <v>138</v>
      </c>
      <c r="B16" s="79" t="n">
        <v>99.9995827674866</v>
      </c>
      <c r="C16" s="0" t="s">
        <v>121</v>
      </c>
    </row>
    <row r="17" customFormat="false" ht="12.8" hidden="false" customHeight="false" outlineLevel="0" collapsed="false">
      <c r="A17" s="78" t="s">
        <v>139</v>
      </c>
      <c r="B17" s="79" t="n">
        <v>99.9978303909302</v>
      </c>
      <c r="C17" s="0" t="s">
        <v>121</v>
      </c>
    </row>
    <row r="18" customFormat="false" ht="12.8" hidden="false" customHeight="false" outlineLevel="0" collapsed="false">
      <c r="A18" s="78" t="s">
        <v>140</v>
      </c>
      <c r="B18" s="79" t="n">
        <v>99.9998688697815</v>
      </c>
      <c r="C18" s="0" t="s">
        <v>121</v>
      </c>
    </row>
    <row r="19" customFormat="false" ht="12.8" hidden="false" customHeight="false" outlineLevel="0" collapsed="false">
      <c r="A19" s="78" t="s">
        <v>141</v>
      </c>
      <c r="B19" s="79" t="n">
        <v>99.9996304512024</v>
      </c>
      <c r="C19" s="0" t="s">
        <v>121</v>
      </c>
    </row>
    <row r="20" customFormat="false" ht="12.8" hidden="false" customHeight="false" outlineLevel="0" collapsed="false">
      <c r="A20" s="78" t="s">
        <v>142</v>
      </c>
      <c r="B20" s="79" t="n">
        <v>99.9998450279236</v>
      </c>
      <c r="C20" s="0" t="s">
        <v>121</v>
      </c>
    </row>
    <row r="21" customFormat="false" ht="12.8" hidden="false" customHeight="false" outlineLevel="0" collapsed="false">
      <c r="A21" s="78" t="s">
        <v>143</v>
      </c>
      <c r="B21" s="79" t="n">
        <v>99.461430311203</v>
      </c>
      <c r="C21" s="0" t="s">
        <v>121</v>
      </c>
    </row>
    <row r="22" customFormat="false" ht="12.8" hidden="false" customHeight="false" outlineLevel="0" collapsed="false">
      <c r="A22" s="78" t="s">
        <v>144</v>
      </c>
      <c r="B22" s="79" t="n">
        <v>100</v>
      </c>
      <c r="C22" s="0" t="s">
        <v>121</v>
      </c>
    </row>
    <row r="23" customFormat="false" ht="12.8" hidden="false" customHeight="false" outlineLevel="0" collapsed="false">
      <c r="A23" s="78" t="s">
        <v>145</v>
      </c>
      <c r="B23" s="79" t="n">
        <v>99.9971151351929</v>
      </c>
      <c r="C23" s="0" t="s">
        <v>121</v>
      </c>
    </row>
    <row r="24" customFormat="false" ht="12.8" hidden="false" customHeight="false" outlineLevel="0" collapsed="false">
      <c r="A24" s="78" t="s">
        <v>146</v>
      </c>
      <c r="B24" s="79" t="n">
        <v>99.9993085861206</v>
      </c>
      <c r="C24" s="0" t="s">
        <v>121</v>
      </c>
    </row>
    <row r="25" customFormat="false" ht="12.8" hidden="false" customHeight="false" outlineLevel="0" collapsed="false">
      <c r="A25" s="78" t="s">
        <v>147</v>
      </c>
      <c r="B25" s="79" t="n">
        <v>99.9931573867798</v>
      </c>
      <c r="C25" s="0" t="s">
        <v>121</v>
      </c>
    </row>
    <row r="26" customFormat="false" ht="12.8" hidden="false" customHeight="false" outlineLevel="0" collapsed="false">
      <c r="A26" s="78" t="s">
        <v>148</v>
      </c>
      <c r="B26" s="79" t="n">
        <v>100</v>
      </c>
      <c r="C26" s="0" t="s">
        <v>121</v>
      </c>
    </row>
    <row r="27" customFormat="false" ht="12.8" hidden="false" customHeight="false" outlineLevel="0" collapsed="false">
      <c r="A27" s="78" t="s">
        <v>149</v>
      </c>
      <c r="B27" s="79" t="n">
        <v>99.9996781349182</v>
      </c>
      <c r="C27" s="0" t="s">
        <v>121</v>
      </c>
    </row>
    <row r="28" customFormat="false" ht="12.8" hidden="false" customHeight="false" outlineLevel="0" collapsed="false">
      <c r="A28" s="78" t="s">
        <v>150</v>
      </c>
      <c r="B28" s="79" t="n">
        <v>99.9996304512024</v>
      </c>
      <c r="C28" s="0" t="s">
        <v>121</v>
      </c>
    </row>
    <row r="29" customFormat="false" ht="12.8" hidden="false" customHeight="false" outlineLevel="0" collapsed="false">
      <c r="A29" s="78" t="s">
        <v>151</v>
      </c>
      <c r="B29" s="79" t="n">
        <v>99.999988079071</v>
      </c>
      <c r="C29" s="0" t="s">
        <v>121</v>
      </c>
    </row>
    <row r="30" customFormat="false" ht="12.8" hidden="false" customHeight="false" outlineLevel="0" collapsed="false">
      <c r="A30" s="78" t="s">
        <v>152</v>
      </c>
      <c r="B30" s="79" t="n">
        <v>88.4308338165283</v>
      </c>
      <c r="C30" s="0" t="s">
        <v>124</v>
      </c>
    </row>
    <row r="31" customFormat="false" ht="19.4" hidden="false" customHeight="false" outlineLevel="0" collapsed="false">
      <c r="A31" s="78" t="s">
        <v>153</v>
      </c>
      <c r="B31" s="79" t="n">
        <v>99.999988079071</v>
      </c>
      <c r="C31" s="0" t="s">
        <v>121</v>
      </c>
    </row>
    <row r="32" customFormat="false" ht="12.8" hidden="false" customHeight="false" outlineLevel="0" collapsed="false">
      <c r="A32" s="78" t="s">
        <v>154</v>
      </c>
      <c r="B32" s="79" t="n">
        <v>98.0925023555756</v>
      </c>
      <c r="C32" s="0" t="s">
        <v>121</v>
      </c>
    </row>
    <row r="33" customFormat="false" ht="12.8" hidden="false" customHeight="false" outlineLevel="0" collapsed="false">
      <c r="A33" s="78" t="s">
        <v>155</v>
      </c>
      <c r="B33" s="79" t="n">
        <v>99.9998331069946</v>
      </c>
      <c r="C33" s="0" t="s">
        <v>121</v>
      </c>
    </row>
    <row r="34" customFormat="false" ht="12.8" hidden="false" customHeight="false" outlineLevel="0" collapsed="false">
      <c r="A34" s="78" t="s">
        <v>156</v>
      </c>
      <c r="B34" s="79" t="n">
        <v>100</v>
      </c>
      <c r="C34" s="0" t="s">
        <v>121</v>
      </c>
    </row>
    <row r="35" customFormat="false" ht="12.8" hidden="false" customHeight="false" outlineLevel="0" collapsed="false">
      <c r="A35" s="78" t="s">
        <v>157</v>
      </c>
      <c r="B35" s="79" t="n">
        <v>96.8810677528381</v>
      </c>
      <c r="C35" s="0" t="s">
        <v>158</v>
      </c>
    </row>
    <row r="36" customFormat="false" ht="12.8" hidden="false" customHeight="false" outlineLevel="0" collapsed="false">
      <c r="A36" s="78" t="s">
        <v>159</v>
      </c>
      <c r="B36" s="79" t="n">
        <v>99.9989748001099</v>
      </c>
      <c r="C36" s="0" t="s">
        <v>121</v>
      </c>
    </row>
    <row r="37" customFormat="false" ht="12.8" hidden="false" customHeight="false" outlineLevel="0" collapsed="false">
      <c r="A37" s="78" t="s">
        <v>160</v>
      </c>
      <c r="B37" s="79" t="n">
        <v>94.1992282867432</v>
      </c>
      <c r="C37" s="0" t="s">
        <v>121</v>
      </c>
    </row>
    <row r="38" customFormat="false" ht="19.4" hidden="false" customHeight="false" outlineLevel="0" collapsed="false">
      <c r="A38" s="78" t="s">
        <v>161</v>
      </c>
      <c r="B38" s="79" t="n">
        <v>99.9632358551025</v>
      </c>
      <c r="C38" s="0" t="s">
        <v>121</v>
      </c>
    </row>
    <row r="39" customFormat="false" ht="12.8" hidden="false" customHeight="false" outlineLevel="0" collapsed="false">
      <c r="A39" s="78" t="s">
        <v>162</v>
      </c>
      <c r="B39" s="79" t="n">
        <v>93.890792131424</v>
      </c>
      <c r="C39" s="0" t="s">
        <v>121</v>
      </c>
    </row>
    <row r="40" customFormat="false" ht="12.8" hidden="false" customHeight="false" outlineLevel="0" collapsed="false">
      <c r="A40" s="78" t="s">
        <v>163</v>
      </c>
      <c r="B40" s="79" t="n">
        <v>100</v>
      </c>
      <c r="C40" s="0" t="s">
        <v>121</v>
      </c>
    </row>
    <row r="41" customFormat="false" ht="12.8" hidden="false" customHeight="false" outlineLevel="0" collapsed="false">
      <c r="A41" s="78" t="s">
        <v>164</v>
      </c>
      <c r="B41" s="79" t="n">
        <v>99.999988079071</v>
      </c>
      <c r="C41" s="0" t="s">
        <v>121</v>
      </c>
    </row>
    <row r="42" customFormat="false" ht="12.8" hidden="false" customHeight="false" outlineLevel="0" collapsed="false">
      <c r="A42" s="78" t="s">
        <v>165</v>
      </c>
      <c r="B42" s="79" t="n">
        <v>99.9581277370453</v>
      </c>
      <c r="C42" s="0" t="s">
        <v>121</v>
      </c>
    </row>
    <row r="43" customFormat="false" ht="12.8" hidden="false" customHeight="false" outlineLevel="0" collapsed="false">
      <c r="A43" s="78" t="s">
        <v>166</v>
      </c>
      <c r="B43" s="79" t="n">
        <v>99.9995946884155</v>
      </c>
      <c r="C43" s="0" t="s">
        <v>121</v>
      </c>
    </row>
    <row r="44" customFormat="false" ht="12.8" hidden="false" customHeight="false" outlineLevel="0" collapsed="false">
      <c r="A44" s="78" t="s">
        <v>167</v>
      </c>
      <c r="B44" s="79" t="n">
        <v>99.9992251396179</v>
      </c>
      <c r="C44" s="0" t="s">
        <v>121</v>
      </c>
    </row>
    <row r="45" customFormat="false" ht="12.8" hidden="false" customHeight="false" outlineLevel="0" collapsed="false">
      <c r="A45" s="78" t="s">
        <v>168</v>
      </c>
      <c r="B45" s="79" t="n">
        <v>99.9795973300934</v>
      </c>
      <c r="C45" s="0" t="s">
        <v>121</v>
      </c>
    </row>
    <row r="46" customFormat="false" ht="12.8" hidden="false" customHeight="false" outlineLevel="0" collapsed="false">
      <c r="A46" s="78" t="s">
        <v>169</v>
      </c>
      <c r="B46" s="79" t="n">
        <v>99.9999403953552</v>
      </c>
      <c r="C46" s="0" t="s">
        <v>121</v>
      </c>
    </row>
    <row r="47" customFormat="false" ht="12.8" hidden="false" customHeight="false" outlineLevel="0" collapsed="false">
      <c r="A47" s="78" t="s">
        <v>170</v>
      </c>
      <c r="B47" s="79" t="n">
        <v>99.9998331069946</v>
      </c>
      <c r="C47" s="0" t="s">
        <v>121</v>
      </c>
    </row>
    <row r="48" customFormat="false" ht="12.8" hidden="false" customHeight="false" outlineLevel="0" collapsed="false">
      <c r="A48" s="78" t="s">
        <v>171</v>
      </c>
      <c r="B48" s="79" t="n">
        <v>99.9997854232788</v>
      </c>
      <c r="C48" s="0" t="s">
        <v>121</v>
      </c>
    </row>
    <row r="49" customFormat="false" ht="19.4" hidden="false" customHeight="false" outlineLevel="0" collapsed="false">
      <c r="A49" s="78" t="s">
        <v>172</v>
      </c>
      <c r="B49" s="79" t="n">
        <v>100</v>
      </c>
      <c r="C49" s="0" t="s">
        <v>121</v>
      </c>
    </row>
    <row r="50" customFormat="false" ht="19.4" hidden="false" customHeight="false" outlineLevel="0" collapsed="false">
      <c r="A50" s="78" t="s">
        <v>173</v>
      </c>
      <c r="B50" s="79" t="n">
        <v>97.8489398956299</v>
      </c>
      <c r="C50" s="0" t="s">
        <v>121</v>
      </c>
    </row>
    <row r="51" customFormat="false" ht="12.8" hidden="false" customHeight="false" outlineLevel="0" collapsed="false">
      <c r="A51" s="80" t="s">
        <v>174</v>
      </c>
      <c r="B51" s="0" t="n">
        <v>99.3183195590973</v>
      </c>
      <c r="C51" s="0" t="s">
        <v>175</v>
      </c>
    </row>
    <row r="52" customFormat="false" ht="12.8" hidden="false" customHeight="false" outlineLevel="0" collapsed="false">
      <c r="A52" s="80" t="s">
        <v>176</v>
      </c>
      <c r="B52" s="0" t="n">
        <v>99.9966502189636</v>
      </c>
      <c r="C52" s="0" t="s">
        <v>175</v>
      </c>
    </row>
    <row r="53" customFormat="false" ht="12.8" hidden="false" customHeight="false" outlineLevel="0" collapsed="false">
      <c r="A53" s="80" t="s">
        <v>177</v>
      </c>
      <c r="B53" s="0" t="n">
        <v>99.9981880187988</v>
      </c>
      <c r="C53" s="0" t="s">
        <v>175</v>
      </c>
    </row>
    <row r="54" customFormat="false" ht="17.35" hidden="false" customHeight="false" outlineLevel="0" collapsed="false">
      <c r="A54" s="80" t="s">
        <v>178</v>
      </c>
      <c r="B54" s="0" t="n">
        <v>71.0927188396454</v>
      </c>
      <c r="C54" s="0" t="s">
        <v>158</v>
      </c>
    </row>
    <row r="55" customFormat="false" ht="15" hidden="false" customHeight="false" outlineLevel="0" collapsed="false">
      <c r="A55" s="80" t="s">
        <v>179</v>
      </c>
      <c r="B55" s="0" t="n">
        <v>99.1979718208313</v>
      </c>
      <c r="C55" s="0" t="s">
        <v>124</v>
      </c>
    </row>
    <row r="56" customFormat="false" ht="23.85" hidden="false" customHeight="false" outlineLevel="0" collapsed="false">
      <c r="A56" s="80" t="s">
        <v>180</v>
      </c>
      <c r="B56" s="0" t="n">
        <v>99.9698042869568</v>
      </c>
      <c r="C56" s="0" t="s">
        <v>175</v>
      </c>
    </row>
    <row r="57" customFormat="false" ht="35.05" hidden="false" customHeight="false" outlineLevel="0" collapsed="false">
      <c r="A57" s="80" t="s">
        <v>181</v>
      </c>
      <c r="B57" s="0" t="n">
        <v>99.812263250351</v>
      </c>
      <c r="C57" s="0" t="s">
        <v>175</v>
      </c>
    </row>
    <row r="58" customFormat="false" ht="17.35" hidden="false" customHeight="false" outlineLevel="0" collapsed="false">
      <c r="A58" s="80" t="s">
        <v>182</v>
      </c>
      <c r="B58" s="0" t="n">
        <v>99.9998450279236</v>
      </c>
      <c r="C58" s="0" t="s">
        <v>175</v>
      </c>
    </row>
    <row r="59" customFormat="false" ht="17.35" hidden="false" customHeight="false" outlineLevel="0" collapsed="false">
      <c r="A59" s="80" t="s">
        <v>183</v>
      </c>
      <c r="B59" s="0" t="n">
        <v>99.9991536140442</v>
      </c>
      <c r="C59" s="0" t="s">
        <v>124</v>
      </c>
    </row>
    <row r="60" customFormat="false" ht="17.35" hidden="false" customHeight="false" outlineLevel="0" collapsed="false">
      <c r="A60" s="80" t="s">
        <v>184</v>
      </c>
      <c r="B60" s="0" t="n">
        <v>99.9945640563965</v>
      </c>
      <c r="C60" s="0" t="s">
        <v>175</v>
      </c>
    </row>
    <row r="61" customFormat="false" ht="17.35" hidden="false" customHeight="false" outlineLevel="0" collapsed="false">
      <c r="A61" s="80" t="s">
        <v>185</v>
      </c>
      <c r="B61" s="0" t="n">
        <v>69.05238032341</v>
      </c>
      <c r="C61" s="0" t="s">
        <v>158</v>
      </c>
    </row>
    <row r="62" customFormat="false" ht="17.35" hidden="false" customHeight="false" outlineLevel="0" collapsed="false">
      <c r="A62" s="80" t="s">
        <v>186</v>
      </c>
      <c r="B62" s="0" t="n">
        <v>98.8625407218933</v>
      </c>
      <c r="C62" s="0" t="s">
        <v>50</v>
      </c>
    </row>
    <row r="63" customFormat="false" ht="12.8" hidden="false" customHeight="false" outlineLevel="0" collapsed="false">
      <c r="A63" s="80" t="s">
        <v>187</v>
      </c>
      <c r="B63" s="0" t="n">
        <v>56.9056272506714</v>
      </c>
      <c r="C63" s="0" t="s">
        <v>124</v>
      </c>
    </row>
    <row r="64" customFormat="false" ht="15" hidden="false" customHeight="false" outlineLevel="0" collapsed="false">
      <c r="A64" s="80" t="s">
        <v>188</v>
      </c>
      <c r="B64" s="0" t="n">
        <v>99.9900221824646</v>
      </c>
      <c r="C64" s="0" t="s">
        <v>175</v>
      </c>
    </row>
    <row r="65" customFormat="false" ht="15" hidden="false" customHeight="false" outlineLevel="0" collapsed="false">
      <c r="A65" s="80" t="s">
        <v>189</v>
      </c>
      <c r="B65" s="0" t="n">
        <v>99.9976515769959</v>
      </c>
      <c r="C65" s="0" t="s">
        <v>50</v>
      </c>
    </row>
    <row r="66" customFormat="false" ht="17.35" hidden="false" customHeight="false" outlineLevel="0" collapsed="false">
      <c r="A66" s="80" t="s">
        <v>190</v>
      </c>
      <c r="B66" s="0" t="n">
        <v>67.0413494110107</v>
      </c>
      <c r="C66" s="0" t="s">
        <v>124</v>
      </c>
    </row>
    <row r="67" customFormat="false" ht="17.35" hidden="false" customHeight="false" outlineLevel="0" collapsed="false">
      <c r="A67" s="80" t="s">
        <v>191</v>
      </c>
      <c r="B67" s="0" t="n">
        <v>60.9762012958527</v>
      </c>
      <c r="C67" s="0" t="s">
        <v>132</v>
      </c>
    </row>
    <row r="68" customFormat="false" ht="15" hidden="false" customHeight="false" outlineLevel="0" collapsed="false">
      <c r="A68" s="80" t="s">
        <v>192</v>
      </c>
      <c r="B68" s="0" t="n">
        <v>99.9702632427216</v>
      </c>
      <c r="C68" s="0" t="s">
        <v>50</v>
      </c>
    </row>
    <row r="69" customFormat="false" ht="15" hidden="false" customHeight="false" outlineLevel="0" collapsed="false">
      <c r="A69" s="80" t="s">
        <v>193</v>
      </c>
      <c r="B69" s="0" t="n">
        <v>99.8510897159576</v>
      </c>
      <c r="C69" s="0" t="s">
        <v>175</v>
      </c>
    </row>
    <row r="70" customFormat="false" ht="12.8" hidden="false" customHeight="false" outlineLevel="0" collapsed="false">
      <c r="A70" s="80" t="s">
        <v>194</v>
      </c>
      <c r="B70" s="0" t="n">
        <v>99.9290585517883</v>
      </c>
      <c r="C70" s="0" t="s">
        <v>175</v>
      </c>
    </row>
    <row r="71" customFormat="false" ht="12.8" hidden="false" customHeight="false" outlineLevel="0" collapsed="false">
      <c r="A71" s="80" t="s">
        <v>195</v>
      </c>
      <c r="B71" s="0" t="n">
        <v>97.1980512142181</v>
      </c>
      <c r="C71" s="0" t="s">
        <v>175</v>
      </c>
    </row>
    <row r="72" customFormat="false" ht="12.8" hidden="false" customHeight="false" outlineLevel="0" collapsed="false">
      <c r="A72" s="80" t="s">
        <v>196</v>
      </c>
      <c r="B72" s="0" t="n">
        <v>70.558625459671</v>
      </c>
      <c r="C72" s="0" t="s">
        <v>50</v>
      </c>
    </row>
    <row r="73" customFormat="false" ht="12.8" hidden="false" customHeight="false" outlineLevel="0" collapsed="false">
      <c r="A73" s="80" t="s">
        <v>197</v>
      </c>
      <c r="B73" s="0" t="n">
        <v>99.9595940113068</v>
      </c>
      <c r="C73" s="0" t="s">
        <v>50</v>
      </c>
    </row>
    <row r="74" customFormat="false" ht="12.8" hidden="false" customHeight="false" outlineLevel="0" collapsed="false">
      <c r="A74" s="80" t="s">
        <v>198</v>
      </c>
      <c r="B74" s="0" t="n">
        <v>99.995493888855</v>
      </c>
      <c r="C74" s="0" t="s">
        <v>50</v>
      </c>
    </row>
    <row r="75" customFormat="false" ht="12.8" hidden="false" customHeight="false" outlineLevel="0" collapsed="false">
      <c r="A75" s="80" t="s">
        <v>199</v>
      </c>
      <c r="B75" s="0" t="n">
        <v>80.2813768386841</v>
      </c>
      <c r="C75" s="0" t="s">
        <v>158</v>
      </c>
    </row>
    <row r="76" customFormat="false" ht="12.8" hidden="false" customHeight="false" outlineLevel="0" collapsed="false">
      <c r="A76" s="80" t="s">
        <v>200</v>
      </c>
      <c r="B76" s="0" t="n">
        <v>90.6217217445374</v>
      </c>
      <c r="C76" s="0" t="s">
        <v>158</v>
      </c>
    </row>
    <row r="77" customFormat="false" ht="12.8" hidden="false" customHeight="false" outlineLevel="0" collapsed="false">
      <c r="A77" s="80" t="s">
        <v>201</v>
      </c>
      <c r="B77" s="0" t="n">
        <v>99.9826490879059</v>
      </c>
      <c r="C77" s="0" t="s">
        <v>158</v>
      </c>
    </row>
    <row r="78" customFormat="false" ht="12.8" hidden="false" customHeight="false" outlineLevel="0" collapsed="false">
      <c r="A78" s="80" t="s">
        <v>202</v>
      </c>
      <c r="B78" s="0" t="n">
        <v>99.9998092651367</v>
      </c>
      <c r="C78" s="0" t="s">
        <v>158</v>
      </c>
    </row>
    <row r="79" customFormat="false" ht="12.8" hidden="false" customHeight="false" outlineLevel="0" collapsed="false">
      <c r="A79" s="80" t="s">
        <v>203</v>
      </c>
      <c r="B79" s="0" t="n">
        <v>99.5426118373871</v>
      </c>
      <c r="C79" s="0" t="s">
        <v>175</v>
      </c>
    </row>
    <row r="80" customFormat="false" ht="12.8" hidden="false" customHeight="false" outlineLevel="0" collapsed="false">
      <c r="A80" s="80" t="s">
        <v>204</v>
      </c>
      <c r="B80" s="0" t="n">
        <v>99.9892354011536</v>
      </c>
      <c r="C80" s="0" t="s">
        <v>50</v>
      </c>
    </row>
    <row r="81" customFormat="false" ht="12.8" hidden="false" customHeight="false" outlineLevel="0" collapsed="false">
      <c r="A81" s="80" t="s">
        <v>205</v>
      </c>
      <c r="B81" s="0" t="n">
        <v>93.3032929897308</v>
      </c>
      <c r="C81" s="0" t="s">
        <v>175</v>
      </c>
    </row>
    <row r="82" customFormat="false" ht="12.8" hidden="false" customHeight="false" outlineLevel="0" collapsed="false">
      <c r="A82" s="80" t="s">
        <v>206</v>
      </c>
      <c r="B82" s="0" t="n">
        <v>93.2913482189178</v>
      </c>
      <c r="C82" s="0" t="s">
        <v>158</v>
      </c>
    </row>
    <row r="83" customFormat="false" ht="12.8" hidden="false" customHeight="false" outlineLevel="0" collapsed="false">
      <c r="A83" s="80" t="s">
        <v>207</v>
      </c>
      <c r="B83" s="0" t="n">
        <v>78.6998391151428</v>
      </c>
      <c r="C83" s="0" t="s">
        <v>121</v>
      </c>
    </row>
    <row r="84" customFormat="false" ht="12.8" hidden="false" customHeight="false" outlineLevel="0" collapsed="false">
      <c r="A84" s="80" t="s">
        <v>208</v>
      </c>
      <c r="B84" s="0" t="n">
        <v>99.7580289840698</v>
      </c>
      <c r="C84" s="0" t="s">
        <v>175</v>
      </c>
    </row>
    <row r="85" customFormat="false" ht="12.8" hidden="false" customHeight="false" outlineLevel="0" collapsed="false">
      <c r="A85" s="80" t="s">
        <v>209</v>
      </c>
      <c r="B85" s="0" t="n">
        <v>100</v>
      </c>
      <c r="C85" s="0" t="s">
        <v>158</v>
      </c>
    </row>
    <row r="86" customFormat="false" ht="12.8" hidden="false" customHeight="false" outlineLevel="0" collapsed="false">
      <c r="A86" s="80" t="s">
        <v>210</v>
      </c>
      <c r="B86" s="0" t="n">
        <v>99.6067345142365</v>
      </c>
      <c r="C86" s="0" t="s">
        <v>175</v>
      </c>
    </row>
    <row r="87" customFormat="false" ht="12.8" hidden="false" customHeight="false" outlineLevel="0" collapsed="false">
      <c r="A87" s="80" t="s">
        <v>211</v>
      </c>
      <c r="B87" s="0" t="n">
        <v>80.1004528999329</v>
      </c>
      <c r="C87" s="0" t="s">
        <v>158</v>
      </c>
    </row>
    <row r="88" customFormat="false" ht="12.8" hidden="false" customHeight="false" outlineLevel="0" collapsed="false">
      <c r="A88" s="80" t="s">
        <v>212</v>
      </c>
      <c r="B88" s="0" t="n">
        <v>99.9983191490173</v>
      </c>
      <c r="C88" s="0" t="s">
        <v>50</v>
      </c>
    </row>
    <row r="89" customFormat="false" ht="12.8" hidden="false" customHeight="false" outlineLevel="0" collapsed="false">
      <c r="A89" s="80" t="s">
        <v>213</v>
      </c>
      <c r="B89" s="0" t="n">
        <v>99.9769628047943</v>
      </c>
      <c r="C89" s="0" t="s">
        <v>175</v>
      </c>
    </row>
    <row r="90" customFormat="false" ht="12.8" hidden="false" customHeight="false" outlineLevel="0" collapsed="false">
      <c r="A90" s="80" t="s">
        <v>214</v>
      </c>
      <c r="B90" s="0" t="n">
        <v>92.9047405719757</v>
      </c>
      <c r="C90" s="0" t="s">
        <v>175</v>
      </c>
    </row>
    <row r="91" customFormat="false" ht="12.8" hidden="false" customHeight="false" outlineLevel="0" collapsed="false">
      <c r="A91" s="80" t="s">
        <v>215</v>
      </c>
      <c r="B91" s="0" t="n">
        <v>99.8511254787445</v>
      </c>
      <c r="C91" s="0" t="s">
        <v>121</v>
      </c>
    </row>
    <row r="92" customFormat="false" ht="12.8" hidden="false" customHeight="false" outlineLevel="0" collapsed="false">
      <c r="A92" s="80" t="s">
        <v>216</v>
      </c>
      <c r="B92" s="0" t="n">
        <v>92.3224806785584</v>
      </c>
      <c r="C92" s="0" t="s">
        <v>121</v>
      </c>
    </row>
    <row r="93" customFormat="false" ht="12.8" hidden="false" customHeight="false" outlineLevel="0" collapsed="false">
      <c r="A93" s="80" t="s">
        <v>217</v>
      </c>
      <c r="B93" s="0" t="n">
        <v>85.1751625537872</v>
      </c>
      <c r="C93" s="0" t="s">
        <v>50</v>
      </c>
    </row>
    <row r="94" customFormat="false" ht="12.8" hidden="false" customHeight="false" outlineLevel="0" collapsed="false">
      <c r="A94" s="80" t="s">
        <v>218</v>
      </c>
      <c r="B94" s="0" t="n">
        <v>98.1618702411652</v>
      </c>
      <c r="C94" s="0" t="s">
        <v>50</v>
      </c>
    </row>
    <row r="95" customFormat="false" ht="12.8" hidden="false" customHeight="false" outlineLevel="0" collapsed="false">
      <c r="A95" s="80" t="s">
        <v>219</v>
      </c>
      <c r="B95" s="0" t="n">
        <v>63.890153169632</v>
      </c>
      <c r="C95" s="0" t="s">
        <v>50</v>
      </c>
    </row>
    <row r="96" customFormat="false" ht="12.8" hidden="false" customHeight="false" outlineLevel="0" collapsed="false">
      <c r="A96" s="80" t="s">
        <v>220</v>
      </c>
      <c r="B96" s="0" t="n">
        <v>94.804722070694</v>
      </c>
      <c r="C96" s="0" t="s">
        <v>50</v>
      </c>
    </row>
    <row r="97" customFormat="false" ht="12.8" hidden="false" customHeight="false" outlineLevel="0" collapsed="false">
      <c r="A97" s="80" t="s">
        <v>221</v>
      </c>
      <c r="B97" s="0" t="n">
        <v>93.7753021717072</v>
      </c>
      <c r="C97" s="0" t="s">
        <v>121</v>
      </c>
    </row>
    <row r="98" customFormat="false" ht="12.8" hidden="false" customHeight="false" outlineLevel="0" collapsed="false">
      <c r="A98" s="80" t="s">
        <v>222</v>
      </c>
      <c r="B98" s="0" t="n">
        <v>85.4082524776459</v>
      </c>
      <c r="C98" s="0" t="s">
        <v>175</v>
      </c>
    </row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5" activeCellId="0" sqref="F15"/>
    </sheetView>
  </sheetViews>
  <sheetFormatPr defaultRowHeight="12.8" zeroHeight="false" outlineLevelRow="0" outlineLevelCol="0"/>
  <cols>
    <col collapsed="false" customWidth="true" hidden="false" outlineLevel="0" max="1" min="1" style="78" width="14.81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78" t="s">
        <v>223</v>
      </c>
      <c r="B1" s="0" t="n">
        <v>99.7430622577667</v>
      </c>
      <c r="C1" s="0" t="s">
        <v>158</v>
      </c>
    </row>
    <row r="2" customFormat="false" ht="15" hidden="false" customHeight="false" outlineLevel="0" collapsed="false">
      <c r="A2" s="78" t="s">
        <v>224</v>
      </c>
      <c r="B2" s="0" t="n">
        <v>99.9996423721314</v>
      </c>
      <c r="C2" s="0" t="s">
        <v>158</v>
      </c>
    </row>
    <row r="3" customFormat="false" ht="15" hidden="false" customHeight="false" outlineLevel="0" collapsed="false">
      <c r="A3" s="78" t="s">
        <v>225</v>
      </c>
      <c r="B3" s="0" t="n">
        <v>99.9987244606018</v>
      </c>
      <c r="C3" s="0" t="s">
        <v>158</v>
      </c>
    </row>
    <row r="4" customFormat="false" ht="12.8" hidden="false" customHeight="false" outlineLevel="0" collapsed="false">
      <c r="A4" s="78" t="s">
        <v>226</v>
      </c>
      <c r="B4" s="0" t="n">
        <v>99.683004617691</v>
      </c>
      <c r="C4" s="0" t="s">
        <v>158</v>
      </c>
    </row>
    <row r="5" customFormat="false" ht="12.8" hidden="false" customHeight="false" outlineLevel="0" collapsed="false">
      <c r="A5" s="78" t="s">
        <v>227</v>
      </c>
      <c r="B5" s="0" t="n">
        <v>99.9997735023499</v>
      </c>
      <c r="C5" s="0" t="s">
        <v>158</v>
      </c>
    </row>
    <row r="6" customFormat="false" ht="12.8" hidden="false" customHeight="false" outlineLevel="0" collapsed="false">
      <c r="A6" s="78" t="s">
        <v>228</v>
      </c>
      <c r="B6" s="0" t="n">
        <v>99.9980330467224</v>
      </c>
      <c r="C6" s="0" t="s">
        <v>158</v>
      </c>
    </row>
    <row r="7" customFormat="false" ht="12.8" hidden="false" customHeight="false" outlineLevel="0" collapsed="false">
      <c r="A7" s="78" t="s">
        <v>229</v>
      </c>
      <c r="B7" s="0" t="n">
        <v>99.999988079071</v>
      </c>
      <c r="C7" s="0" t="s">
        <v>158</v>
      </c>
    </row>
    <row r="8" customFormat="false" ht="12.8" hidden="false" customHeight="false" outlineLevel="0" collapsed="false">
      <c r="A8" s="78" t="s">
        <v>230</v>
      </c>
      <c r="B8" s="0" t="n">
        <v>99.9882102012634</v>
      </c>
      <c r="C8" s="0" t="s">
        <v>158</v>
      </c>
    </row>
    <row r="9" customFormat="false" ht="12.8" hidden="false" customHeight="false" outlineLevel="0" collapsed="false">
      <c r="A9" s="78" t="s">
        <v>231</v>
      </c>
      <c r="B9" s="0" t="n">
        <v>99.999475479126</v>
      </c>
      <c r="C9" s="0" t="s">
        <v>158</v>
      </c>
    </row>
    <row r="10" customFormat="false" ht="12.8" hidden="false" customHeight="false" outlineLevel="0" collapsed="false">
      <c r="A10" s="78" t="s">
        <v>232</v>
      </c>
      <c r="B10" s="0" t="n">
        <v>96.7264592647553</v>
      </c>
      <c r="C10" s="0" t="s">
        <v>158</v>
      </c>
    </row>
    <row r="11" customFormat="false" ht="12.8" hidden="false" customHeight="false" outlineLevel="0" collapsed="false">
      <c r="A11" s="78" t="s">
        <v>233</v>
      </c>
      <c r="B11" s="0" t="n">
        <v>99.9875664710999</v>
      </c>
      <c r="C11" s="0" t="s">
        <v>158</v>
      </c>
    </row>
    <row r="12" customFormat="false" ht="12.8" hidden="false" customHeight="false" outlineLevel="0" collapsed="false">
      <c r="A12" s="78" t="s">
        <v>234</v>
      </c>
      <c r="B12" s="0" t="n">
        <v>99.6823072433472</v>
      </c>
      <c r="C12" s="0" t="s">
        <v>158</v>
      </c>
    </row>
    <row r="13" customFormat="false" ht="12.8" hidden="false" customHeight="false" outlineLevel="0" collapsed="false">
      <c r="A13" s="78" t="s">
        <v>235</v>
      </c>
      <c r="B13" s="0" t="n">
        <v>100</v>
      </c>
      <c r="C13" s="0" t="s">
        <v>158</v>
      </c>
    </row>
    <row r="14" customFormat="false" ht="12.8" hidden="false" customHeight="false" outlineLevel="0" collapsed="false">
      <c r="A14" s="78" t="s">
        <v>236</v>
      </c>
      <c r="B14" s="0" t="n">
        <v>99.7716665267944</v>
      </c>
      <c r="C14" s="0" t="s">
        <v>158</v>
      </c>
    </row>
    <row r="15" customFormat="false" ht="12.8" hidden="false" customHeight="false" outlineLevel="0" collapsed="false">
      <c r="A15" s="78" t="s">
        <v>237</v>
      </c>
      <c r="B15" s="0" t="n">
        <v>99.9998450279236</v>
      </c>
      <c r="C15" s="0" t="s">
        <v>158</v>
      </c>
    </row>
    <row r="16" customFormat="false" ht="12.8" hidden="false" customHeight="false" outlineLevel="0" collapsed="false">
      <c r="A16" s="78" t="s">
        <v>238</v>
      </c>
      <c r="B16" s="0" t="n">
        <v>80.7990252971649</v>
      </c>
      <c r="C16" s="0" t="s">
        <v>158</v>
      </c>
    </row>
    <row r="17" customFormat="false" ht="12.8" hidden="false" customHeight="false" outlineLevel="0" collapsed="false">
      <c r="A17" s="78" t="s">
        <v>239</v>
      </c>
      <c r="B17" s="0" t="n">
        <v>99.9973177909851</v>
      </c>
      <c r="C17" s="0" t="s">
        <v>158</v>
      </c>
    </row>
    <row r="18" customFormat="false" ht="12.8" hidden="false" customHeight="false" outlineLevel="0" collapsed="false">
      <c r="A18" s="78" t="s">
        <v>240</v>
      </c>
      <c r="B18" s="0" t="n">
        <v>81.2784790992737</v>
      </c>
      <c r="C18" s="0" t="s">
        <v>132</v>
      </c>
    </row>
    <row r="19" customFormat="false" ht="12.8" hidden="false" customHeight="false" outlineLevel="0" collapsed="false">
      <c r="A19" s="78" t="s">
        <v>241</v>
      </c>
      <c r="B19" s="0" t="n">
        <v>100</v>
      </c>
      <c r="C19" s="0" t="s">
        <v>158</v>
      </c>
    </row>
    <row r="20" customFormat="false" ht="12.8" hidden="false" customHeight="false" outlineLevel="0" collapsed="false">
      <c r="A20" s="78" t="s">
        <v>242</v>
      </c>
      <c r="B20" s="0" t="n">
        <v>99.9975800514221</v>
      </c>
      <c r="C20" s="0" t="s">
        <v>158</v>
      </c>
    </row>
    <row r="21" customFormat="false" ht="12.8" hidden="false" customHeight="false" outlineLevel="0" collapsed="false">
      <c r="A21" s="78" t="s">
        <v>243</v>
      </c>
      <c r="B21" s="0" t="n">
        <v>97.771430015564</v>
      </c>
      <c r="C21" s="0" t="s">
        <v>158</v>
      </c>
    </row>
    <row r="22" customFormat="false" ht="12.8" hidden="false" customHeight="false" outlineLevel="0" collapsed="false">
      <c r="A22" s="78" t="s">
        <v>244</v>
      </c>
      <c r="B22" s="0" t="n">
        <v>99.6374070644379</v>
      </c>
      <c r="C22" s="0" t="s">
        <v>158</v>
      </c>
    </row>
    <row r="23" customFormat="false" ht="12.8" hidden="false" customHeight="false" outlineLevel="0" collapsed="false">
      <c r="A23" s="78" t="s">
        <v>245</v>
      </c>
      <c r="B23" s="0" t="n">
        <v>94.8198080062866</v>
      </c>
      <c r="C23" s="0" t="s">
        <v>158</v>
      </c>
    </row>
    <row r="24" customFormat="false" ht="12.8" hidden="false" customHeight="false" outlineLevel="0" collapsed="false">
      <c r="A24" s="78" t="s">
        <v>246</v>
      </c>
      <c r="B24" s="0" t="n">
        <v>99.063777923584</v>
      </c>
      <c r="C24" s="0" t="s">
        <v>158</v>
      </c>
    </row>
    <row r="25" customFormat="false" ht="12.8" hidden="false" customHeight="false" outlineLevel="0" collapsed="false">
      <c r="A25" s="78" t="s">
        <v>247</v>
      </c>
      <c r="B25" s="0" t="n">
        <v>99.9629378318787</v>
      </c>
      <c r="C25" s="0" t="s">
        <v>158</v>
      </c>
    </row>
    <row r="26" customFormat="false" ht="12.8" hidden="false" customHeight="false" outlineLevel="0" collapsed="false">
      <c r="A26" s="78" t="s">
        <v>248</v>
      </c>
      <c r="B26" s="0" t="n">
        <v>99.9908924102783</v>
      </c>
      <c r="C26" s="0" t="s">
        <v>158</v>
      </c>
    </row>
    <row r="27" customFormat="false" ht="12.8" hidden="false" customHeight="false" outlineLevel="0" collapsed="false">
      <c r="A27" s="78" t="s">
        <v>249</v>
      </c>
      <c r="B27" s="0" t="n">
        <v>100</v>
      </c>
      <c r="C27" s="0" t="s">
        <v>158</v>
      </c>
    </row>
    <row r="28" customFormat="false" ht="12.8" hidden="false" customHeight="false" outlineLevel="0" collapsed="false">
      <c r="A28" s="78" t="s">
        <v>250</v>
      </c>
      <c r="B28" s="0" t="n">
        <v>99.9951124191284</v>
      </c>
      <c r="C28" s="0" t="s">
        <v>158</v>
      </c>
    </row>
    <row r="29" customFormat="false" ht="12.8" hidden="false" customHeight="false" outlineLevel="0" collapsed="false">
      <c r="A29" s="78" t="s">
        <v>251</v>
      </c>
      <c r="B29" s="0" t="n">
        <v>99.9956011772156</v>
      </c>
      <c r="C29" s="0" t="s">
        <v>158</v>
      </c>
    </row>
    <row r="30" customFormat="false" ht="12.8" hidden="false" customHeight="false" outlineLevel="0" collapsed="false">
      <c r="A30" s="78" t="s">
        <v>252</v>
      </c>
      <c r="B30" s="0" t="n">
        <v>60.8331620693207</v>
      </c>
      <c r="C30" s="0" t="s">
        <v>158</v>
      </c>
    </row>
    <row r="31" customFormat="false" ht="19.4" hidden="false" customHeight="false" outlineLevel="0" collapsed="false">
      <c r="A31" s="78" t="s">
        <v>253</v>
      </c>
      <c r="B31" s="0" t="n">
        <v>99.9999642372131</v>
      </c>
      <c r="C31" s="0" t="s">
        <v>158</v>
      </c>
    </row>
    <row r="32" customFormat="false" ht="12.8" hidden="false" customHeight="false" outlineLevel="0" collapsed="false">
      <c r="A32" s="78" t="s">
        <v>254</v>
      </c>
      <c r="B32" s="0" t="n">
        <v>99.8389005661011</v>
      </c>
      <c r="C32" s="0" t="s">
        <v>158</v>
      </c>
    </row>
    <row r="33" customFormat="false" ht="12.8" hidden="false" customHeight="false" outlineLevel="0" collapsed="false">
      <c r="A33" s="78" t="s">
        <v>255</v>
      </c>
      <c r="B33" s="0" t="n">
        <v>99.9998927116394</v>
      </c>
      <c r="C33" s="0" t="s">
        <v>158</v>
      </c>
    </row>
    <row r="34" customFormat="false" ht="12.8" hidden="false" customHeight="false" outlineLevel="0" collapsed="false">
      <c r="A34" s="78" t="s">
        <v>256</v>
      </c>
      <c r="B34" s="0" t="n">
        <v>99.999988079071</v>
      </c>
      <c r="C34" s="0" t="s">
        <v>158</v>
      </c>
    </row>
    <row r="35" customFormat="false" ht="12.8" hidden="false" customHeight="false" outlineLevel="0" collapsed="false">
      <c r="A35" s="78" t="s">
        <v>257</v>
      </c>
      <c r="B35" s="0" t="n">
        <v>100</v>
      </c>
      <c r="C35" s="0" t="s">
        <v>158</v>
      </c>
    </row>
    <row r="36" customFormat="false" ht="12.8" hidden="false" customHeight="false" outlineLevel="0" collapsed="false">
      <c r="A36" s="78" t="s">
        <v>258</v>
      </c>
      <c r="B36" s="0" t="n">
        <v>99.9961495399475</v>
      </c>
      <c r="C36" s="0" t="s">
        <v>158</v>
      </c>
    </row>
    <row r="37" customFormat="false" ht="12.8" hidden="false" customHeight="false" outlineLevel="0" collapsed="false">
      <c r="A37" s="78" t="s">
        <v>259</v>
      </c>
      <c r="B37" s="0" t="n">
        <v>97.1163213253021</v>
      </c>
      <c r="C37" s="0" t="s">
        <v>158</v>
      </c>
    </row>
    <row r="38" customFormat="false" ht="19.4" hidden="false" customHeight="false" outlineLevel="0" collapsed="false">
      <c r="A38" s="78" t="s">
        <v>260</v>
      </c>
      <c r="B38" s="0" t="n">
        <v>99.9857902526856</v>
      </c>
      <c r="C38" s="0" t="s">
        <v>158</v>
      </c>
    </row>
    <row r="39" customFormat="false" ht="12.8" hidden="false" customHeight="false" outlineLevel="0" collapsed="false">
      <c r="A39" s="78" t="s">
        <v>261</v>
      </c>
      <c r="B39" s="0" t="n">
        <v>73.0388045310974</v>
      </c>
      <c r="C39" s="0" t="s">
        <v>158</v>
      </c>
    </row>
    <row r="40" customFormat="false" ht="12.8" hidden="false" customHeight="false" outlineLevel="0" collapsed="false">
      <c r="A40" s="78" t="s">
        <v>262</v>
      </c>
      <c r="B40" s="0" t="n">
        <v>99.9997615814209</v>
      </c>
      <c r="C40" s="0" t="s">
        <v>158</v>
      </c>
    </row>
    <row r="41" customFormat="false" ht="12.8" hidden="false" customHeight="false" outlineLevel="0" collapsed="false">
      <c r="A41" s="78" t="s">
        <v>263</v>
      </c>
      <c r="B41" s="0" t="n">
        <v>65.0570690631866</v>
      </c>
      <c r="C41" s="0" t="s">
        <v>158</v>
      </c>
    </row>
    <row r="42" customFormat="false" ht="12.8" hidden="false" customHeight="false" outlineLevel="0" collapsed="false">
      <c r="A42" s="78" t="s">
        <v>264</v>
      </c>
      <c r="B42" s="0" t="n">
        <v>99.9923825263977</v>
      </c>
      <c r="C42" s="0" t="s">
        <v>158</v>
      </c>
    </row>
    <row r="43" customFormat="false" ht="12.8" hidden="false" customHeight="false" outlineLevel="0" collapsed="false">
      <c r="A43" s="78" t="s">
        <v>265</v>
      </c>
      <c r="B43" s="0" t="n">
        <v>99.9999761581421</v>
      </c>
      <c r="C43" s="0" t="s">
        <v>158</v>
      </c>
    </row>
    <row r="44" customFormat="false" ht="12.8" hidden="false" customHeight="false" outlineLevel="0" collapsed="false">
      <c r="A44" s="78" t="s">
        <v>266</v>
      </c>
      <c r="B44" s="0" t="n">
        <v>99.9054610729218</v>
      </c>
      <c r="C44" s="0" t="s">
        <v>158</v>
      </c>
    </row>
    <row r="45" customFormat="false" ht="12.8" hidden="false" customHeight="false" outlineLevel="0" collapsed="false">
      <c r="A45" s="78" t="s">
        <v>267</v>
      </c>
      <c r="B45" s="0" t="n">
        <v>99.9997138977051</v>
      </c>
      <c r="C45" s="0" t="s">
        <v>158</v>
      </c>
    </row>
    <row r="46" customFormat="false" ht="12.8" hidden="false" customHeight="false" outlineLevel="0" collapsed="false">
      <c r="A46" s="78" t="s">
        <v>268</v>
      </c>
      <c r="B46" s="0" t="n">
        <v>99.9127805233002</v>
      </c>
      <c r="C46" s="0" t="s">
        <v>158</v>
      </c>
    </row>
    <row r="47" customFormat="false" ht="12.8" hidden="false" customHeight="false" outlineLevel="0" collapsed="false">
      <c r="A47" s="78" t="s">
        <v>269</v>
      </c>
      <c r="B47" s="0" t="n">
        <v>99.4887173175812</v>
      </c>
      <c r="C47" s="0" t="s">
        <v>132</v>
      </c>
    </row>
    <row r="48" customFormat="false" ht="12.8" hidden="false" customHeight="false" outlineLevel="0" collapsed="false">
      <c r="A48" s="78" t="s">
        <v>270</v>
      </c>
      <c r="B48" s="0" t="n">
        <v>99.9807059764862</v>
      </c>
      <c r="C48" s="0" t="s">
        <v>158</v>
      </c>
    </row>
    <row r="49" customFormat="false" ht="19.4" hidden="false" customHeight="false" outlineLevel="0" collapsed="false">
      <c r="A49" s="78" t="s">
        <v>271</v>
      </c>
      <c r="B49" s="0" t="n">
        <v>98.5796213150024</v>
      </c>
      <c r="C49" s="0" t="s">
        <v>158</v>
      </c>
    </row>
    <row r="50" customFormat="false" ht="19.4" hidden="false" customHeight="false" outlineLevel="0" collapsed="false">
      <c r="A50" s="78" t="s">
        <v>272</v>
      </c>
      <c r="B50" s="0" t="n">
        <v>99.9245643615723</v>
      </c>
      <c r="C50" s="0" t="s">
        <v>158</v>
      </c>
    </row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32" activeCellId="0" sqref="K32"/>
    </sheetView>
  </sheetViews>
  <sheetFormatPr defaultRowHeight="12.8" zeroHeight="false" outlineLevelRow="0" outlineLevelCol="0"/>
  <cols>
    <col collapsed="false" customWidth="false" hidden="false" outlineLevel="0" max="1" min="1" style="78" width="11.52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78" t="s">
        <v>273</v>
      </c>
      <c r="B1" s="0" t="n">
        <v>99.9521017074585</v>
      </c>
      <c r="C1" s="0" t="s">
        <v>50</v>
      </c>
    </row>
    <row r="2" customFormat="false" ht="15" hidden="false" customHeight="false" outlineLevel="0" collapsed="false">
      <c r="A2" s="78" t="s">
        <v>274</v>
      </c>
      <c r="B2" s="0" t="n">
        <v>97.9764699935913</v>
      </c>
      <c r="C2" s="0" t="s">
        <v>50</v>
      </c>
    </row>
    <row r="3" customFormat="false" ht="15" hidden="false" customHeight="false" outlineLevel="0" collapsed="false">
      <c r="A3" s="78" t="s">
        <v>275</v>
      </c>
      <c r="B3" s="0" t="n">
        <v>99.9912858009338</v>
      </c>
      <c r="C3" s="0" t="s">
        <v>132</v>
      </c>
    </row>
    <row r="4" customFormat="false" ht="12.8" hidden="false" customHeight="false" outlineLevel="0" collapsed="false">
      <c r="A4" s="78" t="s">
        <v>276</v>
      </c>
      <c r="B4" s="0" t="n">
        <v>100</v>
      </c>
      <c r="C4" s="0" t="s">
        <v>158</v>
      </c>
    </row>
    <row r="5" customFormat="false" ht="12.8" hidden="false" customHeight="false" outlineLevel="0" collapsed="false">
      <c r="A5" s="78" t="s">
        <v>277</v>
      </c>
      <c r="B5" s="0" t="n">
        <v>99.9215483665466</v>
      </c>
      <c r="C5" s="0" t="s">
        <v>132</v>
      </c>
    </row>
    <row r="6" customFormat="false" ht="12.8" hidden="false" customHeight="false" outlineLevel="0" collapsed="false">
      <c r="A6" s="78" t="s">
        <v>278</v>
      </c>
      <c r="B6" s="0" t="n">
        <v>96.600466966629</v>
      </c>
      <c r="C6" s="0" t="s">
        <v>50</v>
      </c>
    </row>
    <row r="7" customFormat="false" ht="12.8" hidden="false" customHeight="false" outlineLevel="0" collapsed="false">
      <c r="A7" s="78" t="s">
        <v>279</v>
      </c>
      <c r="B7" s="0" t="n">
        <v>99.6306300163269</v>
      </c>
      <c r="C7" s="0" t="s">
        <v>132</v>
      </c>
    </row>
    <row r="8" customFormat="false" ht="12.8" hidden="false" customHeight="false" outlineLevel="0" collapsed="false">
      <c r="A8" s="78" t="s">
        <v>280</v>
      </c>
      <c r="B8" s="0" t="n">
        <v>98.7221539020538</v>
      </c>
      <c r="C8" s="0" t="s">
        <v>132</v>
      </c>
    </row>
    <row r="9" customFormat="false" ht="12.8" hidden="false" customHeight="false" outlineLevel="0" collapsed="false">
      <c r="A9" s="78" t="s">
        <v>281</v>
      </c>
      <c r="B9" s="0" t="n">
        <v>99.8195469379425</v>
      </c>
      <c r="C9" s="0" t="s">
        <v>132</v>
      </c>
    </row>
    <row r="10" customFormat="false" ht="12.8" hidden="false" customHeight="false" outlineLevel="0" collapsed="false">
      <c r="A10" s="78" t="s">
        <v>282</v>
      </c>
      <c r="B10" s="0" t="n">
        <v>99.9682664871216</v>
      </c>
      <c r="C10" s="0" t="s">
        <v>132</v>
      </c>
    </row>
    <row r="11" customFormat="false" ht="12.8" hidden="false" customHeight="false" outlineLevel="0" collapsed="false">
      <c r="A11" s="78" t="s">
        <v>283</v>
      </c>
      <c r="B11" s="0" t="n">
        <v>59.1569781303406</v>
      </c>
      <c r="C11" s="0" t="s">
        <v>132</v>
      </c>
    </row>
    <row r="12" customFormat="false" ht="12.8" hidden="false" customHeight="false" outlineLevel="0" collapsed="false">
      <c r="A12" s="78" t="s">
        <v>284</v>
      </c>
      <c r="B12" s="0" t="n">
        <v>95.1346397399902</v>
      </c>
      <c r="C12" s="0" t="s">
        <v>132</v>
      </c>
    </row>
    <row r="13" customFormat="false" ht="12.8" hidden="false" customHeight="false" outlineLevel="0" collapsed="false">
      <c r="A13" s="78" t="s">
        <v>285</v>
      </c>
      <c r="B13" s="0" t="n">
        <v>99.0191340446472</v>
      </c>
      <c r="C13" s="0" t="s">
        <v>132</v>
      </c>
    </row>
    <row r="14" customFormat="false" ht="12.8" hidden="false" customHeight="false" outlineLevel="0" collapsed="false">
      <c r="A14" s="78" t="s">
        <v>286</v>
      </c>
      <c r="B14" s="0" t="n">
        <v>99.8484790325165</v>
      </c>
      <c r="C14" s="0" t="s">
        <v>132</v>
      </c>
    </row>
    <row r="15" customFormat="false" ht="12.8" hidden="false" customHeight="false" outlineLevel="0" collapsed="false">
      <c r="A15" s="78" t="s">
        <v>287</v>
      </c>
      <c r="B15" s="0" t="n">
        <v>81.8239152431488</v>
      </c>
      <c r="C15" s="0" t="s">
        <v>132</v>
      </c>
    </row>
    <row r="16" customFormat="false" ht="12.8" hidden="false" customHeight="false" outlineLevel="0" collapsed="false">
      <c r="A16" s="78" t="s">
        <v>288</v>
      </c>
      <c r="B16" s="0" t="n">
        <v>99.9979853630066</v>
      </c>
      <c r="C16" s="0" t="s">
        <v>132</v>
      </c>
    </row>
    <row r="17" customFormat="false" ht="12.8" hidden="false" customHeight="false" outlineLevel="0" collapsed="false">
      <c r="A17" s="78" t="s">
        <v>289</v>
      </c>
      <c r="B17" s="0" t="n">
        <v>99.9968409538269</v>
      </c>
      <c r="C17" s="0" t="s">
        <v>158</v>
      </c>
    </row>
    <row r="18" customFormat="false" ht="12.8" hidden="false" customHeight="false" outlineLevel="0" collapsed="false">
      <c r="A18" s="78" t="s">
        <v>290</v>
      </c>
      <c r="B18" s="0" t="n">
        <v>99.9987483024597</v>
      </c>
      <c r="C18" s="0" t="s">
        <v>132</v>
      </c>
    </row>
    <row r="19" customFormat="false" ht="12.8" hidden="false" customHeight="false" outlineLevel="0" collapsed="false">
      <c r="A19" s="78" t="s">
        <v>291</v>
      </c>
      <c r="B19" s="0" t="n">
        <v>85.2771997451782</v>
      </c>
      <c r="C19" s="0" t="s">
        <v>132</v>
      </c>
    </row>
    <row r="20" customFormat="false" ht="12.8" hidden="false" customHeight="false" outlineLevel="0" collapsed="false">
      <c r="A20" s="78" t="s">
        <v>292</v>
      </c>
      <c r="B20" s="0" t="n">
        <v>99.6206879615784</v>
      </c>
      <c r="C20" s="0" t="s">
        <v>124</v>
      </c>
    </row>
    <row r="21" customFormat="false" ht="12.8" hidden="false" customHeight="false" outlineLevel="0" collapsed="false">
      <c r="A21" s="78" t="s">
        <v>293</v>
      </c>
      <c r="B21" s="0" t="n">
        <v>99.9569952487946</v>
      </c>
      <c r="C21" s="0" t="s">
        <v>132</v>
      </c>
    </row>
    <row r="22" customFormat="false" ht="12.8" hidden="false" customHeight="false" outlineLevel="0" collapsed="false">
      <c r="A22" s="78" t="s">
        <v>294</v>
      </c>
      <c r="B22" s="0" t="n">
        <v>99.9995112419128</v>
      </c>
      <c r="C22" s="0" t="s">
        <v>132</v>
      </c>
    </row>
    <row r="23" customFormat="false" ht="12.8" hidden="false" customHeight="false" outlineLevel="0" collapsed="false">
      <c r="A23" s="78" t="s">
        <v>295</v>
      </c>
      <c r="B23" s="0" t="n">
        <v>98.7612783908844</v>
      </c>
      <c r="C23" s="0" t="s">
        <v>132</v>
      </c>
    </row>
    <row r="24" customFormat="false" ht="12.8" hidden="false" customHeight="false" outlineLevel="0" collapsed="false">
      <c r="A24" s="78" t="s">
        <v>296</v>
      </c>
      <c r="B24" s="0" t="n">
        <v>99.8713612556458</v>
      </c>
      <c r="C24" s="0" t="s">
        <v>132</v>
      </c>
    </row>
    <row r="25" customFormat="false" ht="12.8" hidden="false" customHeight="false" outlineLevel="0" collapsed="false">
      <c r="A25" s="78" t="s">
        <v>297</v>
      </c>
      <c r="B25" s="0" t="n">
        <v>65.6475722789764</v>
      </c>
      <c r="C25" s="0" t="s">
        <v>132</v>
      </c>
    </row>
    <row r="26" customFormat="false" ht="12.8" hidden="false" customHeight="false" outlineLevel="0" collapsed="false">
      <c r="A26" s="78" t="s">
        <v>298</v>
      </c>
      <c r="B26" s="0" t="n">
        <v>54.6972334384918</v>
      </c>
      <c r="C26" s="0" t="s">
        <v>158</v>
      </c>
    </row>
    <row r="27" customFormat="false" ht="12.8" hidden="false" customHeight="false" outlineLevel="0" collapsed="false">
      <c r="A27" s="78" t="s">
        <v>299</v>
      </c>
      <c r="B27" s="0" t="n">
        <v>99.7117280960083</v>
      </c>
      <c r="C27" s="0" t="s">
        <v>132</v>
      </c>
    </row>
    <row r="28" customFormat="false" ht="12.8" hidden="false" customHeight="false" outlineLevel="0" collapsed="false">
      <c r="A28" s="78" t="s">
        <v>300</v>
      </c>
      <c r="B28" s="0" t="n">
        <v>72.4980890750885</v>
      </c>
      <c r="C28" s="0" t="s">
        <v>50</v>
      </c>
    </row>
    <row r="29" customFormat="false" ht="12.8" hidden="false" customHeight="false" outlineLevel="0" collapsed="false">
      <c r="A29" s="78" t="s">
        <v>301</v>
      </c>
      <c r="B29" s="0" t="n">
        <v>99.9861478805542</v>
      </c>
      <c r="C29" s="0" t="s">
        <v>132</v>
      </c>
    </row>
    <row r="30" customFormat="false" ht="12.8" hidden="false" customHeight="false" outlineLevel="0" collapsed="false">
      <c r="A30" s="78" t="s">
        <v>302</v>
      </c>
      <c r="B30" s="0" t="n">
        <v>99.5130658149719</v>
      </c>
      <c r="C30" s="0" t="s">
        <v>132</v>
      </c>
    </row>
    <row r="31" customFormat="false" ht="19.4" hidden="false" customHeight="false" outlineLevel="0" collapsed="false">
      <c r="A31" s="78" t="s">
        <v>303</v>
      </c>
      <c r="B31" s="0" t="n">
        <v>99.987006187439</v>
      </c>
      <c r="C31" s="0" t="s">
        <v>158</v>
      </c>
    </row>
    <row r="32" customFormat="false" ht="12.8" hidden="false" customHeight="false" outlineLevel="0" collapsed="false">
      <c r="A32" s="78" t="s">
        <v>304</v>
      </c>
      <c r="B32" s="0" t="n">
        <v>76.318234205246</v>
      </c>
      <c r="C32" s="0" t="s">
        <v>158</v>
      </c>
    </row>
    <row r="33" customFormat="false" ht="12.8" hidden="false" customHeight="false" outlineLevel="0" collapsed="false">
      <c r="A33" s="78" t="s">
        <v>305</v>
      </c>
      <c r="B33" s="0" t="n">
        <v>78.5671830177307</v>
      </c>
      <c r="C33" s="0" t="s">
        <v>132</v>
      </c>
    </row>
    <row r="34" customFormat="false" ht="12.8" hidden="false" customHeight="false" outlineLevel="0" collapsed="false">
      <c r="A34" s="78" t="s">
        <v>306</v>
      </c>
      <c r="B34" s="0" t="n">
        <v>100</v>
      </c>
      <c r="C34" s="0" t="s">
        <v>132</v>
      </c>
    </row>
    <row r="35" customFormat="false" ht="12.8" hidden="false" customHeight="false" outlineLevel="0" collapsed="false">
      <c r="A35" s="78" t="s">
        <v>307</v>
      </c>
      <c r="B35" s="0" t="n">
        <v>54.2352557182312</v>
      </c>
      <c r="C35" s="0" t="s">
        <v>50</v>
      </c>
    </row>
    <row r="36" customFormat="false" ht="12.8" hidden="false" customHeight="false" outlineLevel="0" collapsed="false">
      <c r="A36" s="78" t="s">
        <v>308</v>
      </c>
      <c r="B36" s="0" t="n">
        <v>98.8530337810516</v>
      </c>
      <c r="C36" s="0" t="s">
        <v>132</v>
      </c>
    </row>
    <row r="37" customFormat="false" ht="12.8" hidden="false" customHeight="false" outlineLevel="0" collapsed="false">
      <c r="A37" s="78" t="s">
        <v>309</v>
      </c>
      <c r="B37" s="0" t="n">
        <v>99.6136605739594</v>
      </c>
      <c r="C37" s="0" t="s">
        <v>132</v>
      </c>
    </row>
    <row r="38" customFormat="false" ht="19.4" hidden="false" customHeight="false" outlineLevel="0" collapsed="false">
      <c r="A38" s="78" t="s">
        <v>310</v>
      </c>
      <c r="B38" s="0" t="n">
        <v>51.0269105434418</v>
      </c>
      <c r="C38" s="0" t="s">
        <v>132</v>
      </c>
    </row>
    <row r="39" customFormat="false" ht="12.8" hidden="false" customHeight="false" outlineLevel="0" collapsed="false">
      <c r="A39" s="78" t="s">
        <v>311</v>
      </c>
      <c r="B39" s="0" t="n">
        <v>96.1417615413666</v>
      </c>
      <c r="C39" s="0" t="s">
        <v>121</v>
      </c>
    </row>
    <row r="40" customFormat="false" ht="12.8" hidden="false" customHeight="false" outlineLevel="0" collapsed="false">
      <c r="A40" s="78" t="s">
        <v>312</v>
      </c>
      <c r="B40" s="0" t="n">
        <v>97.1646964550018</v>
      </c>
      <c r="C40" s="0" t="s">
        <v>132</v>
      </c>
    </row>
    <row r="41" customFormat="false" ht="12.8" hidden="false" customHeight="false" outlineLevel="0" collapsed="false">
      <c r="A41" s="78" t="s">
        <v>313</v>
      </c>
      <c r="B41" s="0" t="n">
        <v>80.94642162323</v>
      </c>
      <c r="C41" s="0" t="s">
        <v>124</v>
      </c>
    </row>
    <row r="42" customFormat="false" ht="12.8" hidden="false" customHeight="false" outlineLevel="0" collapsed="false">
      <c r="A42" s="78" t="s">
        <v>314</v>
      </c>
      <c r="B42" s="0" t="n">
        <v>99.9894499778748</v>
      </c>
      <c r="C42" s="0" t="s">
        <v>132</v>
      </c>
    </row>
    <row r="43" customFormat="false" ht="12.8" hidden="false" customHeight="false" outlineLevel="0" collapsed="false">
      <c r="A43" s="78" t="s">
        <v>315</v>
      </c>
      <c r="B43" s="0" t="n">
        <v>99.1720914840698</v>
      </c>
      <c r="C43" s="0" t="s">
        <v>132</v>
      </c>
    </row>
    <row r="44" customFormat="false" ht="12.8" hidden="false" customHeight="false" outlineLevel="0" collapsed="false">
      <c r="A44" s="78" t="s">
        <v>316</v>
      </c>
      <c r="B44" s="0" t="n">
        <v>99.872499704361</v>
      </c>
      <c r="C44" s="0" t="s">
        <v>132</v>
      </c>
    </row>
    <row r="45" customFormat="false" ht="12.8" hidden="false" customHeight="false" outlineLevel="0" collapsed="false">
      <c r="A45" s="78" t="s">
        <v>317</v>
      </c>
      <c r="B45" s="0" t="n">
        <v>99.9997973442078</v>
      </c>
      <c r="C45" s="0" t="s">
        <v>132</v>
      </c>
    </row>
    <row r="46" customFormat="false" ht="12.8" hidden="false" customHeight="false" outlineLevel="0" collapsed="false">
      <c r="A46" s="78" t="s">
        <v>318</v>
      </c>
      <c r="B46" s="0" t="n">
        <v>65.5004978179932</v>
      </c>
      <c r="C46" s="0" t="s">
        <v>50</v>
      </c>
    </row>
    <row r="47" customFormat="false" ht="12.8" hidden="false" customHeight="false" outlineLevel="0" collapsed="false">
      <c r="A47" s="78" t="s">
        <v>319</v>
      </c>
      <c r="B47" s="0" t="n">
        <v>99.9911308288574</v>
      </c>
      <c r="C47" s="0" t="s">
        <v>158</v>
      </c>
    </row>
    <row r="48" customFormat="false" ht="12.8" hidden="false" customHeight="false" outlineLevel="0" collapsed="false">
      <c r="A48" s="78" t="s">
        <v>320</v>
      </c>
      <c r="B48" s="0" t="n">
        <v>99.9951720237732</v>
      </c>
      <c r="C48" s="0" t="s">
        <v>132</v>
      </c>
    </row>
    <row r="49" customFormat="false" ht="19.4" hidden="false" customHeight="false" outlineLevel="0" collapsed="false">
      <c r="A49" s="78" t="s">
        <v>321</v>
      </c>
      <c r="B49" s="0" t="n">
        <v>99.5506525039673</v>
      </c>
      <c r="C49" s="0" t="s">
        <v>132</v>
      </c>
    </row>
    <row r="50" customFormat="false" ht="19.4" hidden="false" customHeight="false" outlineLevel="0" collapsed="false"/>
    <row r="54" customFormat="false" ht="17.35" hidden="false" customHeight="false" outlineLevel="0" collapsed="false"/>
    <row r="55" customFormat="false" ht="15" hidden="false" customHeight="false" outlineLevel="0" collapsed="false"/>
    <row r="56" customFormat="false" ht="23.85" hidden="false" customHeight="false" outlineLevel="0" collapsed="false"/>
    <row r="57" customFormat="false" ht="35.0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</sheetData>
  <sheetProtection sheet="true" password="c69b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2018-08-03T22:17:06Z</dcterms:modified>
  <cp:revision>154</cp:revision>
  <dc:subject/>
  <dc:title/>
</cp:coreProperties>
</file>