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TBabahoyo\Semestres\6PeriodoMayoSeptiembre2020VirtualCALENDARIOACADEMICO\IngSW\ClasesVespertino\"/>
    </mc:Choice>
  </mc:AlternateContent>
  <xr:revisionPtr revIDLastSave="0" documentId="8_{D48E91B8-C06F-4345-94EC-C5C7CE6643CD}" xr6:coauthVersionLast="47" xr6:coauthVersionMax="47" xr10:uidLastSave="{00000000-0000-0000-0000-000000000000}"/>
  <bookViews>
    <workbookView xWindow="240" yWindow="75" windowWidth="15600" windowHeight="7995" xr2:uid="{00000000-000D-0000-FFFF-FFFF00000000}"/>
  </bookViews>
  <sheets>
    <sheet name="Act4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2" l="1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6" i="2"/>
  <c r="F6" i="2"/>
  <c r="J6" i="2"/>
  <c r="P6" i="2"/>
  <c r="Q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J36" i="2"/>
  <c r="Q36" i="2"/>
  <c r="J37" i="2"/>
  <c r="Q37" i="2"/>
  <c r="J38" i="2"/>
  <c r="Q38" i="2"/>
  <c r="J39" i="2"/>
  <c r="Q39" i="2"/>
  <c r="J19" i="2"/>
  <c r="Q19" i="2"/>
  <c r="J7" i="2"/>
  <c r="J8" i="2"/>
  <c r="J9" i="2"/>
  <c r="J10" i="2"/>
  <c r="J11" i="2"/>
  <c r="J12" i="2"/>
  <c r="J13" i="2"/>
  <c r="J14" i="2"/>
  <c r="J15" i="2"/>
  <c r="J16" i="2"/>
  <c r="J17" i="2"/>
  <c r="J18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40" i="2"/>
  <c r="J41" i="2"/>
  <c r="J42" i="2"/>
  <c r="J43" i="2"/>
  <c r="Q35" i="2"/>
  <c r="Q8" i="2"/>
  <c r="Q9" i="2"/>
  <c r="Q10" i="2"/>
  <c r="Q11" i="2"/>
  <c r="Q12" i="2"/>
  <c r="Q13" i="2"/>
  <c r="Q14" i="2"/>
  <c r="Q15" i="2"/>
  <c r="Q16" i="2"/>
  <c r="Q17" i="2"/>
  <c r="Q18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40" i="2"/>
  <c r="Q41" i="2"/>
  <c r="Q42" i="2"/>
  <c r="Q43" i="2"/>
  <c r="Q7" i="2"/>
  <c r="Q45" i="2"/>
  <c r="S47" i="2"/>
  <c r="S48" i="2"/>
  <c r="U48" i="2"/>
  <c r="S50" i="2"/>
  <c r="U50" i="2"/>
  <c r="S49" i="2"/>
  <c r="U49" i="2"/>
  <c r="F45" i="2"/>
  <c r="U51" i="2"/>
  <c r="S51" i="2"/>
  <c r="U47" i="2"/>
</calcChain>
</file>

<file path=xl/sharedStrings.xml><?xml version="1.0" encoding="utf-8"?>
<sst xmlns="http://schemas.openxmlformats.org/spreadsheetml/2006/main" count="71" uniqueCount="70">
  <si>
    <t>N°.</t>
  </si>
  <si>
    <t>NOMBRE</t>
  </si>
  <si>
    <t xml:space="preserve">Act. </t>
  </si>
  <si>
    <t>ProI</t>
  </si>
  <si>
    <t>Máxima</t>
  </si>
  <si>
    <t>UNIVERSIDAD TECNICA DE BABAHOYO</t>
  </si>
  <si>
    <t>INGENIERÍA EN SISTEMAS</t>
  </si>
  <si>
    <t>Lec 1</t>
  </si>
  <si>
    <t>Ta 1</t>
  </si>
  <si>
    <t>Deb 1</t>
  </si>
  <si>
    <t>Número de Estudiantes</t>
  </si>
  <si>
    <t>PROMEDIOS</t>
  </si>
  <si>
    <t>PORCENTAJE</t>
  </si>
  <si>
    <t>1 - 3,99</t>
  </si>
  <si>
    <t>4 - 6,99</t>
  </si>
  <si>
    <t>7 - 8,99</t>
  </si>
  <si>
    <t>9 - 10,00</t>
  </si>
  <si>
    <t>TOTAL:</t>
  </si>
  <si>
    <t>Ta 2</t>
  </si>
  <si>
    <t>PRO</t>
  </si>
  <si>
    <t>De 2</t>
  </si>
  <si>
    <t>INGENIERÍA DEL SOFTWARE</t>
  </si>
  <si>
    <t>Deber 1 : Modelos y ciclos de vida</t>
  </si>
  <si>
    <t>Tarea 1: Objetivos del Sistema Informático</t>
  </si>
  <si>
    <t>Lec1T</t>
  </si>
  <si>
    <t>Lec1P</t>
  </si>
  <si>
    <t>Tarea 2: Especificación de requerimientos</t>
  </si>
  <si>
    <t>EXA 1</t>
  </si>
  <si>
    <t>EXA 2</t>
  </si>
  <si>
    <t>Exa ALTA</t>
  </si>
  <si>
    <t>SEMESTRE: CUARTO "B" VESPERTINO</t>
  </si>
  <si>
    <t>Ayuda</t>
  </si>
  <si>
    <t>AGUILAR LINARES SERGIO FABIAN</t>
  </si>
  <si>
    <t>ANDALUZ JARA ROSEMARY CECIBEL</t>
  </si>
  <si>
    <t>BASTIDAS SOTO YANELA DEYANIRA</t>
  </si>
  <si>
    <t>BRAVO BUSTAMANTE MIKE STEVEN</t>
  </si>
  <si>
    <t>CABRERA VITERI EDER SNEIDER</t>
  </si>
  <si>
    <t>CAMPOS MOYANO LAURA MARIA</t>
  </si>
  <si>
    <t>CASTRO ROMAN ANGIE SCARLETTE</t>
  </si>
  <si>
    <t>CORREA BEDON DEISLER OLIVER</t>
  </si>
  <si>
    <t>CRESPO PARRALES WELLINGTON ANDRES</t>
  </si>
  <si>
    <t>DIAZ MARQUEZ LINDA LEONOR</t>
  </si>
  <si>
    <t>ELIZONDO PARRALES ROMAN REYNALDO</t>
  </si>
  <si>
    <t>ENRIQUEZ VARGAS CARLOS ANDRES</t>
  </si>
  <si>
    <t>FIGUEROA SANTOS ODALYS MEYLING</t>
  </si>
  <si>
    <t>GAIBOR JAÑA KLEBER RAUL</t>
  </si>
  <si>
    <t>GUARANDA MIRANDA GARY LUCIANO</t>
  </si>
  <si>
    <t>JUNCO PERALTA LEIDY MARIA</t>
  </si>
  <si>
    <t>LESCANO ULLOA AARON SEBASTIAN</t>
  </si>
  <si>
    <t>MENDEZ ESPAÑA ERIKA SOLANGE</t>
  </si>
  <si>
    <t>MORAN ROMERO CARLOS GABRIEL</t>
  </si>
  <si>
    <t>MOREIRA TOBAR ALEXY GABRIEL</t>
  </si>
  <si>
    <t>MUÑOZ VACA STEVEN JOEL</t>
  </si>
  <si>
    <t>PACHECO GALARRAGA ANGIE ALEXANDRA</t>
  </si>
  <si>
    <t>PACHERRE LAJE JORMAN RUBIEL</t>
  </si>
  <si>
    <t>PALMA PARRALES JESSICA NICOLE</t>
  </si>
  <si>
    <t>PAREDES BRAVO JONATHAN HECTOR</t>
  </si>
  <si>
    <t>PARRA BAJAÑA GREGORI ANDRES</t>
  </si>
  <si>
    <t>PENDOLEMA JARAMILLO FREDY AMARO</t>
  </si>
  <si>
    <t>PISCO HAZ ERIKA LILIBETH</t>
  </si>
  <si>
    <t>SALVATIERRA CRUZ MEYBILING DEL PILAR</t>
  </si>
  <si>
    <t>SANCHEZ MORENO MELISSA MARILU</t>
  </si>
  <si>
    <t>SILVA PAREDES JAHIR ALEJANDRO</t>
  </si>
  <si>
    <t>TUMBACO GUAMAN TITO JOEL</t>
  </si>
  <si>
    <t>URRUTIA ORTIZ JHON ALEXANDER</t>
  </si>
  <si>
    <t>VARGAS BURGOS SHIRLEY CUMANDA</t>
  </si>
  <si>
    <t>VASQUEZ FIGUEROA MARIUXY TATIANA</t>
  </si>
  <si>
    <t>VERA SALAS ADRIANA MARIA</t>
  </si>
  <si>
    <t>YANEZ PARRALES LUIS ALFREDO</t>
  </si>
  <si>
    <t>ZAMORA CORNEJO GEOMARA LISBETH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</si>
</sst>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name val="Times New Roman"/>
      <family val="1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Times New Roman"/>
      <family val="1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9" fontId="10" fillId="0" borderId="0" applyFont="0" applyFill="0" applyBorder="0" applyAlignment="0" applyProtection="0"/>
  </cellStyleXfs>
  <cellXfs count="4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/>
    </xf>
    <xf numFmtId="2" fontId="0" fillId="0" borderId="0" xfId="0" applyNumberFormat="1"/>
    <xf numFmtId="2" fontId="7" fillId="0" borderId="0" xfId="0" applyNumberFormat="1" applyFont="1"/>
    <xf numFmtId="2" fontId="8" fillId="3" borderId="1" xfId="1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/>
    </xf>
    <xf numFmtId="2" fontId="7" fillId="4" borderId="0" xfId="0" applyNumberFormat="1" applyFont="1" applyFill="1" applyBorder="1" applyAlignment="1">
      <alignment horizontal="right"/>
    </xf>
    <xf numFmtId="0" fontId="11" fillId="0" borderId="0" xfId="0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right"/>
    </xf>
    <xf numFmtId="0" fontId="0" fillId="4" borderId="0" xfId="0" applyFill="1"/>
    <xf numFmtId="2" fontId="8" fillId="5" borderId="1" xfId="1" applyNumberFormat="1" applyFont="1" applyFill="1" applyBorder="1" applyAlignment="1">
      <alignment horizontal="center" vertical="center"/>
    </xf>
    <xf numFmtId="2" fontId="7" fillId="5" borderId="1" xfId="1" applyNumberFormat="1" applyFont="1" applyFill="1" applyBorder="1" applyAlignment="1">
      <alignment horizontal="center" vertical="center"/>
    </xf>
    <xf numFmtId="2" fontId="8" fillId="5" borderId="0" xfId="1" applyNumberFormat="1" applyFont="1" applyFill="1" applyBorder="1" applyAlignment="1">
      <alignment horizontal="center" vertical="center"/>
    </xf>
    <xf numFmtId="2" fontId="7" fillId="5" borderId="0" xfId="1" applyNumberFormat="1" applyFont="1" applyFill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0" fontId="7" fillId="0" borderId="1" xfId="0" applyFont="1" applyBorder="1" applyAlignment="1">
      <alignment horizontal="right"/>
    </xf>
    <xf numFmtId="0" fontId="0" fillId="0" borderId="1" xfId="0" applyBorder="1"/>
    <xf numFmtId="0" fontId="7" fillId="6" borderId="1" xfId="0" applyFont="1" applyFill="1" applyBorder="1" applyAlignment="1">
      <alignment horizont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/>
    </xf>
    <xf numFmtId="2" fontId="7" fillId="0" borderId="1" xfId="2" applyNumberFormat="1" applyFont="1" applyBorder="1" applyAlignment="1">
      <alignment horizontal="center"/>
    </xf>
    <xf numFmtId="2" fontId="7" fillId="0" borderId="2" xfId="2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right"/>
    </xf>
    <xf numFmtId="1" fontId="7" fillId="0" borderId="2" xfId="0" applyNumberFormat="1" applyFont="1" applyBorder="1" applyAlignment="1">
      <alignment horizontal="right"/>
    </xf>
    <xf numFmtId="2" fontId="0" fillId="4" borderId="1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8" fillId="6" borderId="1" xfId="1" applyNumberFormat="1" applyFont="1" applyFill="1" applyBorder="1" applyAlignment="1">
      <alignment horizontal="center" vertical="center"/>
    </xf>
    <xf numFmtId="2" fontId="0" fillId="4" borderId="2" xfId="0" applyNumberFormat="1" applyFont="1" applyFill="1" applyBorder="1" applyAlignment="1">
      <alignment horizontal="right"/>
    </xf>
    <xf numFmtId="2" fontId="10" fillId="4" borderId="1" xfId="1" applyNumberFormat="1" applyFont="1" applyFill="1" applyBorder="1" applyAlignment="1">
      <alignment horizontal="right" vertical="center"/>
    </xf>
    <xf numFmtId="2" fontId="7" fillId="3" borderId="1" xfId="1" applyNumberFormat="1" applyFont="1" applyFill="1" applyBorder="1" applyAlignment="1">
      <alignment horizontal="right" vertical="center"/>
    </xf>
    <xf numFmtId="2" fontId="7" fillId="3" borderId="1" xfId="0" applyNumberFormat="1" applyFont="1" applyFill="1" applyBorder="1" applyAlignment="1">
      <alignment horizontal="right"/>
    </xf>
    <xf numFmtId="2" fontId="0" fillId="0" borderId="0" xfId="0" applyNumberFormat="1" applyFont="1"/>
    <xf numFmtId="2" fontId="10" fillId="4" borderId="2" xfId="1" applyNumberFormat="1" applyFont="1" applyFill="1" applyBorder="1" applyAlignment="1">
      <alignment horizontal="right" vertical="center"/>
    </xf>
    <xf numFmtId="2" fontId="0" fillId="4" borderId="1" xfId="1" applyNumberFormat="1" applyFont="1" applyFill="1" applyBorder="1" applyAlignment="1">
      <alignment horizontal="right" vertical="center"/>
    </xf>
    <xf numFmtId="0" fontId="12" fillId="3" borderId="1" xfId="1" applyFont="1" applyFill="1" applyBorder="1" applyAlignment="1">
      <alignment horizontal="center"/>
    </xf>
    <xf numFmtId="0" fontId="12" fillId="6" borderId="1" xfId="1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13" fillId="4" borderId="1" xfId="0" applyFont="1" applyFill="1" applyBorder="1" applyAlignment="1">
      <alignment vertical="center" wrapText="1"/>
    </xf>
    <xf numFmtId="0" fontId="14" fillId="5" borderId="4" xfId="1" applyFont="1" applyFill="1" applyBorder="1" applyAlignment="1">
      <alignment horizontal="right"/>
    </xf>
    <xf numFmtId="0" fontId="12" fillId="5" borderId="1" xfId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3">
    <cellStyle name="Normal" xfId="0" builtinId="0"/>
    <cellStyle name="Normal 2" xfId="1" xr:uid="{00000000-0005-0000-0000-000001000000}"/>
    <cellStyle name="Porcentaje" xfId="2" builtinId="5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600" b="1"/>
              <a:t>RENDIMIENTO</a:t>
            </a:r>
            <a:r>
              <a:rPr lang="es-EC" sz="1600" b="1" baseline="0"/>
              <a:t> ACADÉMICO</a:t>
            </a:r>
            <a:endParaRPr lang="es-EC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4FF-4DB4-9D8C-CCDF70999A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4FF-4DB4-9D8C-CCDF70999A9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4FF-4DB4-9D8C-CCDF70999A9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'Act4'!$S$48:$T$50</c:f>
              <c:multiLvlStrCache>
                <c:ptCount val="3"/>
                <c:lvl>
                  <c:pt idx="0">
                    <c:v>4 - 6,99</c:v>
                  </c:pt>
                  <c:pt idx="1">
                    <c:v>7 - 8,99</c:v>
                  </c:pt>
                  <c:pt idx="2">
                    <c:v>9 - 10,00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lvl>
              </c:multiLvlStrCache>
            </c:multiLvlStrRef>
          </c:cat>
          <c:val>
            <c:numRef>
              <c:f>'Act4'!$U$48:$U$50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8-4BEF-8DB6-008679D2913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190499</xdr:colOff>
      <xdr:row>40</xdr:row>
      <xdr:rowOff>0</xdr:rowOff>
    </xdr:from>
    <xdr:to>
      <xdr:col>28</xdr:col>
      <xdr:colOff>190499</xdr:colOff>
      <xdr:row>49</xdr:row>
      <xdr:rowOff>24493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1"/>
  <sheetViews>
    <sheetView tabSelected="1" topLeftCell="L1" zoomScale="70" zoomScaleNormal="70" workbookViewId="0">
      <selection activeCell="J12" sqref="A12:XFD12"/>
    </sheetView>
  </sheetViews>
  <sheetFormatPr defaultColWidth="10.76171875" defaultRowHeight="15" x14ac:dyDescent="0.2"/>
  <cols>
    <col min="1" max="1" width="3.8984375" customWidth="1"/>
    <col min="2" max="2" width="46.140625" customWidth="1"/>
    <col min="3" max="3" width="6.05078125" bestFit="1" customWidth="1"/>
    <col min="4" max="4" width="7.53125" customWidth="1"/>
    <col min="5" max="5" width="6.9921875" customWidth="1"/>
    <col min="6" max="7" width="12.10546875" customWidth="1"/>
    <col min="8" max="8" width="6.58984375" style="4" bestFit="1" customWidth="1"/>
    <col min="9" max="9" width="6.58984375" style="4" customWidth="1"/>
    <col min="10" max="10" width="8.609375" style="4" customWidth="1"/>
    <col min="11" max="12" width="6.58984375" style="4" customWidth="1"/>
    <col min="13" max="13" width="6.859375" style="4" customWidth="1"/>
    <col min="14" max="14" width="6.859375" style="4" bestFit="1" customWidth="1"/>
    <col min="15" max="15" width="6.859375" style="4" customWidth="1"/>
    <col min="16" max="16" width="10.625" style="4" bestFit="1" customWidth="1"/>
    <col min="17" max="17" width="8.47265625" customWidth="1"/>
    <col min="18" max="18" width="10.0859375" customWidth="1"/>
    <col min="19" max="19" width="14.2578125" customWidth="1"/>
    <col min="20" max="20" width="16.94921875" customWidth="1"/>
    <col min="21" max="21" width="17.890625" customWidth="1"/>
  </cols>
  <sheetData>
    <row r="1" spans="1:18" x14ac:dyDescent="0.2">
      <c r="A1" s="45" t="s">
        <v>5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27"/>
      <c r="P1" s="27"/>
    </row>
    <row r="2" spans="1:18" x14ac:dyDescent="0.2">
      <c r="A2" s="46" t="s">
        <v>6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28"/>
      <c r="P2" s="28"/>
    </row>
    <row r="3" spans="1:18" x14ac:dyDescent="0.2">
      <c r="A3" s="46" t="s">
        <v>21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28"/>
      <c r="P3" s="28"/>
    </row>
    <row r="4" spans="1:18" x14ac:dyDescent="0.2">
      <c r="A4" s="47" t="s">
        <v>30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29"/>
      <c r="P4" s="29"/>
    </row>
    <row r="5" spans="1:18" x14ac:dyDescent="0.2">
      <c r="A5" s="1" t="s">
        <v>0</v>
      </c>
      <c r="B5" s="2" t="s">
        <v>1</v>
      </c>
      <c r="C5" s="44" t="s">
        <v>2</v>
      </c>
      <c r="D5" s="39" t="s">
        <v>27</v>
      </c>
      <c r="E5" s="39" t="s">
        <v>28</v>
      </c>
      <c r="F5" s="38" t="s">
        <v>29</v>
      </c>
      <c r="G5" s="38" t="s">
        <v>31</v>
      </c>
      <c r="H5" s="30" t="s">
        <v>9</v>
      </c>
      <c r="I5" s="30" t="s">
        <v>20</v>
      </c>
      <c r="J5" s="5" t="s">
        <v>19</v>
      </c>
      <c r="K5" s="30" t="s">
        <v>24</v>
      </c>
      <c r="L5" s="30" t="s">
        <v>25</v>
      </c>
      <c r="M5" s="5" t="s">
        <v>7</v>
      </c>
      <c r="N5" s="30" t="s">
        <v>8</v>
      </c>
      <c r="O5" s="30" t="s">
        <v>18</v>
      </c>
      <c r="P5" s="5" t="s">
        <v>19</v>
      </c>
      <c r="Q5" s="11" t="s">
        <v>3</v>
      </c>
      <c r="R5" s="13"/>
    </row>
    <row r="6" spans="1:18" x14ac:dyDescent="0.2">
      <c r="A6" s="40">
        <v>1</v>
      </c>
      <c r="B6" s="42" t="s">
        <v>32</v>
      </c>
      <c r="C6" s="43"/>
      <c r="D6" s="32">
        <v>1.97</v>
      </c>
      <c r="E6" s="32">
        <v>0</v>
      </c>
      <c r="F6" s="33">
        <f>IF(D6&gt;E6,D6,E6)</f>
        <v>1.97</v>
      </c>
      <c r="G6" s="33"/>
      <c r="H6" s="32">
        <v>1.8</v>
      </c>
      <c r="I6" s="32"/>
      <c r="J6" s="33">
        <f>H6</f>
        <v>1.8</v>
      </c>
      <c r="K6" s="32">
        <v>0.8</v>
      </c>
      <c r="L6" s="32"/>
      <c r="M6" s="33">
        <f>K6</f>
        <v>0.8</v>
      </c>
      <c r="N6" s="26">
        <v>1.6</v>
      </c>
      <c r="O6" s="26">
        <v>1.4</v>
      </c>
      <c r="P6" s="34">
        <f>AVERAGE(N6:O6)</f>
        <v>1.5</v>
      </c>
      <c r="Q6" s="12">
        <f>C6+F6+G6+J6+M6+P6</f>
        <v>6.07</v>
      </c>
      <c r="R6" s="14"/>
    </row>
    <row r="7" spans="1:18" x14ac:dyDescent="0.2">
      <c r="A7" s="41">
        <v>2</v>
      </c>
      <c r="B7" s="42" t="s">
        <v>33</v>
      </c>
      <c r="C7" s="43"/>
      <c r="D7" s="32">
        <v>1.01</v>
      </c>
      <c r="E7" s="32">
        <v>0</v>
      </c>
      <c r="F7" s="33">
        <f t="shared" ref="F7:F43" si="0">IF(D7&gt;E7,D7,E7)</f>
        <v>1.01</v>
      </c>
      <c r="G7" s="33"/>
      <c r="H7" s="26">
        <v>1.3</v>
      </c>
      <c r="I7" s="26"/>
      <c r="J7" s="33">
        <f t="shared" ref="J7:J43" si="1">H7</f>
        <v>1.3</v>
      </c>
      <c r="K7" s="32">
        <v>0.8</v>
      </c>
      <c r="L7" s="32"/>
      <c r="M7" s="33">
        <f t="shared" ref="M7:M43" si="2">K7</f>
        <v>0.8</v>
      </c>
      <c r="N7" s="26">
        <v>1</v>
      </c>
      <c r="O7" s="26">
        <v>1.2</v>
      </c>
      <c r="P7" s="34">
        <f t="shared" ref="P7:P43" si="3">AVERAGE(N7:O7)</f>
        <v>1.1000000000000001</v>
      </c>
      <c r="Q7" s="12">
        <f t="shared" ref="Q7:Q43" si="4">C7+F7+G7+J7+M7+P7</f>
        <v>4.2100000000000009</v>
      </c>
      <c r="R7" s="14"/>
    </row>
    <row r="8" spans="1:18" x14ac:dyDescent="0.2">
      <c r="A8" s="40">
        <v>3</v>
      </c>
      <c r="B8" s="42" t="s">
        <v>34</v>
      </c>
      <c r="C8" s="43">
        <v>0.4</v>
      </c>
      <c r="D8" s="32">
        <v>2.19</v>
      </c>
      <c r="E8" s="32">
        <v>2.19</v>
      </c>
      <c r="F8" s="33">
        <f t="shared" si="0"/>
        <v>2.19</v>
      </c>
      <c r="G8" s="33"/>
      <c r="H8" s="26">
        <v>1.3</v>
      </c>
      <c r="I8" s="26"/>
      <c r="J8" s="33">
        <f t="shared" si="1"/>
        <v>1.3</v>
      </c>
      <c r="K8" s="32">
        <v>1</v>
      </c>
      <c r="L8" s="32"/>
      <c r="M8" s="33">
        <f t="shared" si="2"/>
        <v>1</v>
      </c>
      <c r="N8" s="26">
        <v>1</v>
      </c>
      <c r="O8" s="26">
        <v>1.2</v>
      </c>
      <c r="P8" s="34">
        <f t="shared" si="3"/>
        <v>1.1000000000000001</v>
      </c>
      <c r="Q8" s="12">
        <f t="shared" si="4"/>
        <v>5.99</v>
      </c>
      <c r="R8" s="14"/>
    </row>
    <row r="9" spans="1:18" x14ac:dyDescent="0.2">
      <c r="A9" s="41">
        <v>4</v>
      </c>
      <c r="B9" s="42" t="s">
        <v>35</v>
      </c>
      <c r="C9" s="43">
        <v>0.4</v>
      </c>
      <c r="D9" s="32">
        <v>1.1399999999999999</v>
      </c>
      <c r="E9" s="32">
        <v>2.0099999999999998</v>
      </c>
      <c r="F9" s="33">
        <f t="shared" si="0"/>
        <v>2.0099999999999998</v>
      </c>
      <c r="G9" s="33"/>
      <c r="H9" s="26">
        <v>1.8</v>
      </c>
      <c r="I9" s="26"/>
      <c r="J9" s="33">
        <f t="shared" si="1"/>
        <v>1.8</v>
      </c>
      <c r="K9" s="32">
        <v>1.5</v>
      </c>
      <c r="L9" s="32"/>
      <c r="M9" s="33">
        <f t="shared" si="2"/>
        <v>1.5</v>
      </c>
      <c r="N9" s="26">
        <v>1.6</v>
      </c>
      <c r="O9" s="26">
        <v>1.4</v>
      </c>
      <c r="P9" s="34">
        <f t="shared" si="3"/>
        <v>1.5</v>
      </c>
      <c r="Q9" s="12">
        <f t="shared" si="4"/>
        <v>7.21</v>
      </c>
      <c r="R9" s="14"/>
    </row>
    <row r="10" spans="1:18" x14ac:dyDescent="0.2">
      <c r="A10" s="40">
        <v>5</v>
      </c>
      <c r="B10" s="42" t="s">
        <v>36</v>
      </c>
      <c r="C10" s="43">
        <v>0.4</v>
      </c>
      <c r="D10" s="32">
        <v>2.0099999999999998</v>
      </c>
      <c r="E10" s="32">
        <v>0</v>
      </c>
      <c r="F10" s="33">
        <f t="shared" si="0"/>
        <v>2.0099999999999998</v>
      </c>
      <c r="G10" s="33"/>
      <c r="H10" s="26">
        <v>1.5</v>
      </c>
      <c r="I10" s="26"/>
      <c r="J10" s="33">
        <f t="shared" si="1"/>
        <v>1.5</v>
      </c>
      <c r="K10" s="32">
        <v>1</v>
      </c>
      <c r="L10" s="32"/>
      <c r="M10" s="33">
        <f t="shared" si="2"/>
        <v>1</v>
      </c>
      <c r="N10" s="26">
        <v>0</v>
      </c>
      <c r="O10" s="26">
        <v>0</v>
      </c>
      <c r="P10" s="34">
        <f t="shared" si="3"/>
        <v>0</v>
      </c>
      <c r="Q10" s="12">
        <f t="shared" si="4"/>
        <v>4.91</v>
      </c>
      <c r="R10" s="14"/>
    </row>
    <row r="11" spans="1:18" x14ac:dyDescent="0.2">
      <c r="A11" s="41">
        <v>6</v>
      </c>
      <c r="B11" s="42" t="s">
        <v>37</v>
      </c>
      <c r="C11" s="43"/>
      <c r="D11" s="32">
        <v>2.19</v>
      </c>
      <c r="E11" s="32">
        <v>0</v>
      </c>
      <c r="F11" s="33">
        <f t="shared" si="0"/>
        <v>2.19</v>
      </c>
      <c r="G11" s="33"/>
      <c r="H11" s="26">
        <v>1.7</v>
      </c>
      <c r="I11" s="26"/>
      <c r="J11" s="33">
        <f t="shared" si="1"/>
        <v>1.7</v>
      </c>
      <c r="K11" s="32">
        <v>1.3</v>
      </c>
      <c r="L11" s="32"/>
      <c r="M11" s="33">
        <f t="shared" si="2"/>
        <v>1.3</v>
      </c>
      <c r="N11" s="26">
        <v>1.2</v>
      </c>
      <c r="O11" s="26">
        <v>1.3</v>
      </c>
      <c r="P11" s="34">
        <f t="shared" si="3"/>
        <v>1.25</v>
      </c>
      <c r="Q11" s="12">
        <f t="shared" si="4"/>
        <v>6.4399999999999995</v>
      </c>
      <c r="R11" s="14"/>
    </row>
    <row r="12" spans="1:18" x14ac:dyDescent="0.2">
      <c r="A12" s="40">
        <v>7</v>
      </c>
      <c r="B12" s="42" t="s">
        <v>38</v>
      </c>
      <c r="C12" s="43"/>
      <c r="D12" s="32">
        <v>1.62</v>
      </c>
      <c r="E12" s="32">
        <v>1.93</v>
      </c>
      <c r="F12" s="33">
        <f t="shared" si="0"/>
        <v>1.93</v>
      </c>
      <c r="G12" s="33"/>
      <c r="H12" s="26">
        <v>1.8</v>
      </c>
      <c r="I12" s="26"/>
      <c r="J12" s="33">
        <f t="shared" si="1"/>
        <v>1.8</v>
      </c>
      <c r="K12" s="32">
        <v>2</v>
      </c>
      <c r="L12" s="32"/>
      <c r="M12" s="33">
        <f t="shared" si="2"/>
        <v>2</v>
      </c>
      <c r="N12" s="26">
        <v>1.6</v>
      </c>
      <c r="O12" s="26">
        <v>1.4</v>
      </c>
      <c r="P12" s="34">
        <f t="shared" si="3"/>
        <v>1.5</v>
      </c>
      <c r="Q12" s="12">
        <f t="shared" si="4"/>
        <v>7.23</v>
      </c>
      <c r="R12" s="14"/>
    </row>
    <row r="13" spans="1:18" x14ac:dyDescent="0.2">
      <c r="A13" s="41">
        <v>8</v>
      </c>
      <c r="B13" s="42" t="s">
        <v>39</v>
      </c>
      <c r="C13" s="43">
        <v>0.5</v>
      </c>
      <c r="D13" s="32">
        <v>2.19</v>
      </c>
      <c r="E13" s="32">
        <v>0</v>
      </c>
      <c r="F13" s="33">
        <f t="shared" si="0"/>
        <v>2.19</v>
      </c>
      <c r="G13" s="33"/>
      <c r="H13" s="26">
        <v>1.5</v>
      </c>
      <c r="I13" s="26"/>
      <c r="J13" s="33">
        <f t="shared" si="1"/>
        <v>1.5</v>
      </c>
      <c r="K13" s="32">
        <v>0.8</v>
      </c>
      <c r="L13" s="32"/>
      <c r="M13" s="33">
        <f t="shared" si="2"/>
        <v>0.8</v>
      </c>
      <c r="N13" s="26">
        <v>0</v>
      </c>
      <c r="O13" s="26">
        <v>0</v>
      </c>
      <c r="P13" s="34">
        <f t="shared" si="3"/>
        <v>0</v>
      </c>
      <c r="Q13" s="12">
        <f t="shared" si="4"/>
        <v>4.9899999999999993</v>
      </c>
      <c r="R13" s="14"/>
    </row>
    <row r="14" spans="1:18" x14ac:dyDescent="0.2">
      <c r="A14" s="40">
        <v>9</v>
      </c>
      <c r="B14" s="42" t="s">
        <v>40</v>
      </c>
      <c r="C14" s="43">
        <v>0.2</v>
      </c>
      <c r="D14" s="32">
        <v>1.18</v>
      </c>
      <c r="E14" s="32">
        <v>0</v>
      </c>
      <c r="F14" s="33">
        <f t="shared" si="0"/>
        <v>1.18</v>
      </c>
      <c r="G14" s="33"/>
      <c r="H14" s="26">
        <v>1.8</v>
      </c>
      <c r="I14" s="26"/>
      <c r="J14" s="33">
        <f t="shared" si="1"/>
        <v>1.8</v>
      </c>
      <c r="K14" s="32">
        <v>1.6</v>
      </c>
      <c r="L14" s="32"/>
      <c r="M14" s="33">
        <f t="shared" si="2"/>
        <v>1.6</v>
      </c>
      <c r="N14" s="26">
        <v>1.6</v>
      </c>
      <c r="O14" s="26">
        <v>1.4</v>
      </c>
      <c r="P14" s="34">
        <f t="shared" si="3"/>
        <v>1.5</v>
      </c>
      <c r="Q14" s="12">
        <f t="shared" si="4"/>
        <v>6.2799999999999994</v>
      </c>
      <c r="R14" s="14"/>
    </row>
    <row r="15" spans="1:18" x14ac:dyDescent="0.2">
      <c r="A15" s="41">
        <v>10</v>
      </c>
      <c r="B15" s="42" t="s">
        <v>41</v>
      </c>
      <c r="C15" s="43">
        <v>0.1</v>
      </c>
      <c r="D15" s="32">
        <v>2.0099999999999998</v>
      </c>
      <c r="E15" s="32">
        <v>2.19</v>
      </c>
      <c r="F15" s="33">
        <f t="shared" si="0"/>
        <v>2.19</v>
      </c>
      <c r="G15" s="33"/>
      <c r="H15" s="26">
        <v>1.3</v>
      </c>
      <c r="I15" s="26"/>
      <c r="J15" s="33">
        <f t="shared" si="1"/>
        <v>1.3</v>
      </c>
      <c r="K15" s="32">
        <v>0.8</v>
      </c>
      <c r="L15" s="32"/>
      <c r="M15" s="33">
        <f t="shared" si="2"/>
        <v>0.8</v>
      </c>
      <c r="N15" s="26">
        <v>1</v>
      </c>
      <c r="O15" s="26">
        <v>1.2</v>
      </c>
      <c r="P15" s="34">
        <f t="shared" si="3"/>
        <v>1.1000000000000001</v>
      </c>
      <c r="Q15" s="12">
        <f t="shared" si="4"/>
        <v>5.49</v>
      </c>
      <c r="R15" s="14"/>
    </row>
    <row r="16" spans="1:18" x14ac:dyDescent="0.2">
      <c r="A16" s="40">
        <v>11</v>
      </c>
      <c r="B16" s="42" t="s">
        <v>42</v>
      </c>
      <c r="C16" s="43">
        <v>0.5</v>
      </c>
      <c r="D16" s="32">
        <v>1.62</v>
      </c>
      <c r="E16" s="32">
        <v>0</v>
      </c>
      <c r="F16" s="33">
        <f t="shared" si="0"/>
        <v>1.62</v>
      </c>
      <c r="G16" s="33"/>
      <c r="H16" s="26">
        <v>1.2</v>
      </c>
      <c r="I16" s="26"/>
      <c r="J16" s="33">
        <f t="shared" si="1"/>
        <v>1.2</v>
      </c>
      <c r="K16" s="32">
        <v>0.7</v>
      </c>
      <c r="L16" s="32"/>
      <c r="M16" s="33">
        <f t="shared" si="2"/>
        <v>0.7</v>
      </c>
      <c r="N16" s="26">
        <v>1.7</v>
      </c>
      <c r="O16" s="26">
        <v>1</v>
      </c>
      <c r="P16" s="34">
        <f t="shared" si="3"/>
        <v>1.35</v>
      </c>
      <c r="Q16" s="12">
        <f t="shared" si="4"/>
        <v>5.370000000000001</v>
      </c>
      <c r="R16" s="14"/>
    </row>
    <row r="17" spans="1:20" x14ac:dyDescent="0.2">
      <c r="A17" s="41">
        <v>12</v>
      </c>
      <c r="B17" s="42" t="s">
        <v>43</v>
      </c>
      <c r="C17" s="43">
        <v>0.6</v>
      </c>
      <c r="D17" s="32">
        <v>1.1399999999999999</v>
      </c>
      <c r="E17" s="32">
        <v>2.1</v>
      </c>
      <c r="F17" s="33">
        <f t="shared" si="0"/>
        <v>2.1</v>
      </c>
      <c r="G17" s="33"/>
      <c r="H17" s="26">
        <v>1.2</v>
      </c>
      <c r="I17" s="26"/>
      <c r="J17" s="33">
        <f t="shared" si="1"/>
        <v>1.2</v>
      </c>
      <c r="K17" s="32">
        <v>1.3</v>
      </c>
      <c r="L17" s="32"/>
      <c r="M17" s="33">
        <f t="shared" si="2"/>
        <v>1.3</v>
      </c>
      <c r="N17" s="26">
        <v>1.7</v>
      </c>
      <c r="O17" s="26">
        <v>1</v>
      </c>
      <c r="P17" s="34">
        <f t="shared" si="3"/>
        <v>1.35</v>
      </c>
      <c r="Q17" s="12">
        <f t="shared" si="4"/>
        <v>6.5500000000000007</v>
      </c>
      <c r="R17" s="14"/>
    </row>
    <row r="18" spans="1:20" x14ac:dyDescent="0.2">
      <c r="A18" s="40">
        <v>13</v>
      </c>
      <c r="B18" s="42" t="s">
        <v>44</v>
      </c>
      <c r="C18" s="43">
        <v>0.4</v>
      </c>
      <c r="D18" s="32">
        <v>2.19</v>
      </c>
      <c r="E18" s="32">
        <v>0</v>
      </c>
      <c r="F18" s="33">
        <f t="shared" si="0"/>
        <v>2.19</v>
      </c>
      <c r="G18" s="33"/>
      <c r="H18" s="26">
        <v>2</v>
      </c>
      <c r="I18" s="26"/>
      <c r="J18" s="33">
        <f t="shared" si="1"/>
        <v>2</v>
      </c>
      <c r="K18" s="32">
        <v>0.8</v>
      </c>
      <c r="L18" s="32"/>
      <c r="M18" s="33">
        <f t="shared" si="2"/>
        <v>0.8</v>
      </c>
      <c r="N18" s="26">
        <v>1.4</v>
      </c>
      <c r="O18" s="26">
        <v>0.8</v>
      </c>
      <c r="P18" s="34">
        <f t="shared" si="3"/>
        <v>1.1000000000000001</v>
      </c>
      <c r="Q18" s="12">
        <f t="shared" si="4"/>
        <v>6.49</v>
      </c>
      <c r="R18" s="14"/>
    </row>
    <row r="19" spans="1:20" x14ac:dyDescent="0.2">
      <c r="A19" s="41">
        <v>14</v>
      </c>
      <c r="B19" s="42" t="s">
        <v>45</v>
      </c>
      <c r="C19" s="43"/>
      <c r="D19" s="32">
        <v>0</v>
      </c>
      <c r="E19" s="32">
        <v>0</v>
      </c>
      <c r="F19" s="33">
        <f t="shared" si="0"/>
        <v>0</v>
      </c>
      <c r="G19" s="33"/>
      <c r="H19" s="26">
        <v>0</v>
      </c>
      <c r="I19" s="26"/>
      <c r="J19" s="33">
        <f t="shared" si="1"/>
        <v>0</v>
      </c>
      <c r="K19" s="32">
        <v>0</v>
      </c>
      <c r="L19" s="32"/>
      <c r="M19" s="33">
        <f t="shared" si="2"/>
        <v>0</v>
      </c>
      <c r="N19" s="26">
        <v>0</v>
      </c>
      <c r="O19" s="26">
        <v>0</v>
      </c>
      <c r="P19" s="34">
        <f t="shared" si="3"/>
        <v>0</v>
      </c>
      <c r="Q19" s="12">
        <f t="shared" si="4"/>
        <v>0</v>
      </c>
      <c r="R19" s="14"/>
    </row>
    <row r="20" spans="1:20" x14ac:dyDescent="0.2">
      <c r="A20" s="40">
        <v>15</v>
      </c>
      <c r="B20" s="42" t="s">
        <v>46</v>
      </c>
      <c r="C20" s="43">
        <v>0.2</v>
      </c>
      <c r="D20" s="32">
        <v>2.06</v>
      </c>
      <c r="E20" s="32">
        <v>2.06</v>
      </c>
      <c r="F20" s="33">
        <f t="shared" si="0"/>
        <v>2.06</v>
      </c>
      <c r="G20" s="33"/>
      <c r="H20" s="26">
        <v>1.7</v>
      </c>
      <c r="I20" s="26"/>
      <c r="J20" s="33">
        <f t="shared" si="1"/>
        <v>1.7</v>
      </c>
      <c r="K20" s="32">
        <v>1</v>
      </c>
      <c r="L20" s="32"/>
      <c r="M20" s="33">
        <f t="shared" si="2"/>
        <v>1</v>
      </c>
      <c r="N20" s="26">
        <v>1.2</v>
      </c>
      <c r="O20" s="26">
        <v>1.3</v>
      </c>
      <c r="P20" s="34">
        <f t="shared" si="3"/>
        <v>1.25</v>
      </c>
      <c r="Q20" s="12">
        <f t="shared" si="4"/>
        <v>6.21</v>
      </c>
      <c r="R20" s="14"/>
    </row>
    <row r="21" spans="1:20" x14ac:dyDescent="0.2">
      <c r="A21" s="41">
        <v>16</v>
      </c>
      <c r="B21" s="42" t="s">
        <v>47</v>
      </c>
      <c r="C21" s="43">
        <v>0.6</v>
      </c>
      <c r="D21" s="32">
        <v>1.27</v>
      </c>
      <c r="E21" s="32">
        <v>2.19</v>
      </c>
      <c r="F21" s="33">
        <f t="shared" si="0"/>
        <v>2.19</v>
      </c>
      <c r="G21" s="33"/>
      <c r="H21" s="26">
        <v>1.2</v>
      </c>
      <c r="I21" s="26"/>
      <c r="J21" s="33">
        <f t="shared" si="1"/>
        <v>1.2</v>
      </c>
      <c r="K21" s="32">
        <v>2</v>
      </c>
      <c r="L21" s="32"/>
      <c r="M21" s="33">
        <f t="shared" si="2"/>
        <v>2</v>
      </c>
      <c r="N21" s="26">
        <v>2</v>
      </c>
      <c r="O21" s="26">
        <v>2</v>
      </c>
      <c r="P21" s="34">
        <f t="shared" si="3"/>
        <v>2</v>
      </c>
      <c r="Q21" s="12">
        <f t="shared" si="4"/>
        <v>7.99</v>
      </c>
      <c r="R21" s="14"/>
    </row>
    <row r="22" spans="1:20" x14ac:dyDescent="0.2">
      <c r="A22" s="40">
        <v>17</v>
      </c>
      <c r="B22" s="42" t="s">
        <v>48</v>
      </c>
      <c r="C22" s="43">
        <v>0.2</v>
      </c>
      <c r="D22" s="32">
        <v>1.44</v>
      </c>
      <c r="E22" s="32">
        <v>0</v>
      </c>
      <c r="F22" s="33">
        <f t="shared" si="0"/>
        <v>1.44</v>
      </c>
      <c r="G22" s="33"/>
      <c r="H22" s="26">
        <v>1.7</v>
      </c>
      <c r="I22" s="26"/>
      <c r="J22" s="33">
        <f t="shared" si="1"/>
        <v>1.7</v>
      </c>
      <c r="K22" s="37">
        <v>2</v>
      </c>
      <c r="L22" s="32"/>
      <c r="M22" s="33">
        <f t="shared" si="2"/>
        <v>2</v>
      </c>
      <c r="N22" s="26">
        <v>1.2</v>
      </c>
      <c r="O22" s="26">
        <v>1.3</v>
      </c>
      <c r="P22" s="34">
        <f t="shared" si="3"/>
        <v>1.25</v>
      </c>
      <c r="Q22" s="12">
        <f t="shared" si="4"/>
        <v>6.59</v>
      </c>
      <c r="R22" s="14"/>
    </row>
    <row r="23" spans="1:20" x14ac:dyDescent="0.2">
      <c r="A23" s="41">
        <v>18</v>
      </c>
      <c r="B23" s="42" t="s">
        <v>49</v>
      </c>
      <c r="C23" s="43"/>
      <c r="D23" s="32">
        <v>2.19</v>
      </c>
      <c r="E23" s="32">
        <v>0</v>
      </c>
      <c r="F23" s="33">
        <f t="shared" si="0"/>
        <v>2.19</v>
      </c>
      <c r="G23" s="33"/>
      <c r="H23" s="26">
        <v>1.4</v>
      </c>
      <c r="I23" s="26"/>
      <c r="J23" s="33">
        <f t="shared" si="1"/>
        <v>1.4</v>
      </c>
      <c r="K23" s="32">
        <v>1</v>
      </c>
      <c r="L23" s="32"/>
      <c r="M23" s="33">
        <f t="shared" si="2"/>
        <v>1</v>
      </c>
      <c r="N23" s="26">
        <v>1</v>
      </c>
      <c r="O23" s="26">
        <v>1</v>
      </c>
      <c r="P23" s="34">
        <f t="shared" si="3"/>
        <v>1</v>
      </c>
      <c r="Q23" s="12">
        <f t="shared" si="4"/>
        <v>5.59</v>
      </c>
      <c r="R23" s="14"/>
    </row>
    <row r="24" spans="1:20" x14ac:dyDescent="0.2">
      <c r="A24" s="40">
        <v>19</v>
      </c>
      <c r="B24" s="42" t="s">
        <v>50</v>
      </c>
      <c r="C24" s="43">
        <v>0.3</v>
      </c>
      <c r="D24" s="32">
        <v>2.19</v>
      </c>
      <c r="E24" s="32">
        <v>1.84</v>
      </c>
      <c r="F24" s="33">
        <f t="shared" si="0"/>
        <v>2.19</v>
      </c>
      <c r="G24" s="33"/>
      <c r="H24" s="26">
        <v>1.4</v>
      </c>
      <c r="I24" s="26"/>
      <c r="J24" s="33">
        <f t="shared" si="1"/>
        <v>1.4</v>
      </c>
      <c r="K24" s="32">
        <v>0.7</v>
      </c>
      <c r="L24" s="32"/>
      <c r="M24" s="33">
        <f t="shared" si="2"/>
        <v>0.7</v>
      </c>
      <c r="N24" s="26">
        <v>1</v>
      </c>
      <c r="O24" s="26">
        <v>1</v>
      </c>
      <c r="P24" s="34">
        <f t="shared" si="3"/>
        <v>1</v>
      </c>
      <c r="Q24" s="12">
        <f t="shared" si="4"/>
        <v>5.59</v>
      </c>
      <c r="R24" s="14"/>
    </row>
    <row r="25" spans="1:20" x14ac:dyDescent="0.2">
      <c r="A25" s="41">
        <v>20</v>
      </c>
      <c r="B25" s="42" t="s">
        <v>51</v>
      </c>
      <c r="C25" s="43">
        <v>0.4</v>
      </c>
      <c r="D25" s="32">
        <v>2.19</v>
      </c>
      <c r="E25" s="32">
        <v>0</v>
      </c>
      <c r="F25" s="33">
        <f t="shared" si="0"/>
        <v>2.19</v>
      </c>
      <c r="G25" s="33"/>
      <c r="H25" s="26">
        <v>1.3</v>
      </c>
      <c r="I25" s="26"/>
      <c r="J25" s="33">
        <f t="shared" si="1"/>
        <v>1.3</v>
      </c>
      <c r="K25" s="32">
        <v>0.5</v>
      </c>
      <c r="L25" s="32"/>
      <c r="M25" s="33">
        <f t="shared" si="2"/>
        <v>0.5</v>
      </c>
      <c r="N25" s="26">
        <v>1</v>
      </c>
      <c r="O25" s="26">
        <v>1.2</v>
      </c>
      <c r="P25" s="34">
        <f t="shared" si="3"/>
        <v>1.1000000000000001</v>
      </c>
      <c r="Q25" s="12">
        <f t="shared" si="4"/>
        <v>5.49</v>
      </c>
      <c r="R25" s="14"/>
    </row>
    <row r="26" spans="1:20" x14ac:dyDescent="0.2">
      <c r="A26" s="40">
        <v>21</v>
      </c>
      <c r="B26" s="42" t="s">
        <v>52</v>
      </c>
      <c r="C26" s="43"/>
      <c r="D26" s="32">
        <v>2.19</v>
      </c>
      <c r="E26" s="32">
        <v>2.0099999999999998</v>
      </c>
      <c r="F26" s="33">
        <f t="shared" si="0"/>
        <v>2.19</v>
      </c>
      <c r="G26" s="33"/>
      <c r="H26" s="26">
        <v>1.5</v>
      </c>
      <c r="I26" s="26"/>
      <c r="J26" s="33">
        <f t="shared" si="1"/>
        <v>1.5</v>
      </c>
      <c r="K26" s="32">
        <v>0.8</v>
      </c>
      <c r="L26" s="32"/>
      <c r="M26" s="33">
        <f t="shared" si="2"/>
        <v>0.8</v>
      </c>
      <c r="N26" s="26">
        <v>0</v>
      </c>
      <c r="O26" s="26">
        <v>0</v>
      </c>
      <c r="P26" s="34">
        <f t="shared" si="3"/>
        <v>0</v>
      </c>
      <c r="Q26" s="12">
        <f t="shared" si="4"/>
        <v>4.49</v>
      </c>
      <c r="R26" s="14"/>
      <c r="S26" s="10"/>
      <c r="T26" s="10"/>
    </row>
    <row r="27" spans="1:20" x14ac:dyDescent="0.2">
      <c r="A27" s="41">
        <v>22</v>
      </c>
      <c r="B27" s="42" t="s">
        <v>53</v>
      </c>
      <c r="C27" s="43">
        <v>0.4</v>
      </c>
      <c r="D27" s="32">
        <v>2.19</v>
      </c>
      <c r="E27" s="32">
        <v>0</v>
      </c>
      <c r="F27" s="33">
        <f t="shared" si="0"/>
        <v>2.19</v>
      </c>
      <c r="G27" s="33"/>
      <c r="H27" s="26">
        <v>1.7</v>
      </c>
      <c r="I27" s="26"/>
      <c r="J27" s="33">
        <f t="shared" si="1"/>
        <v>1.7</v>
      </c>
      <c r="K27" s="32">
        <v>1.3</v>
      </c>
      <c r="L27" s="32"/>
      <c r="M27" s="33">
        <f t="shared" si="2"/>
        <v>1.3</v>
      </c>
      <c r="N27" s="26">
        <v>1.2</v>
      </c>
      <c r="O27" s="26">
        <v>1.3</v>
      </c>
      <c r="P27" s="34">
        <f t="shared" si="3"/>
        <v>1.25</v>
      </c>
      <c r="Q27" s="12">
        <f t="shared" si="4"/>
        <v>6.84</v>
      </c>
      <c r="R27" s="14"/>
      <c r="S27" s="10"/>
      <c r="T27" s="10"/>
    </row>
    <row r="28" spans="1:20" x14ac:dyDescent="0.2">
      <c r="A28" s="40">
        <v>23</v>
      </c>
      <c r="B28" s="42" t="s">
        <v>54</v>
      </c>
      <c r="C28" s="43">
        <v>0.4</v>
      </c>
      <c r="D28" s="32">
        <v>2.19</v>
      </c>
      <c r="E28" s="32">
        <v>0</v>
      </c>
      <c r="F28" s="33">
        <f t="shared" si="0"/>
        <v>2.19</v>
      </c>
      <c r="G28" s="33"/>
      <c r="H28" s="26">
        <v>1.2</v>
      </c>
      <c r="I28" s="31"/>
      <c r="J28" s="33">
        <f t="shared" si="1"/>
        <v>1.2</v>
      </c>
      <c r="K28" s="36">
        <v>1</v>
      </c>
      <c r="L28" s="32"/>
      <c r="M28" s="33">
        <f t="shared" si="2"/>
        <v>1</v>
      </c>
      <c r="N28" s="26">
        <v>1.7</v>
      </c>
      <c r="O28" s="26">
        <v>1</v>
      </c>
      <c r="P28" s="34">
        <f t="shared" si="3"/>
        <v>1.35</v>
      </c>
      <c r="Q28" s="12">
        <f t="shared" si="4"/>
        <v>6.1400000000000006</v>
      </c>
      <c r="R28" s="14"/>
    </row>
    <row r="29" spans="1:20" x14ac:dyDescent="0.2">
      <c r="A29" s="41">
        <v>24</v>
      </c>
      <c r="B29" s="42" t="s">
        <v>55</v>
      </c>
      <c r="C29" s="43"/>
      <c r="D29" s="32">
        <v>2.19</v>
      </c>
      <c r="E29" s="32">
        <v>2.19</v>
      </c>
      <c r="F29" s="33">
        <f t="shared" si="0"/>
        <v>2.19</v>
      </c>
      <c r="G29" s="33"/>
      <c r="H29" s="26">
        <v>1.2</v>
      </c>
      <c r="I29" s="31"/>
      <c r="J29" s="33">
        <f t="shared" si="1"/>
        <v>1.2</v>
      </c>
      <c r="K29" s="36">
        <v>1.3</v>
      </c>
      <c r="L29" s="32"/>
      <c r="M29" s="33">
        <f t="shared" si="2"/>
        <v>1.3</v>
      </c>
      <c r="N29" s="26">
        <v>0.8</v>
      </c>
      <c r="O29" s="26">
        <v>0.5</v>
      </c>
      <c r="P29" s="34">
        <f t="shared" si="3"/>
        <v>0.65</v>
      </c>
      <c r="Q29" s="12">
        <f t="shared" si="4"/>
        <v>5.34</v>
      </c>
      <c r="R29" s="14"/>
    </row>
    <row r="30" spans="1:20" x14ac:dyDescent="0.2">
      <c r="A30" s="40">
        <v>25</v>
      </c>
      <c r="B30" s="42" t="s">
        <v>56</v>
      </c>
      <c r="C30" s="43"/>
      <c r="D30" s="32">
        <v>2.19</v>
      </c>
      <c r="E30" s="32">
        <v>0</v>
      </c>
      <c r="F30" s="33">
        <f t="shared" si="0"/>
        <v>2.19</v>
      </c>
      <c r="G30" s="33"/>
      <c r="H30" s="26">
        <v>1.5</v>
      </c>
      <c r="I30" s="31"/>
      <c r="J30" s="33">
        <f t="shared" si="1"/>
        <v>1.5</v>
      </c>
      <c r="K30" s="36">
        <v>0.9</v>
      </c>
      <c r="L30" s="32"/>
      <c r="M30" s="33">
        <f t="shared" si="2"/>
        <v>0.9</v>
      </c>
      <c r="N30" s="26">
        <v>0</v>
      </c>
      <c r="O30" s="26">
        <v>0</v>
      </c>
      <c r="P30" s="34">
        <f t="shared" si="3"/>
        <v>0</v>
      </c>
      <c r="Q30" s="12">
        <f t="shared" si="4"/>
        <v>4.59</v>
      </c>
      <c r="R30" s="14"/>
    </row>
    <row r="31" spans="1:20" x14ac:dyDescent="0.2">
      <c r="A31" s="41">
        <v>26</v>
      </c>
      <c r="B31" s="42" t="s">
        <v>57</v>
      </c>
      <c r="C31" s="43">
        <v>0.5</v>
      </c>
      <c r="D31" s="32">
        <v>2.19</v>
      </c>
      <c r="E31" s="32">
        <v>0</v>
      </c>
      <c r="F31" s="33">
        <f t="shared" si="0"/>
        <v>2.19</v>
      </c>
      <c r="G31" s="33"/>
      <c r="H31" s="26">
        <v>1.5</v>
      </c>
      <c r="I31" s="31"/>
      <c r="J31" s="33">
        <f t="shared" si="1"/>
        <v>1.5</v>
      </c>
      <c r="K31" s="36">
        <v>1</v>
      </c>
      <c r="L31" s="32"/>
      <c r="M31" s="33">
        <f t="shared" si="2"/>
        <v>1</v>
      </c>
      <c r="N31" s="26">
        <v>0</v>
      </c>
      <c r="O31" s="26">
        <v>0</v>
      </c>
      <c r="P31" s="34">
        <f t="shared" si="3"/>
        <v>0</v>
      </c>
      <c r="Q31" s="12">
        <f t="shared" si="4"/>
        <v>5.1899999999999995</v>
      </c>
      <c r="R31" s="14"/>
    </row>
    <row r="32" spans="1:20" x14ac:dyDescent="0.2">
      <c r="A32" s="40">
        <v>27</v>
      </c>
      <c r="B32" s="42" t="s">
        <v>58</v>
      </c>
      <c r="C32" s="43">
        <v>0.5</v>
      </c>
      <c r="D32" s="32">
        <v>2.19</v>
      </c>
      <c r="E32" s="32">
        <v>0</v>
      </c>
      <c r="F32" s="33">
        <f t="shared" si="0"/>
        <v>2.19</v>
      </c>
      <c r="G32" s="33"/>
      <c r="H32" s="26">
        <v>1.4</v>
      </c>
      <c r="I32" s="31"/>
      <c r="J32" s="33">
        <f t="shared" si="1"/>
        <v>1.4</v>
      </c>
      <c r="K32" s="36">
        <v>1</v>
      </c>
      <c r="L32" s="32"/>
      <c r="M32" s="33">
        <f t="shared" si="2"/>
        <v>1</v>
      </c>
      <c r="N32" s="26">
        <v>1</v>
      </c>
      <c r="O32" s="26">
        <v>1</v>
      </c>
      <c r="P32" s="34">
        <f t="shared" si="3"/>
        <v>1</v>
      </c>
      <c r="Q32" s="12">
        <f t="shared" si="4"/>
        <v>6.09</v>
      </c>
      <c r="R32" s="14"/>
    </row>
    <row r="33" spans="1:22" x14ac:dyDescent="0.2">
      <c r="A33" s="41">
        <v>28</v>
      </c>
      <c r="B33" s="42" t="s">
        <v>59</v>
      </c>
      <c r="C33" s="43"/>
      <c r="D33" s="32">
        <v>0.66</v>
      </c>
      <c r="E33" s="32">
        <v>0</v>
      </c>
      <c r="F33" s="33">
        <f t="shared" si="0"/>
        <v>0.66</v>
      </c>
      <c r="G33" s="33"/>
      <c r="H33" s="26">
        <v>2</v>
      </c>
      <c r="I33" s="31"/>
      <c r="J33" s="33">
        <f t="shared" si="1"/>
        <v>2</v>
      </c>
      <c r="K33" s="36">
        <v>0</v>
      </c>
      <c r="L33" s="32"/>
      <c r="M33" s="33">
        <f t="shared" si="2"/>
        <v>0</v>
      </c>
      <c r="N33" s="26">
        <v>1.4</v>
      </c>
      <c r="O33" s="26">
        <v>0.8</v>
      </c>
      <c r="P33" s="34">
        <f t="shared" si="3"/>
        <v>1.1000000000000001</v>
      </c>
      <c r="Q33" s="12">
        <f t="shared" si="4"/>
        <v>3.7600000000000002</v>
      </c>
      <c r="R33" s="14"/>
    </row>
    <row r="34" spans="1:22" x14ac:dyDescent="0.2">
      <c r="A34" s="40">
        <v>29</v>
      </c>
      <c r="B34" s="42" t="s">
        <v>60</v>
      </c>
      <c r="C34" s="43">
        <v>0.6</v>
      </c>
      <c r="D34" s="32">
        <v>1.4</v>
      </c>
      <c r="E34" s="32">
        <v>0</v>
      </c>
      <c r="F34" s="33">
        <f t="shared" si="0"/>
        <v>1.4</v>
      </c>
      <c r="G34" s="33"/>
      <c r="H34" s="26">
        <v>2</v>
      </c>
      <c r="I34" s="31"/>
      <c r="J34" s="33">
        <f t="shared" si="1"/>
        <v>2</v>
      </c>
      <c r="K34" s="36">
        <v>1.7</v>
      </c>
      <c r="L34" s="32"/>
      <c r="M34" s="33">
        <f t="shared" si="2"/>
        <v>1.7</v>
      </c>
      <c r="N34" s="26">
        <v>1.4</v>
      </c>
      <c r="O34" s="26">
        <v>0.8</v>
      </c>
      <c r="P34" s="34">
        <f t="shared" si="3"/>
        <v>1.1000000000000001</v>
      </c>
      <c r="Q34" s="12">
        <f t="shared" si="4"/>
        <v>6.8000000000000007</v>
      </c>
      <c r="R34" s="14"/>
    </row>
    <row r="35" spans="1:22" x14ac:dyDescent="0.2">
      <c r="A35" s="41">
        <v>30</v>
      </c>
      <c r="B35" s="42" t="s">
        <v>61</v>
      </c>
      <c r="C35" s="43">
        <v>0.1</v>
      </c>
      <c r="D35" s="32">
        <v>1.18</v>
      </c>
      <c r="E35" s="32">
        <v>2.19</v>
      </c>
      <c r="F35" s="33">
        <f t="shared" si="0"/>
        <v>2.19</v>
      </c>
      <c r="G35" s="33"/>
      <c r="H35" s="26">
        <v>1.2</v>
      </c>
      <c r="I35" s="31"/>
      <c r="J35" s="33">
        <f t="shared" si="1"/>
        <v>1.2</v>
      </c>
      <c r="K35" s="36">
        <v>0</v>
      </c>
      <c r="L35" s="32"/>
      <c r="M35" s="33">
        <f t="shared" si="2"/>
        <v>0</v>
      </c>
      <c r="N35" s="26">
        <v>0.8</v>
      </c>
      <c r="O35" s="26">
        <v>0.5</v>
      </c>
      <c r="P35" s="34">
        <f t="shared" si="3"/>
        <v>0.65</v>
      </c>
      <c r="Q35" s="12">
        <f t="shared" si="4"/>
        <v>4.1400000000000006</v>
      </c>
      <c r="R35" s="14"/>
    </row>
    <row r="36" spans="1:22" x14ac:dyDescent="0.2">
      <c r="A36" s="40">
        <v>31</v>
      </c>
      <c r="B36" s="42" t="s">
        <v>62</v>
      </c>
      <c r="C36" s="43"/>
      <c r="D36" s="32">
        <v>2.1</v>
      </c>
      <c r="E36" s="32">
        <v>0</v>
      </c>
      <c r="F36" s="33">
        <f t="shared" si="0"/>
        <v>2.1</v>
      </c>
      <c r="G36" s="33"/>
      <c r="H36" s="26">
        <v>1.3</v>
      </c>
      <c r="I36" s="31"/>
      <c r="J36" s="33">
        <f t="shared" si="1"/>
        <v>1.3</v>
      </c>
      <c r="K36" s="36">
        <v>0</v>
      </c>
      <c r="L36" s="32"/>
      <c r="M36" s="33">
        <f t="shared" si="2"/>
        <v>0</v>
      </c>
      <c r="N36" s="26">
        <v>0</v>
      </c>
      <c r="O36" s="26">
        <v>0</v>
      </c>
      <c r="P36" s="34">
        <f t="shared" si="3"/>
        <v>0</v>
      </c>
      <c r="Q36" s="12">
        <f t="shared" si="4"/>
        <v>3.4000000000000004</v>
      </c>
      <c r="R36" s="14"/>
    </row>
    <row r="37" spans="1:22" x14ac:dyDescent="0.2">
      <c r="A37" s="41">
        <v>32</v>
      </c>
      <c r="B37" s="42" t="s">
        <v>63</v>
      </c>
      <c r="C37" s="43"/>
      <c r="D37" s="32">
        <v>0</v>
      </c>
      <c r="E37" s="32">
        <v>0</v>
      </c>
      <c r="F37" s="33">
        <f t="shared" si="0"/>
        <v>0</v>
      </c>
      <c r="G37" s="33"/>
      <c r="H37" s="26">
        <v>1.2</v>
      </c>
      <c r="I37" s="31"/>
      <c r="J37" s="33">
        <f t="shared" si="1"/>
        <v>1.2</v>
      </c>
      <c r="K37" s="36">
        <v>1</v>
      </c>
      <c r="L37" s="32"/>
      <c r="M37" s="33">
        <f t="shared" si="2"/>
        <v>1</v>
      </c>
      <c r="N37" s="26">
        <v>1.7</v>
      </c>
      <c r="O37" s="26">
        <v>1</v>
      </c>
      <c r="P37" s="34">
        <f t="shared" si="3"/>
        <v>1.35</v>
      </c>
      <c r="Q37" s="12">
        <f t="shared" si="4"/>
        <v>3.5500000000000003</v>
      </c>
      <c r="R37" s="14"/>
    </row>
    <row r="38" spans="1:22" x14ac:dyDescent="0.2">
      <c r="A38" s="40">
        <v>33</v>
      </c>
      <c r="B38" s="42" t="s">
        <v>64</v>
      </c>
      <c r="C38" s="43">
        <v>0.5</v>
      </c>
      <c r="D38" s="32">
        <v>2.19</v>
      </c>
      <c r="E38" s="32">
        <v>0</v>
      </c>
      <c r="F38" s="33">
        <f t="shared" si="0"/>
        <v>2.19</v>
      </c>
      <c r="G38" s="33"/>
      <c r="H38" s="26">
        <v>1.8</v>
      </c>
      <c r="I38" s="31"/>
      <c r="J38" s="33">
        <f t="shared" si="1"/>
        <v>1.8</v>
      </c>
      <c r="K38" s="36">
        <v>0.8</v>
      </c>
      <c r="L38" s="32"/>
      <c r="M38" s="33">
        <f t="shared" si="2"/>
        <v>0.8</v>
      </c>
      <c r="N38" s="26">
        <v>1.6</v>
      </c>
      <c r="O38" s="26">
        <v>1.4</v>
      </c>
      <c r="P38" s="34">
        <f t="shared" si="3"/>
        <v>1.5</v>
      </c>
      <c r="Q38" s="12">
        <f t="shared" si="4"/>
        <v>6.79</v>
      </c>
      <c r="R38" s="14"/>
    </row>
    <row r="39" spans="1:22" x14ac:dyDescent="0.2">
      <c r="A39" s="41">
        <v>34</v>
      </c>
      <c r="B39" s="42" t="s">
        <v>65</v>
      </c>
      <c r="C39" s="43"/>
      <c r="D39" s="32">
        <v>2.19</v>
      </c>
      <c r="E39" s="32">
        <v>2.19</v>
      </c>
      <c r="F39" s="33">
        <f t="shared" si="0"/>
        <v>2.19</v>
      </c>
      <c r="G39" s="33"/>
      <c r="H39" s="26">
        <v>1.2</v>
      </c>
      <c r="I39" s="31"/>
      <c r="J39" s="33">
        <f t="shared" si="1"/>
        <v>1.2</v>
      </c>
      <c r="K39" s="36">
        <v>1</v>
      </c>
      <c r="L39" s="32"/>
      <c r="M39" s="33">
        <f t="shared" si="2"/>
        <v>1</v>
      </c>
      <c r="N39" s="26">
        <v>0.8</v>
      </c>
      <c r="O39" s="26">
        <v>0.5</v>
      </c>
      <c r="P39" s="34">
        <f t="shared" si="3"/>
        <v>0.65</v>
      </c>
      <c r="Q39" s="12">
        <f t="shared" si="4"/>
        <v>5.04</v>
      </c>
      <c r="R39" s="14"/>
    </row>
    <row r="40" spans="1:22" x14ac:dyDescent="0.2">
      <c r="A40" s="40">
        <v>35</v>
      </c>
      <c r="B40" s="42" t="s">
        <v>66</v>
      </c>
      <c r="C40" s="43">
        <v>0.2</v>
      </c>
      <c r="D40" s="32">
        <v>2.19</v>
      </c>
      <c r="E40" s="32">
        <v>1.88</v>
      </c>
      <c r="F40" s="33">
        <f t="shared" si="0"/>
        <v>2.19</v>
      </c>
      <c r="G40" s="33"/>
      <c r="H40" s="26">
        <v>1.7</v>
      </c>
      <c r="I40" s="31"/>
      <c r="J40" s="33">
        <f t="shared" si="1"/>
        <v>1.7</v>
      </c>
      <c r="K40" s="36">
        <v>1</v>
      </c>
      <c r="L40" s="32"/>
      <c r="M40" s="33">
        <f t="shared" si="2"/>
        <v>1</v>
      </c>
      <c r="N40" s="26">
        <v>1.2</v>
      </c>
      <c r="O40" s="26">
        <v>1.3</v>
      </c>
      <c r="P40" s="34">
        <f t="shared" si="3"/>
        <v>1.25</v>
      </c>
      <c r="Q40" s="12">
        <f t="shared" si="4"/>
        <v>6.34</v>
      </c>
      <c r="R40" s="14"/>
    </row>
    <row r="41" spans="1:22" x14ac:dyDescent="0.2">
      <c r="A41" s="41">
        <v>36</v>
      </c>
      <c r="B41" s="42" t="s">
        <v>67</v>
      </c>
      <c r="C41" s="43">
        <v>0.6</v>
      </c>
      <c r="D41" s="32">
        <v>3.06</v>
      </c>
      <c r="E41" s="32">
        <v>0</v>
      </c>
      <c r="F41" s="33">
        <f t="shared" si="0"/>
        <v>3.06</v>
      </c>
      <c r="G41" s="33"/>
      <c r="H41" s="26">
        <v>2</v>
      </c>
      <c r="I41" s="31"/>
      <c r="J41" s="33">
        <f t="shared" si="1"/>
        <v>2</v>
      </c>
      <c r="K41" s="36">
        <v>1.5</v>
      </c>
      <c r="L41" s="32"/>
      <c r="M41" s="33">
        <f t="shared" si="2"/>
        <v>1.5</v>
      </c>
      <c r="N41" s="26">
        <v>1.4</v>
      </c>
      <c r="O41" s="26">
        <v>0.8</v>
      </c>
      <c r="P41" s="34">
        <f t="shared" si="3"/>
        <v>1.1000000000000001</v>
      </c>
      <c r="Q41" s="12">
        <f t="shared" si="4"/>
        <v>8.26</v>
      </c>
      <c r="R41" s="14"/>
    </row>
    <row r="42" spans="1:22" x14ac:dyDescent="0.2">
      <c r="A42" s="40">
        <v>37</v>
      </c>
      <c r="B42" s="42" t="s">
        <v>68</v>
      </c>
      <c r="C42" s="43"/>
      <c r="D42" s="32">
        <v>1.4</v>
      </c>
      <c r="E42" s="32">
        <v>1.58</v>
      </c>
      <c r="F42" s="33">
        <f t="shared" si="0"/>
        <v>1.58</v>
      </c>
      <c r="G42" s="33"/>
      <c r="H42" s="26">
        <v>1.4</v>
      </c>
      <c r="I42" s="31"/>
      <c r="J42" s="33">
        <f t="shared" si="1"/>
        <v>1.4</v>
      </c>
      <c r="K42" s="36">
        <v>0</v>
      </c>
      <c r="L42" s="32"/>
      <c r="M42" s="33">
        <f t="shared" si="2"/>
        <v>0</v>
      </c>
      <c r="N42" s="26">
        <v>0</v>
      </c>
      <c r="O42" s="26">
        <v>0</v>
      </c>
      <c r="P42" s="34">
        <f t="shared" si="3"/>
        <v>0</v>
      </c>
      <c r="Q42" s="12">
        <f t="shared" si="4"/>
        <v>2.98</v>
      </c>
      <c r="R42" s="14"/>
    </row>
    <row r="43" spans="1:22" x14ac:dyDescent="0.2">
      <c r="A43" s="41">
        <v>38</v>
      </c>
      <c r="B43" s="42" t="s">
        <v>69</v>
      </c>
      <c r="C43" s="43"/>
      <c r="D43" s="32">
        <v>0</v>
      </c>
      <c r="E43" s="32">
        <v>0</v>
      </c>
      <c r="F43" s="33">
        <f t="shared" si="0"/>
        <v>0</v>
      </c>
      <c r="G43" s="33"/>
      <c r="H43" s="26">
        <v>2</v>
      </c>
      <c r="I43" s="26"/>
      <c r="J43" s="33">
        <f t="shared" si="1"/>
        <v>2</v>
      </c>
      <c r="K43" s="32">
        <v>0</v>
      </c>
      <c r="L43" s="32"/>
      <c r="M43" s="33">
        <f t="shared" si="2"/>
        <v>0</v>
      </c>
      <c r="N43" s="26">
        <v>1.4</v>
      </c>
      <c r="O43" s="26">
        <v>0.8</v>
      </c>
      <c r="P43" s="34">
        <f t="shared" si="3"/>
        <v>1.1000000000000001</v>
      </c>
      <c r="Q43" s="12">
        <f t="shared" si="4"/>
        <v>3.1</v>
      </c>
      <c r="R43" s="14"/>
    </row>
    <row r="45" spans="1:22" x14ac:dyDescent="0.2">
      <c r="C45" s="8" t="s">
        <v>4</v>
      </c>
      <c r="D45" s="8"/>
      <c r="E45" s="8"/>
      <c r="F45" s="9" t="e">
        <f>MAX(#REF!)</f>
        <v>#REF!</v>
      </c>
      <c r="G45" s="9"/>
      <c r="H45" s="7"/>
      <c r="I45" s="7"/>
      <c r="J45" s="7"/>
      <c r="K45" s="7"/>
      <c r="L45" s="7"/>
      <c r="M45" s="7"/>
      <c r="N45" s="7"/>
      <c r="O45" s="7"/>
      <c r="P45" s="7"/>
      <c r="Q45" s="4">
        <f>AVERAGE(Q6:Q43)</f>
        <v>5.4613157894736837</v>
      </c>
      <c r="R45" s="4"/>
      <c r="U45">
        <v>30</v>
      </c>
      <c r="V45">
        <v>100</v>
      </c>
    </row>
    <row r="46" spans="1:22" ht="27.75" x14ac:dyDescent="0.2">
      <c r="C46" s="3"/>
      <c r="D46" s="3"/>
      <c r="E46" s="3"/>
      <c r="F46" s="3"/>
      <c r="G46" s="3"/>
      <c r="S46" s="19" t="s">
        <v>10</v>
      </c>
      <c r="T46" s="20" t="s">
        <v>11</v>
      </c>
      <c r="U46" s="21" t="s">
        <v>12</v>
      </c>
    </row>
    <row r="47" spans="1:22" x14ac:dyDescent="0.2">
      <c r="C47" s="3"/>
      <c r="D47" s="3"/>
      <c r="E47" s="3"/>
      <c r="F47" s="3"/>
      <c r="G47" s="3"/>
      <c r="S47" s="24">
        <f>COUNTIF(Q5:Q43,"&gt;=0,01")-COUNTIF(Q5:Q43,"&gt;3,99")</f>
        <v>0</v>
      </c>
      <c r="T47" s="15" t="s">
        <v>13</v>
      </c>
      <c r="U47" s="22">
        <f>(S47*$V$45)/$U$45</f>
        <v>0</v>
      </c>
    </row>
    <row r="48" spans="1:22" x14ac:dyDescent="0.2">
      <c r="B48" s="3" t="s">
        <v>22</v>
      </c>
      <c r="F48" s="3"/>
      <c r="G48" s="3"/>
      <c r="J48" s="35" t="s">
        <v>23</v>
      </c>
      <c r="K48" s="35"/>
      <c r="L48" s="35"/>
      <c r="S48" s="24">
        <f>COUNTIF(Q6:Q43,"&gt;=4,00")-COUNTIF(Q6:Q43,"&gt;6,99")</f>
        <v>0</v>
      </c>
      <c r="T48" s="15" t="s">
        <v>14</v>
      </c>
      <c r="U48" s="22">
        <f>(S48*$V$45)/$U$45</f>
        <v>0</v>
      </c>
    </row>
    <row r="49" spans="2:21" x14ac:dyDescent="0.2">
      <c r="B49" s="6"/>
      <c r="F49" s="6"/>
      <c r="G49" s="6"/>
      <c r="J49" s="35" t="s">
        <v>26</v>
      </c>
      <c r="S49" s="24">
        <f>COUNTIF(Q6:Q43,"&gt;=7,00")-COUNTIF(Q6:Q43,"&gt;8,99")</f>
        <v>0</v>
      </c>
      <c r="T49" s="15" t="s">
        <v>15</v>
      </c>
      <c r="U49" s="22">
        <f>(S49*$V$45)/$U$45</f>
        <v>0</v>
      </c>
    </row>
    <row r="50" spans="2:21" x14ac:dyDescent="0.2">
      <c r="S50" s="25">
        <f>COUNTIF(Q6:Q43,"&gt;=9,00")-COUNTIF(Q6:Q43,"&gt;10")</f>
        <v>0</v>
      </c>
      <c r="T50" s="16" t="s">
        <v>16</v>
      </c>
      <c r="U50" s="23">
        <f>(S50*$V$45)/$U$45</f>
        <v>0</v>
      </c>
    </row>
    <row r="51" spans="2:21" x14ac:dyDescent="0.2">
      <c r="R51" s="17" t="s">
        <v>17</v>
      </c>
      <c r="S51" s="24">
        <f>SUM(S47:S50)</f>
        <v>0</v>
      </c>
      <c r="T51" s="18"/>
      <c r="U51" s="15">
        <f>SUM(U48:U50)</f>
        <v>0</v>
      </c>
    </row>
  </sheetData>
  <sortState xmlns:xlrd2="http://schemas.microsoft.com/office/spreadsheetml/2017/richdata2" ref="A6:R35">
    <sortCondition ref="B6:B35"/>
  </sortState>
  <mergeCells count="4">
    <mergeCell ref="A1:N1"/>
    <mergeCell ref="A2:N2"/>
    <mergeCell ref="A4:N4"/>
    <mergeCell ref="A3:N3"/>
  </mergeCells>
  <conditionalFormatting sqref="Q6:R43">
    <cfRule type="cellIs" dxfId="8" priority="1" operator="between">
      <formula>9.01</formula>
      <formula>10</formula>
    </cfRule>
    <cfRule type="cellIs" dxfId="7" priority="2" operator="between">
      <formula>8.01</formula>
      <formula>8.99</formula>
    </cfRule>
    <cfRule type="cellIs" dxfId="6" priority="3" operator="between">
      <formula>4.01</formula>
      <formula>6.99</formula>
    </cfRule>
    <cfRule type="cellIs" dxfId="5" priority="4" operator="between">
      <formula>0.01</formula>
      <formula>4</formula>
    </cfRule>
    <cfRule type="cellIs" dxfId="4" priority="6" operator="lessThan">
      <formula>10</formula>
    </cfRule>
    <cfRule type="cellIs" dxfId="3" priority="7" operator="lessThan">
      <formula>4</formula>
    </cfRule>
    <cfRule type="cellIs" dxfId="2" priority="8" operator="lessThan">
      <formula>7</formula>
    </cfRule>
    <cfRule type="cellIs" dxfId="1" priority="9" operator="lessThan">
      <formula>4</formula>
    </cfRule>
  </conditionalFormatting>
  <conditionalFormatting sqref="Q33:R33">
    <cfRule type="cellIs" dxfId="0" priority="5" operator="between">
      <formula>0.01</formula>
      <formula>4</formula>
    </cfRule>
  </conditionalFormatting>
  <pageMargins left="0.78740157480314965" right="0.19685039370078741" top="0.19685039370078741" bottom="0.19685039370078741" header="0.31496062992125984" footer="0.11811023622047245"/>
  <pageSetup paperSize="9" scale="9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EDUARDO ALCOSER</cp:lastModifiedBy>
  <cp:lastPrinted>2018-04-19T11:19:27Z</cp:lastPrinted>
  <dcterms:created xsi:type="dcterms:W3CDTF">2014-03-14T17:04:46Z</dcterms:created>
  <dcterms:modified xsi:type="dcterms:W3CDTF">2021-07-08T03:57:52Z</dcterms:modified>
</cp:coreProperties>
</file>