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435" yWindow="495" windowWidth="28365" windowHeight="16200" activeTab="19"/>
  </bookViews>
  <sheets>
    <sheet name="F" sheetId="4" r:id="rId1"/>
    <sheet name="Cl" sheetId="5" r:id="rId2"/>
    <sheet name="Br" sheetId="6" r:id="rId3"/>
    <sheet name="NO3" sheetId="7" r:id="rId4"/>
    <sheet name="Ca" sheetId="3" r:id="rId5"/>
    <sheet name="SO4" sheetId="8" r:id="rId6"/>
    <sheet name="PO4" sheetId="9" r:id="rId7"/>
    <sheet name="Na" sheetId="1" r:id="rId8"/>
    <sheet name="K" sheetId="10" r:id="rId9"/>
    <sheet name="Mg" sheetId="11" r:id="rId10"/>
    <sheet name="Al" sheetId="2" r:id="rId11"/>
    <sheet name="V" sheetId="13" r:id="rId12"/>
    <sheet name="Cr" sheetId="14" r:id="rId13"/>
    <sheet name="Mn" sheetId="15" r:id="rId14"/>
    <sheet name="Fe" sheetId="16" r:id="rId15"/>
    <sheet name="Cu" sheetId="17" r:id="rId16"/>
    <sheet name="Zn" sheetId="18" r:id="rId17"/>
    <sheet name="Ga" sheetId="19" r:id="rId18"/>
    <sheet name="As" sheetId="20" r:id="rId19"/>
    <sheet name="Dissolved Silica" sheetId="21" r:id="rId20"/>
    <sheet name="All_ACAI" sheetId="1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21" l="1"/>
  <c r="L22" i="21"/>
  <c r="M21" i="21"/>
  <c r="L21" i="21"/>
  <c r="M20" i="21"/>
  <c r="L20" i="21"/>
  <c r="M19" i="21"/>
  <c r="L19" i="21"/>
  <c r="M18" i="21"/>
  <c r="L18" i="21"/>
  <c r="R22" i="20"/>
  <c r="Q22" i="20"/>
  <c r="P22" i="20"/>
  <c r="O22" i="20"/>
  <c r="N22" i="20"/>
  <c r="M22" i="20"/>
  <c r="L22" i="20"/>
  <c r="R21" i="20"/>
  <c r="Q21" i="20"/>
  <c r="P21" i="20"/>
  <c r="O21" i="20"/>
  <c r="N21" i="20"/>
  <c r="M21" i="20"/>
  <c r="L21" i="20"/>
  <c r="R20" i="20"/>
  <c r="Q20" i="20"/>
  <c r="P20" i="20"/>
  <c r="O20" i="20"/>
  <c r="N20" i="20"/>
  <c r="M20" i="20"/>
  <c r="L20" i="20"/>
  <c r="R19" i="20"/>
  <c r="Q19" i="20"/>
  <c r="P19" i="20"/>
  <c r="O19" i="20"/>
  <c r="N19" i="20"/>
  <c r="M19" i="20"/>
  <c r="L19" i="20"/>
  <c r="R18" i="20"/>
  <c r="Q18" i="20"/>
  <c r="P18" i="20"/>
  <c r="O18" i="20"/>
  <c r="N18" i="20"/>
  <c r="M18" i="20"/>
  <c r="L18" i="20"/>
  <c r="R22" i="19"/>
  <c r="Q22" i="19"/>
  <c r="P22" i="19"/>
  <c r="O22" i="19"/>
  <c r="N22" i="19"/>
  <c r="M22" i="19"/>
  <c r="L22" i="19"/>
  <c r="R21" i="19"/>
  <c r="Q21" i="19"/>
  <c r="P21" i="19"/>
  <c r="O21" i="19"/>
  <c r="N21" i="19"/>
  <c r="M21" i="19"/>
  <c r="L21" i="19"/>
  <c r="R20" i="19"/>
  <c r="Q20" i="19"/>
  <c r="P20" i="19"/>
  <c r="O20" i="19"/>
  <c r="N20" i="19"/>
  <c r="M20" i="19"/>
  <c r="L20" i="19"/>
  <c r="R19" i="19"/>
  <c r="Q19" i="19"/>
  <c r="P19" i="19"/>
  <c r="O19" i="19"/>
  <c r="N19" i="19"/>
  <c r="M19" i="19"/>
  <c r="L19" i="19"/>
  <c r="R18" i="19"/>
  <c r="Q18" i="19"/>
  <c r="P18" i="19"/>
  <c r="O18" i="19"/>
  <c r="N18" i="19"/>
  <c r="M18" i="19"/>
  <c r="L18" i="19"/>
  <c r="R22" i="18"/>
  <c r="Q22" i="18"/>
  <c r="P22" i="18"/>
  <c r="O22" i="18"/>
  <c r="N22" i="18"/>
  <c r="M22" i="18"/>
  <c r="L22" i="18"/>
  <c r="R21" i="18"/>
  <c r="Q21" i="18"/>
  <c r="P21" i="18"/>
  <c r="O21" i="18"/>
  <c r="N21" i="18"/>
  <c r="M21" i="18"/>
  <c r="L21" i="18"/>
  <c r="R20" i="18"/>
  <c r="Q20" i="18"/>
  <c r="P20" i="18"/>
  <c r="O20" i="18"/>
  <c r="N20" i="18"/>
  <c r="M20" i="18"/>
  <c r="L20" i="18"/>
  <c r="R19" i="18"/>
  <c r="Q19" i="18"/>
  <c r="P19" i="18"/>
  <c r="O19" i="18"/>
  <c r="N19" i="18"/>
  <c r="M19" i="18"/>
  <c r="L19" i="18"/>
  <c r="R18" i="18"/>
  <c r="Q18" i="18"/>
  <c r="P18" i="18"/>
  <c r="O18" i="18"/>
  <c r="N18" i="18"/>
  <c r="M18" i="18"/>
  <c r="L18" i="18"/>
  <c r="R22" i="17"/>
  <c r="Q22" i="17"/>
  <c r="P22" i="17"/>
  <c r="O22" i="17"/>
  <c r="N22" i="17"/>
  <c r="M22" i="17"/>
  <c r="L22" i="17"/>
  <c r="R21" i="17"/>
  <c r="Q21" i="17"/>
  <c r="P21" i="17"/>
  <c r="O21" i="17"/>
  <c r="N21" i="17"/>
  <c r="M21" i="17"/>
  <c r="L21" i="17"/>
  <c r="R20" i="17"/>
  <c r="Q20" i="17"/>
  <c r="P20" i="17"/>
  <c r="O20" i="17"/>
  <c r="N20" i="17"/>
  <c r="M20" i="17"/>
  <c r="L20" i="17"/>
  <c r="R19" i="17"/>
  <c r="Q19" i="17"/>
  <c r="P19" i="17"/>
  <c r="O19" i="17"/>
  <c r="N19" i="17"/>
  <c r="M19" i="17"/>
  <c r="L19" i="17"/>
  <c r="R18" i="17"/>
  <c r="Q18" i="17"/>
  <c r="P18" i="17"/>
  <c r="O18" i="17"/>
  <c r="N18" i="17"/>
  <c r="M18" i="17"/>
  <c r="L18" i="17"/>
  <c r="R22" i="16"/>
  <c r="Q22" i="16"/>
  <c r="P22" i="16"/>
  <c r="O22" i="16"/>
  <c r="N22" i="16"/>
  <c r="M22" i="16"/>
  <c r="L22" i="16"/>
  <c r="R21" i="16"/>
  <c r="Q21" i="16"/>
  <c r="P21" i="16"/>
  <c r="O21" i="16"/>
  <c r="N21" i="16"/>
  <c r="M21" i="16"/>
  <c r="L21" i="16"/>
  <c r="R20" i="16"/>
  <c r="Q20" i="16"/>
  <c r="P20" i="16"/>
  <c r="O20" i="16"/>
  <c r="N20" i="16"/>
  <c r="M20" i="16"/>
  <c r="L20" i="16"/>
  <c r="R19" i="16"/>
  <c r="Q19" i="16"/>
  <c r="P19" i="16"/>
  <c r="O19" i="16"/>
  <c r="N19" i="16"/>
  <c r="M19" i="16"/>
  <c r="L19" i="16"/>
  <c r="R18" i="16"/>
  <c r="Q18" i="16"/>
  <c r="P18" i="16"/>
  <c r="O18" i="16"/>
  <c r="N18" i="16"/>
  <c r="M18" i="16"/>
  <c r="L18" i="16"/>
  <c r="R22" i="15"/>
  <c r="Q22" i="15"/>
  <c r="P22" i="15"/>
  <c r="O22" i="15"/>
  <c r="N22" i="15"/>
  <c r="M22" i="15"/>
  <c r="L22" i="15"/>
  <c r="R21" i="15"/>
  <c r="Q21" i="15"/>
  <c r="P21" i="15"/>
  <c r="O21" i="15"/>
  <c r="N21" i="15"/>
  <c r="M21" i="15"/>
  <c r="L21" i="15"/>
  <c r="R20" i="15"/>
  <c r="Q20" i="15"/>
  <c r="P20" i="15"/>
  <c r="O20" i="15"/>
  <c r="N20" i="15"/>
  <c r="M20" i="15"/>
  <c r="L20" i="15"/>
  <c r="R19" i="15"/>
  <c r="Q19" i="15"/>
  <c r="P19" i="15"/>
  <c r="O19" i="15"/>
  <c r="N19" i="15"/>
  <c r="M19" i="15"/>
  <c r="L19" i="15"/>
  <c r="R18" i="15"/>
  <c r="Q18" i="15"/>
  <c r="P18" i="15"/>
  <c r="O18" i="15"/>
  <c r="N18" i="15"/>
  <c r="M18" i="15"/>
  <c r="L18" i="15"/>
  <c r="R22" i="14"/>
  <c r="Q22" i="14"/>
  <c r="P22" i="14"/>
  <c r="O22" i="14"/>
  <c r="N22" i="14"/>
  <c r="M22" i="14"/>
  <c r="L22" i="14"/>
  <c r="R21" i="14"/>
  <c r="Q21" i="14"/>
  <c r="P21" i="14"/>
  <c r="O21" i="14"/>
  <c r="N21" i="14"/>
  <c r="M21" i="14"/>
  <c r="L21" i="14"/>
  <c r="R20" i="14"/>
  <c r="Q20" i="14"/>
  <c r="P20" i="14"/>
  <c r="O20" i="14"/>
  <c r="N20" i="14"/>
  <c r="M20" i="14"/>
  <c r="L20" i="14"/>
  <c r="R19" i="14"/>
  <c r="Q19" i="14"/>
  <c r="P19" i="14"/>
  <c r="O19" i="14"/>
  <c r="N19" i="14"/>
  <c r="M19" i="14"/>
  <c r="L19" i="14"/>
  <c r="R18" i="14"/>
  <c r="Q18" i="14"/>
  <c r="P18" i="14"/>
  <c r="O18" i="14"/>
  <c r="N18" i="14"/>
  <c r="M18" i="14"/>
  <c r="L18" i="14"/>
  <c r="R22" i="13"/>
  <c r="Q22" i="13"/>
  <c r="P22" i="13"/>
  <c r="O22" i="13"/>
  <c r="N22" i="13"/>
  <c r="M22" i="13"/>
  <c r="L22" i="13"/>
  <c r="R21" i="13"/>
  <c r="Q21" i="13"/>
  <c r="P21" i="13"/>
  <c r="O21" i="13"/>
  <c r="N21" i="13"/>
  <c r="M21" i="13"/>
  <c r="L21" i="13"/>
  <c r="R20" i="13"/>
  <c r="Q20" i="13"/>
  <c r="P20" i="13"/>
  <c r="O20" i="13"/>
  <c r="N20" i="13"/>
  <c r="M20" i="13"/>
  <c r="L20" i="13"/>
  <c r="R19" i="13"/>
  <c r="Q19" i="13"/>
  <c r="P19" i="13"/>
  <c r="O19" i="13"/>
  <c r="N19" i="13"/>
  <c r="M19" i="13"/>
  <c r="L19" i="13"/>
  <c r="R18" i="13"/>
  <c r="Q18" i="13"/>
  <c r="P18" i="13"/>
  <c r="O18" i="13"/>
  <c r="N18" i="13"/>
  <c r="M18" i="13"/>
  <c r="L18" i="13"/>
  <c r="R22" i="2"/>
  <c r="Q22" i="2"/>
  <c r="P22" i="2"/>
  <c r="O22" i="2"/>
  <c r="N22" i="2"/>
  <c r="M22" i="2"/>
  <c r="L22" i="2"/>
  <c r="R21" i="2"/>
  <c r="Q21" i="2"/>
  <c r="P21" i="2"/>
  <c r="O21" i="2"/>
  <c r="N21" i="2"/>
  <c r="M21" i="2"/>
  <c r="L21" i="2"/>
  <c r="R20" i="2"/>
  <c r="Q20" i="2"/>
  <c r="P20" i="2"/>
  <c r="O20" i="2"/>
  <c r="N20" i="2"/>
  <c r="M20" i="2"/>
  <c r="L20" i="2"/>
  <c r="R19" i="2"/>
  <c r="Q19" i="2"/>
  <c r="P19" i="2"/>
  <c r="O19" i="2"/>
  <c r="N19" i="2"/>
  <c r="M19" i="2"/>
  <c r="L19" i="2"/>
  <c r="R18" i="2"/>
  <c r="Q18" i="2"/>
  <c r="P18" i="2"/>
  <c r="O18" i="2"/>
  <c r="N18" i="2"/>
  <c r="M18" i="2"/>
  <c r="L18" i="2"/>
  <c r="R22" i="11"/>
  <c r="Q22" i="11"/>
  <c r="P22" i="11"/>
  <c r="O22" i="11"/>
  <c r="N22" i="11"/>
  <c r="M22" i="11"/>
  <c r="L22" i="11"/>
  <c r="R21" i="11"/>
  <c r="Q21" i="11"/>
  <c r="P21" i="11"/>
  <c r="O21" i="11"/>
  <c r="N21" i="11"/>
  <c r="M21" i="11"/>
  <c r="L21" i="11"/>
  <c r="R20" i="11"/>
  <c r="Q20" i="11"/>
  <c r="P20" i="11"/>
  <c r="O20" i="11"/>
  <c r="N20" i="11"/>
  <c r="M20" i="11"/>
  <c r="L20" i="11"/>
  <c r="R19" i="11"/>
  <c r="Q19" i="11"/>
  <c r="P19" i="11"/>
  <c r="O19" i="11"/>
  <c r="N19" i="11"/>
  <c r="M19" i="11"/>
  <c r="L19" i="11"/>
  <c r="R18" i="11"/>
  <c r="Q18" i="11"/>
  <c r="P18" i="11"/>
  <c r="O18" i="11"/>
  <c r="N18" i="11"/>
  <c r="M18" i="11"/>
  <c r="L18" i="11"/>
  <c r="R22" i="10"/>
  <c r="Q22" i="10"/>
  <c r="P22" i="10"/>
  <c r="O22" i="10"/>
  <c r="N22" i="10"/>
  <c r="M22" i="10"/>
  <c r="L22" i="10"/>
  <c r="R21" i="10"/>
  <c r="Q21" i="10"/>
  <c r="P21" i="10"/>
  <c r="O21" i="10"/>
  <c r="N21" i="10"/>
  <c r="M21" i="10"/>
  <c r="L21" i="10"/>
  <c r="R20" i="10"/>
  <c r="Q20" i="10"/>
  <c r="P20" i="10"/>
  <c r="O20" i="10"/>
  <c r="N20" i="10"/>
  <c r="M20" i="10"/>
  <c r="L20" i="10"/>
  <c r="R19" i="10"/>
  <c r="Q19" i="10"/>
  <c r="P19" i="10"/>
  <c r="O19" i="10"/>
  <c r="N19" i="10"/>
  <c r="M19" i="10"/>
  <c r="L19" i="10"/>
  <c r="R18" i="10"/>
  <c r="Q18" i="10"/>
  <c r="P18" i="10"/>
  <c r="O18" i="10"/>
  <c r="N18" i="10"/>
  <c r="M18" i="10"/>
  <c r="L18" i="10"/>
  <c r="R22" i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22" i="9"/>
  <c r="Q22" i="9"/>
  <c r="P22" i="9"/>
  <c r="O22" i="9"/>
  <c r="N22" i="9"/>
  <c r="M22" i="9"/>
  <c r="L22" i="9"/>
  <c r="R21" i="9"/>
  <c r="Q21" i="9"/>
  <c r="P21" i="9"/>
  <c r="O21" i="9"/>
  <c r="N21" i="9"/>
  <c r="M21" i="9"/>
  <c r="L21" i="9"/>
  <c r="R20" i="9"/>
  <c r="Q20" i="9"/>
  <c r="P20" i="9"/>
  <c r="O20" i="9"/>
  <c r="N20" i="9"/>
  <c r="M20" i="9"/>
  <c r="L20" i="9"/>
  <c r="R19" i="9"/>
  <c r="Q19" i="9"/>
  <c r="P19" i="9"/>
  <c r="O19" i="9"/>
  <c r="N19" i="9"/>
  <c r="M19" i="9"/>
  <c r="L19" i="9"/>
  <c r="R18" i="9"/>
  <c r="Q18" i="9"/>
  <c r="P18" i="9"/>
  <c r="O18" i="9"/>
  <c r="N18" i="9"/>
  <c r="M18" i="9"/>
  <c r="L18" i="9"/>
  <c r="R22" i="8"/>
  <c r="Q22" i="8"/>
  <c r="P22" i="8"/>
  <c r="O22" i="8"/>
  <c r="N22" i="8"/>
  <c r="M22" i="8"/>
  <c r="L22" i="8"/>
  <c r="R21" i="8"/>
  <c r="Q21" i="8"/>
  <c r="P21" i="8"/>
  <c r="O21" i="8"/>
  <c r="N21" i="8"/>
  <c r="M21" i="8"/>
  <c r="L21" i="8"/>
  <c r="R20" i="8"/>
  <c r="Q20" i="8"/>
  <c r="P20" i="8"/>
  <c r="O20" i="8"/>
  <c r="N20" i="8"/>
  <c r="M20" i="8"/>
  <c r="L20" i="8"/>
  <c r="R19" i="8"/>
  <c r="Q19" i="8"/>
  <c r="P19" i="8"/>
  <c r="O19" i="8"/>
  <c r="N19" i="8"/>
  <c r="M19" i="8"/>
  <c r="L19" i="8"/>
  <c r="R18" i="8"/>
  <c r="Q18" i="8"/>
  <c r="P18" i="8"/>
  <c r="O18" i="8"/>
  <c r="N18" i="8"/>
  <c r="M18" i="8"/>
  <c r="L18" i="8"/>
  <c r="R22" i="3"/>
  <c r="Q22" i="3"/>
  <c r="P22" i="3"/>
  <c r="O22" i="3"/>
  <c r="N22" i="3"/>
  <c r="M22" i="3"/>
  <c r="L22" i="3"/>
  <c r="R21" i="3"/>
  <c r="Q21" i="3"/>
  <c r="P21" i="3"/>
  <c r="O21" i="3"/>
  <c r="N21" i="3"/>
  <c r="M21" i="3"/>
  <c r="L21" i="3"/>
  <c r="R20" i="3"/>
  <c r="Q20" i="3"/>
  <c r="P20" i="3"/>
  <c r="O20" i="3"/>
  <c r="N20" i="3"/>
  <c r="M20" i="3"/>
  <c r="L20" i="3"/>
  <c r="R19" i="3"/>
  <c r="Q19" i="3"/>
  <c r="P19" i="3"/>
  <c r="O19" i="3"/>
  <c r="N19" i="3"/>
  <c r="M19" i="3"/>
  <c r="L19" i="3"/>
  <c r="R18" i="3"/>
  <c r="Q18" i="3"/>
  <c r="P18" i="3"/>
  <c r="O18" i="3"/>
  <c r="N18" i="3"/>
  <c r="M18" i="3"/>
  <c r="L18" i="3"/>
  <c r="R22" i="7"/>
  <c r="Q22" i="7"/>
  <c r="P22" i="7"/>
  <c r="O22" i="7"/>
  <c r="N22" i="7"/>
  <c r="M22" i="7"/>
  <c r="L22" i="7"/>
  <c r="R21" i="7"/>
  <c r="Q21" i="7"/>
  <c r="P21" i="7"/>
  <c r="O21" i="7"/>
  <c r="N21" i="7"/>
  <c r="M21" i="7"/>
  <c r="L21" i="7"/>
  <c r="R20" i="7"/>
  <c r="Q20" i="7"/>
  <c r="P20" i="7"/>
  <c r="O20" i="7"/>
  <c r="N20" i="7"/>
  <c r="M20" i="7"/>
  <c r="L20" i="7"/>
  <c r="R19" i="7"/>
  <c r="Q19" i="7"/>
  <c r="P19" i="7"/>
  <c r="O19" i="7"/>
  <c r="N19" i="7"/>
  <c r="M19" i="7"/>
  <c r="L19" i="7"/>
  <c r="R18" i="7"/>
  <c r="Q18" i="7"/>
  <c r="P18" i="7"/>
  <c r="O18" i="7"/>
  <c r="N18" i="7"/>
  <c r="M18" i="7"/>
  <c r="L18" i="7"/>
  <c r="R22" i="6"/>
  <c r="Q22" i="6"/>
  <c r="P22" i="6"/>
  <c r="O22" i="6"/>
  <c r="N22" i="6"/>
  <c r="M22" i="6"/>
  <c r="L22" i="6"/>
  <c r="R21" i="6"/>
  <c r="Q21" i="6"/>
  <c r="P21" i="6"/>
  <c r="O21" i="6"/>
  <c r="N21" i="6"/>
  <c r="M21" i="6"/>
  <c r="L21" i="6"/>
  <c r="R20" i="6"/>
  <c r="Q20" i="6"/>
  <c r="P20" i="6"/>
  <c r="O20" i="6"/>
  <c r="N20" i="6"/>
  <c r="M20" i="6"/>
  <c r="L20" i="6"/>
  <c r="R19" i="6"/>
  <c r="Q19" i="6"/>
  <c r="P19" i="6"/>
  <c r="O19" i="6"/>
  <c r="N19" i="6"/>
  <c r="M19" i="6"/>
  <c r="L19" i="6"/>
  <c r="R18" i="6"/>
  <c r="Q18" i="6"/>
  <c r="P18" i="6"/>
  <c r="O18" i="6"/>
  <c r="N18" i="6"/>
  <c r="M18" i="6"/>
  <c r="L18" i="6"/>
  <c r="R22" i="5"/>
  <c r="Q22" i="5"/>
  <c r="P22" i="5"/>
  <c r="O22" i="5"/>
  <c r="N22" i="5"/>
  <c r="M22" i="5"/>
  <c r="L22" i="5"/>
  <c r="R21" i="5"/>
  <c r="Q21" i="5"/>
  <c r="P21" i="5"/>
  <c r="O21" i="5"/>
  <c r="N21" i="5"/>
  <c r="M21" i="5"/>
  <c r="L21" i="5"/>
  <c r="R20" i="5"/>
  <c r="Q20" i="5"/>
  <c r="P20" i="5"/>
  <c r="O20" i="5"/>
  <c r="N20" i="5"/>
  <c r="M20" i="5"/>
  <c r="L20" i="5"/>
  <c r="R19" i="5"/>
  <c r="Q19" i="5"/>
  <c r="P19" i="5"/>
  <c r="O19" i="5"/>
  <c r="N19" i="5"/>
  <c r="M19" i="5"/>
  <c r="L19" i="5"/>
  <c r="R18" i="5"/>
  <c r="Q18" i="5"/>
  <c r="P18" i="5"/>
  <c r="O18" i="5"/>
  <c r="N18" i="5"/>
  <c r="M18" i="5"/>
  <c r="L18" i="5"/>
  <c r="M13" i="4"/>
  <c r="R22" i="4"/>
  <c r="Q22" i="4"/>
  <c r="P22" i="4"/>
  <c r="O22" i="4"/>
  <c r="N22" i="4"/>
  <c r="M22" i="4"/>
  <c r="L22" i="4"/>
  <c r="R21" i="4"/>
  <c r="Q21" i="4"/>
  <c r="P21" i="4"/>
  <c r="O21" i="4"/>
  <c r="N21" i="4"/>
  <c r="M21" i="4"/>
  <c r="L21" i="4"/>
  <c r="R20" i="4"/>
  <c r="Q20" i="4"/>
  <c r="P20" i="4"/>
  <c r="O20" i="4"/>
  <c r="N20" i="4"/>
  <c r="M20" i="4"/>
  <c r="L20" i="4"/>
  <c r="R19" i="4"/>
  <c r="Q19" i="4"/>
  <c r="P19" i="4"/>
  <c r="O19" i="4"/>
  <c r="N19" i="4"/>
  <c r="M19" i="4"/>
  <c r="L19" i="4"/>
  <c r="R18" i="4"/>
  <c r="Q18" i="4"/>
  <c r="P18" i="4"/>
  <c r="O18" i="4"/>
  <c r="N18" i="4"/>
  <c r="M18" i="4"/>
  <c r="L18" i="4"/>
  <c r="C23" i="4" l="1"/>
  <c r="F25" i="21"/>
  <c r="C25" i="21"/>
  <c r="F24" i="21"/>
  <c r="C24" i="21"/>
  <c r="F23" i="21"/>
  <c r="C23" i="21"/>
  <c r="F22" i="21"/>
  <c r="C22" i="21"/>
  <c r="F21" i="21"/>
  <c r="C21" i="21"/>
  <c r="F20" i="21"/>
  <c r="C20" i="21"/>
  <c r="F19" i="21"/>
  <c r="C19" i="21"/>
  <c r="F18" i="21"/>
  <c r="C18" i="21"/>
  <c r="F17" i="21"/>
  <c r="C17" i="21"/>
  <c r="M16" i="21"/>
  <c r="F16" i="21"/>
  <c r="C16" i="21"/>
  <c r="M15" i="21"/>
  <c r="F15" i="21"/>
  <c r="C15" i="21"/>
  <c r="M14" i="21"/>
  <c r="F14" i="21"/>
  <c r="C14" i="21"/>
  <c r="M13" i="21"/>
  <c r="F13" i="21"/>
  <c r="G13" i="21" s="1"/>
  <c r="C13" i="21"/>
  <c r="D13" i="21" s="1"/>
  <c r="D16" i="21" s="1"/>
  <c r="D19" i="21" s="1"/>
  <c r="D22" i="21" s="1"/>
  <c r="D25" i="21" s="1"/>
  <c r="M12" i="21"/>
  <c r="F12" i="21"/>
  <c r="G12" i="21" s="1"/>
  <c r="C12" i="21"/>
  <c r="D12" i="21" s="1"/>
  <c r="D15" i="21" s="1"/>
  <c r="D18" i="21" s="1"/>
  <c r="F11" i="21"/>
  <c r="C11" i="21"/>
  <c r="D11" i="21" s="1"/>
  <c r="F25" i="20"/>
  <c r="C25" i="20"/>
  <c r="F24" i="20"/>
  <c r="C24" i="20"/>
  <c r="F23" i="20"/>
  <c r="C23" i="20"/>
  <c r="F22" i="20"/>
  <c r="C22" i="20"/>
  <c r="F21" i="20"/>
  <c r="C21" i="20"/>
  <c r="F20" i="20"/>
  <c r="C20" i="20"/>
  <c r="F19" i="20"/>
  <c r="C19" i="20"/>
  <c r="F18" i="20"/>
  <c r="C18" i="20"/>
  <c r="F17" i="20"/>
  <c r="C17" i="20"/>
  <c r="M16" i="20"/>
  <c r="F16" i="20"/>
  <c r="C16" i="20"/>
  <c r="M15" i="20"/>
  <c r="F15" i="20"/>
  <c r="C15" i="20"/>
  <c r="M14" i="20"/>
  <c r="F14" i="20"/>
  <c r="C14" i="20"/>
  <c r="M13" i="20"/>
  <c r="F13" i="20"/>
  <c r="G13" i="20" s="1"/>
  <c r="C13" i="20"/>
  <c r="D13" i="20" s="1"/>
  <c r="D16" i="20" s="1"/>
  <c r="D19" i="20" s="1"/>
  <c r="D22" i="20" s="1"/>
  <c r="D25" i="20" s="1"/>
  <c r="M12" i="20"/>
  <c r="F12" i="20"/>
  <c r="G12" i="20" s="1"/>
  <c r="C12" i="20"/>
  <c r="D12" i="20" s="1"/>
  <c r="F11" i="20"/>
  <c r="C11" i="20"/>
  <c r="D11" i="20" s="1"/>
  <c r="F25" i="19"/>
  <c r="C25" i="19"/>
  <c r="F24" i="19"/>
  <c r="C24" i="19"/>
  <c r="F23" i="19"/>
  <c r="C23" i="19"/>
  <c r="F22" i="19"/>
  <c r="C22" i="19"/>
  <c r="F21" i="19"/>
  <c r="C21" i="19"/>
  <c r="F20" i="19"/>
  <c r="C20" i="19"/>
  <c r="F19" i="19"/>
  <c r="C19" i="19"/>
  <c r="F18" i="19"/>
  <c r="C18" i="19"/>
  <c r="F17" i="19"/>
  <c r="N14" i="19" s="1"/>
  <c r="C17" i="19"/>
  <c r="M16" i="19"/>
  <c r="F16" i="19"/>
  <c r="C16" i="19"/>
  <c r="N15" i="19"/>
  <c r="M15" i="19"/>
  <c r="F15" i="19"/>
  <c r="C15" i="19"/>
  <c r="M14" i="19"/>
  <c r="F14" i="19"/>
  <c r="C14" i="19"/>
  <c r="M13" i="19"/>
  <c r="F13" i="19"/>
  <c r="G13" i="19" s="1"/>
  <c r="C13" i="19"/>
  <c r="D13" i="19" s="1"/>
  <c r="M12" i="19"/>
  <c r="F12" i="19"/>
  <c r="G12" i="19" s="1"/>
  <c r="C12" i="19"/>
  <c r="D12" i="19" s="1"/>
  <c r="F11" i="19"/>
  <c r="C11" i="19"/>
  <c r="D11" i="19" s="1"/>
  <c r="L12" i="19" s="1"/>
  <c r="F25" i="18"/>
  <c r="C25" i="18"/>
  <c r="F24" i="18"/>
  <c r="C24" i="18"/>
  <c r="F23" i="18"/>
  <c r="C23" i="18"/>
  <c r="F22" i="18"/>
  <c r="C22" i="18"/>
  <c r="F21" i="18"/>
  <c r="C21" i="18"/>
  <c r="F20" i="18"/>
  <c r="C20" i="18"/>
  <c r="F19" i="18"/>
  <c r="C19" i="18"/>
  <c r="F18" i="18"/>
  <c r="C18" i="18"/>
  <c r="F17" i="18"/>
  <c r="C17" i="18"/>
  <c r="M16" i="18"/>
  <c r="F16" i="18"/>
  <c r="C16" i="18"/>
  <c r="M15" i="18"/>
  <c r="F15" i="18"/>
  <c r="C15" i="18"/>
  <c r="M14" i="18"/>
  <c r="F14" i="18"/>
  <c r="C14" i="18"/>
  <c r="M13" i="18"/>
  <c r="F13" i="18"/>
  <c r="G13" i="18" s="1"/>
  <c r="C13" i="18"/>
  <c r="D13" i="18" s="1"/>
  <c r="M12" i="18"/>
  <c r="F12" i="18"/>
  <c r="G12" i="18" s="1"/>
  <c r="C12" i="18"/>
  <c r="D12" i="18" s="1"/>
  <c r="D15" i="18" s="1"/>
  <c r="F11" i="18"/>
  <c r="C11" i="18"/>
  <c r="D11" i="18" s="1"/>
  <c r="F25" i="17"/>
  <c r="N16" i="17" s="1"/>
  <c r="C25" i="17"/>
  <c r="F24" i="17"/>
  <c r="C24" i="17"/>
  <c r="F23" i="17"/>
  <c r="C23" i="17"/>
  <c r="F22" i="17"/>
  <c r="N15" i="17" s="1"/>
  <c r="C22" i="17"/>
  <c r="F21" i="17"/>
  <c r="C21" i="17"/>
  <c r="F20" i="17"/>
  <c r="C20" i="17"/>
  <c r="F19" i="17"/>
  <c r="C19" i="17"/>
  <c r="F18" i="17"/>
  <c r="C18" i="17"/>
  <c r="F17" i="17"/>
  <c r="C17" i="17"/>
  <c r="M16" i="17"/>
  <c r="F16" i="17"/>
  <c r="C16" i="17"/>
  <c r="M15" i="17"/>
  <c r="F15" i="17"/>
  <c r="C15" i="17"/>
  <c r="M14" i="17"/>
  <c r="F14" i="17"/>
  <c r="C14" i="17"/>
  <c r="M13" i="17"/>
  <c r="F13" i="17"/>
  <c r="G13" i="17" s="1"/>
  <c r="C13" i="17"/>
  <c r="D13" i="17" s="1"/>
  <c r="D16" i="17" s="1"/>
  <c r="D19" i="17" s="1"/>
  <c r="M12" i="17"/>
  <c r="F12" i="17"/>
  <c r="G12" i="17" s="1"/>
  <c r="C12" i="17"/>
  <c r="D12" i="17" s="1"/>
  <c r="F11" i="17"/>
  <c r="C11" i="17"/>
  <c r="D11" i="17" s="1"/>
  <c r="F25" i="16"/>
  <c r="C25" i="16"/>
  <c r="F24" i="16"/>
  <c r="C24" i="16"/>
  <c r="F23" i="16"/>
  <c r="N16" i="16" s="1"/>
  <c r="C23" i="16"/>
  <c r="F22" i="16"/>
  <c r="C22" i="16"/>
  <c r="F21" i="16"/>
  <c r="C21" i="16"/>
  <c r="F20" i="16"/>
  <c r="C20" i="16"/>
  <c r="F19" i="16"/>
  <c r="C19" i="16"/>
  <c r="F18" i="16"/>
  <c r="C18" i="16"/>
  <c r="F17" i="16"/>
  <c r="C17" i="16"/>
  <c r="M16" i="16"/>
  <c r="F16" i="16"/>
  <c r="C16" i="16"/>
  <c r="M15" i="16"/>
  <c r="F15" i="16"/>
  <c r="C15" i="16"/>
  <c r="M14" i="16"/>
  <c r="F14" i="16"/>
  <c r="C14" i="16"/>
  <c r="M13" i="16"/>
  <c r="F13" i="16"/>
  <c r="G13" i="16" s="1"/>
  <c r="C13" i="16"/>
  <c r="D13" i="16" s="1"/>
  <c r="M12" i="16"/>
  <c r="F12" i="16"/>
  <c r="G12" i="16" s="1"/>
  <c r="C12" i="16"/>
  <c r="D12" i="16" s="1"/>
  <c r="F11" i="16"/>
  <c r="C11" i="16"/>
  <c r="D11" i="16" s="1"/>
  <c r="D14" i="16" s="1"/>
  <c r="F25" i="15"/>
  <c r="C25" i="15"/>
  <c r="F24" i="15"/>
  <c r="C24" i="15"/>
  <c r="F23" i="15"/>
  <c r="C23" i="15"/>
  <c r="F22" i="15"/>
  <c r="C22" i="15"/>
  <c r="F21" i="15"/>
  <c r="C21" i="15"/>
  <c r="F20" i="15"/>
  <c r="C20" i="15"/>
  <c r="F19" i="15"/>
  <c r="C19" i="15"/>
  <c r="F18" i="15"/>
  <c r="C18" i="15"/>
  <c r="F17" i="15"/>
  <c r="C17" i="15"/>
  <c r="N16" i="15"/>
  <c r="M16" i="15"/>
  <c r="F16" i="15"/>
  <c r="C16" i="15"/>
  <c r="M15" i="15"/>
  <c r="F15" i="15"/>
  <c r="C15" i="15"/>
  <c r="M14" i="15"/>
  <c r="F14" i="15"/>
  <c r="C14" i="15"/>
  <c r="M13" i="15"/>
  <c r="F13" i="15"/>
  <c r="G13" i="15" s="1"/>
  <c r="C13" i="15"/>
  <c r="D13" i="15" s="1"/>
  <c r="D16" i="15" s="1"/>
  <c r="D19" i="15" s="1"/>
  <c r="M12" i="15"/>
  <c r="F12" i="15"/>
  <c r="G12" i="15" s="1"/>
  <c r="C12" i="15"/>
  <c r="D12" i="15" s="1"/>
  <c r="D15" i="15" s="1"/>
  <c r="D18" i="15" s="1"/>
  <c r="D21" i="15" s="1"/>
  <c r="D24" i="15" s="1"/>
  <c r="F11" i="15"/>
  <c r="C11" i="15"/>
  <c r="D11" i="15" s="1"/>
  <c r="F25" i="14"/>
  <c r="N16" i="14" s="1"/>
  <c r="C25" i="14"/>
  <c r="F24" i="14"/>
  <c r="C24" i="14"/>
  <c r="F23" i="14"/>
  <c r="C23" i="14"/>
  <c r="F22" i="14"/>
  <c r="C22" i="14"/>
  <c r="F21" i="14"/>
  <c r="C21" i="14"/>
  <c r="F20" i="14"/>
  <c r="C20" i="14"/>
  <c r="F19" i="14"/>
  <c r="C19" i="14"/>
  <c r="F18" i="14"/>
  <c r="C18" i="14"/>
  <c r="F17" i="14"/>
  <c r="C17" i="14"/>
  <c r="M16" i="14"/>
  <c r="F16" i="14"/>
  <c r="C16" i="14"/>
  <c r="M15" i="14"/>
  <c r="F15" i="14"/>
  <c r="C15" i="14"/>
  <c r="N14" i="14"/>
  <c r="M14" i="14"/>
  <c r="F14" i="14"/>
  <c r="C14" i="14"/>
  <c r="M13" i="14"/>
  <c r="F13" i="14"/>
  <c r="G13" i="14" s="1"/>
  <c r="C13" i="14"/>
  <c r="D13" i="14" s="1"/>
  <c r="D16" i="14" s="1"/>
  <c r="D19" i="14" s="1"/>
  <c r="M12" i="14"/>
  <c r="F12" i="14"/>
  <c r="G12" i="14" s="1"/>
  <c r="C12" i="14"/>
  <c r="D12" i="14" s="1"/>
  <c r="D15" i="14" s="1"/>
  <c r="D18" i="14" s="1"/>
  <c r="D21" i="14" s="1"/>
  <c r="D24" i="14" s="1"/>
  <c r="F11" i="14"/>
  <c r="C11" i="14"/>
  <c r="D11" i="14" s="1"/>
  <c r="F25" i="13"/>
  <c r="C25" i="13"/>
  <c r="F24" i="13"/>
  <c r="C24" i="13"/>
  <c r="F23" i="13"/>
  <c r="C23" i="13"/>
  <c r="F22" i="13"/>
  <c r="C22" i="13"/>
  <c r="F21" i="13"/>
  <c r="C21" i="13"/>
  <c r="F20" i="13"/>
  <c r="C20" i="13"/>
  <c r="F19" i="13"/>
  <c r="C19" i="13"/>
  <c r="F18" i="13"/>
  <c r="C18" i="13"/>
  <c r="F17" i="13"/>
  <c r="N14" i="13" s="1"/>
  <c r="C17" i="13"/>
  <c r="M16" i="13"/>
  <c r="F16" i="13"/>
  <c r="C16" i="13"/>
  <c r="M15" i="13"/>
  <c r="F15" i="13"/>
  <c r="C15" i="13"/>
  <c r="M14" i="13"/>
  <c r="F14" i="13"/>
  <c r="N13" i="13" s="1"/>
  <c r="C14" i="13"/>
  <c r="M13" i="13"/>
  <c r="F13" i="13"/>
  <c r="G13" i="13" s="1"/>
  <c r="C13" i="13"/>
  <c r="D13" i="13" s="1"/>
  <c r="M12" i="13"/>
  <c r="F12" i="13"/>
  <c r="G12" i="13" s="1"/>
  <c r="C12" i="13"/>
  <c r="D12" i="13" s="1"/>
  <c r="F11" i="13"/>
  <c r="C11" i="13"/>
  <c r="D11" i="13" s="1"/>
  <c r="F25" i="11"/>
  <c r="C25" i="11"/>
  <c r="F24" i="11"/>
  <c r="C24" i="11"/>
  <c r="F23" i="11"/>
  <c r="C23" i="11"/>
  <c r="F22" i="11"/>
  <c r="C22" i="11"/>
  <c r="F21" i="11"/>
  <c r="C21" i="11"/>
  <c r="F20" i="11"/>
  <c r="C20" i="11"/>
  <c r="F19" i="11"/>
  <c r="C19" i="11"/>
  <c r="F18" i="11"/>
  <c r="C18" i="11"/>
  <c r="F17" i="11"/>
  <c r="C17" i="11"/>
  <c r="M16" i="11"/>
  <c r="F16" i="11"/>
  <c r="C16" i="11"/>
  <c r="M15" i="11"/>
  <c r="F15" i="11"/>
  <c r="C15" i="11"/>
  <c r="M14" i="11"/>
  <c r="F14" i="11"/>
  <c r="C14" i="11"/>
  <c r="M13" i="11"/>
  <c r="F13" i="11"/>
  <c r="G13" i="11" s="1"/>
  <c r="C13" i="11"/>
  <c r="D13" i="11" s="1"/>
  <c r="M12" i="11"/>
  <c r="F12" i="11"/>
  <c r="G12" i="11" s="1"/>
  <c r="C12" i="11"/>
  <c r="D12" i="11" s="1"/>
  <c r="F11" i="11"/>
  <c r="C11" i="11"/>
  <c r="D11" i="11" s="1"/>
  <c r="F25" i="10"/>
  <c r="C25" i="10"/>
  <c r="F24" i="10"/>
  <c r="C24" i="10"/>
  <c r="F23" i="10"/>
  <c r="C23" i="10"/>
  <c r="F22" i="10"/>
  <c r="N15" i="10" s="1"/>
  <c r="C22" i="10"/>
  <c r="F21" i="10"/>
  <c r="C21" i="10"/>
  <c r="F20" i="10"/>
  <c r="C20" i="10"/>
  <c r="F19" i="10"/>
  <c r="C19" i="10"/>
  <c r="F18" i="10"/>
  <c r="C18" i="10"/>
  <c r="F17" i="10"/>
  <c r="C17" i="10"/>
  <c r="M16" i="10"/>
  <c r="F16" i="10"/>
  <c r="C16" i="10"/>
  <c r="M15" i="10"/>
  <c r="F15" i="10"/>
  <c r="C15" i="10"/>
  <c r="M14" i="10"/>
  <c r="F14" i="10"/>
  <c r="C14" i="10"/>
  <c r="M13" i="10"/>
  <c r="F13" i="10"/>
  <c r="G13" i="10" s="1"/>
  <c r="C13" i="10"/>
  <c r="D13" i="10" s="1"/>
  <c r="M12" i="10"/>
  <c r="F12" i="10"/>
  <c r="G12" i="10" s="1"/>
  <c r="C12" i="10"/>
  <c r="D12" i="10" s="1"/>
  <c r="D15" i="10" s="1"/>
  <c r="D18" i="10" s="1"/>
  <c r="D21" i="10" s="1"/>
  <c r="D24" i="10" s="1"/>
  <c r="F11" i="10"/>
  <c r="G11" i="10" s="1"/>
  <c r="C11" i="10"/>
  <c r="D11" i="10" s="1"/>
  <c r="F25" i="9"/>
  <c r="C25" i="9"/>
  <c r="F24" i="9"/>
  <c r="C24" i="9"/>
  <c r="F23" i="9"/>
  <c r="C23" i="9"/>
  <c r="F22" i="9"/>
  <c r="C22" i="9"/>
  <c r="F21" i="9"/>
  <c r="C21" i="9"/>
  <c r="F20" i="9"/>
  <c r="C20" i="9"/>
  <c r="F19" i="9"/>
  <c r="C19" i="9"/>
  <c r="F18" i="9"/>
  <c r="C18" i="9"/>
  <c r="F17" i="9"/>
  <c r="N14" i="9" s="1"/>
  <c r="C17" i="9"/>
  <c r="N16" i="9"/>
  <c r="M16" i="9"/>
  <c r="F16" i="9"/>
  <c r="C16" i="9"/>
  <c r="M15" i="9"/>
  <c r="F15" i="9"/>
  <c r="C15" i="9"/>
  <c r="M14" i="9"/>
  <c r="F14" i="9"/>
  <c r="C14" i="9"/>
  <c r="M13" i="9"/>
  <c r="F13" i="9"/>
  <c r="G13" i="9" s="1"/>
  <c r="C13" i="9"/>
  <c r="D13" i="9" s="1"/>
  <c r="D16" i="9" s="1"/>
  <c r="M12" i="9"/>
  <c r="F12" i="9"/>
  <c r="G12" i="9" s="1"/>
  <c r="C12" i="9"/>
  <c r="D12" i="9" s="1"/>
  <c r="F11" i="9"/>
  <c r="C11" i="9"/>
  <c r="D11" i="9" s="1"/>
  <c r="F25" i="8"/>
  <c r="C25" i="8"/>
  <c r="F24" i="8"/>
  <c r="C24" i="8"/>
  <c r="F23" i="8"/>
  <c r="N16" i="8" s="1"/>
  <c r="C23" i="8"/>
  <c r="F22" i="8"/>
  <c r="C22" i="8"/>
  <c r="F21" i="8"/>
  <c r="C21" i="8"/>
  <c r="F20" i="8"/>
  <c r="C20" i="8"/>
  <c r="F19" i="8"/>
  <c r="C19" i="8"/>
  <c r="F18" i="8"/>
  <c r="C18" i="8"/>
  <c r="F17" i="8"/>
  <c r="C17" i="8"/>
  <c r="M16" i="8"/>
  <c r="F16" i="8"/>
  <c r="C16" i="8"/>
  <c r="M15" i="8"/>
  <c r="F15" i="8"/>
  <c r="C15" i="8"/>
  <c r="M14" i="8"/>
  <c r="F14" i="8"/>
  <c r="C14" i="8"/>
  <c r="M13" i="8"/>
  <c r="F13" i="8"/>
  <c r="G13" i="8" s="1"/>
  <c r="C13" i="8"/>
  <c r="D13" i="8" s="1"/>
  <c r="D16" i="8" s="1"/>
  <c r="D19" i="8" s="1"/>
  <c r="D22" i="8" s="1"/>
  <c r="D25" i="8" s="1"/>
  <c r="M12" i="8"/>
  <c r="F12" i="8"/>
  <c r="G12" i="8" s="1"/>
  <c r="C12" i="8"/>
  <c r="D12" i="8" s="1"/>
  <c r="F11" i="8"/>
  <c r="C11" i="8"/>
  <c r="D11" i="8" s="1"/>
  <c r="F25" i="7"/>
  <c r="C25" i="7"/>
  <c r="F24" i="7"/>
  <c r="C24" i="7"/>
  <c r="F23" i="7"/>
  <c r="C23" i="7"/>
  <c r="F22" i="7"/>
  <c r="C22" i="7"/>
  <c r="F21" i="7"/>
  <c r="C21" i="7"/>
  <c r="F20" i="7"/>
  <c r="C20" i="7"/>
  <c r="F19" i="7"/>
  <c r="C19" i="7"/>
  <c r="F18" i="7"/>
  <c r="C18" i="7"/>
  <c r="F17" i="7"/>
  <c r="C17" i="7"/>
  <c r="M16" i="7"/>
  <c r="F16" i="7"/>
  <c r="C16" i="7"/>
  <c r="M15" i="7"/>
  <c r="F15" i="7"/>
  <c r="C15" i="7"/>
  <c r="M14" i="7"/>
  <c r="F14" i="7"/>
  <c r="C14" i="7"/>
  <c r="M13" i="7"/>
  <c r="F13" i="7"/>
  <c r="G13" i="7" s="1"/>
  <c r="C13" i="7"/>
  <c r="D13" i="7" s="1"/>
  <c r="M12" i="7"/>
  <c r="F12" i="7"/>
  <c r="G12" i="7" s="1"/>
  <c r="C12" i="7"/>
  <c r="D12" i="7" s="1"/>
  <c r="D15" i="7" s="1"/>
  <c r="D18" i="7" s="1"/>
  <c r="F11" i="7"/>
  <c r="C11" i="7"/>
  <c r="D11" i="7" s="1"/>
  <c r="F25" i="6"/>
  <c r="C25" i="6"/>
  <c r="F24" i="6"/>
  <c r="C24" i="6"/>
  <c r="F23" i="6"/>
  <c r="C23" i="6"/>
  <c r="F22" i="6"/>
  <c r="C22" i="6"/>
  <c r="F21" i="6"/>
  <c r="C21" i="6"/>
  <c r="F20" i="6"/>
  <c r="C20" i="6"/>
  <c r="F19" i="6"/>
  <c r="C19" i="6"/>
  <c r="F18" i="6"/>
  <c r="C18" i="6"/>
  <c r="F17" i="6"/>
  <c r="C17" i="6"/>
  <c r="M16" i="6"/>
  <c r="F16" i="6"/>
  <c r="C16" i="6"/>
  <c r="M15" i="6"/>
  <c r="F15" i="6"/>
  <c r="C15" i="6"/>
  <c r="M14" i="6"/>
  <c r="F14" i="6"/>
  <c r="C14" i="6"/>
  <c r="M13" i="6"/>
  <c r="F13" i="6"/>
  <c r="G13" i="6" s="1"/>
  <c r="C13" i="6"/>
  <c r="D13" i="6" s="1"/>
  <c r="D16" i="6" s="1"/>
  <c r="M12" i="6"/>
  <c r="F12" i="6"/>
  <c r="G12" i="6" s="1"/>
  <c r="C12" i="6"/>
  <c r="D12" i="6" s="1"/>
  <c r="F11" i="6"/>
  <c r="C11" i="6"/>
  <c r="D11" i="6" s="1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N16" i="5"/>
  <c r="M16" i="5"/>
  <c r="F16" i="5"/>
  <c r="C16" i="5"/>
  <c r="M15" i="5"/>
  <c r="F15" i="5"/>
  <c r="C15" i="5"/>
  <c r="M14" i="5"/>
  <c r="F14" i="5"/>
  <c r="C14" i="5"/>
  <c r="M13" i="5"/>
  <c r="F13" i="5"/>
  <c r="G13" i="5" s="1"/>
  <c r="C13" i="5"/>
  <c r="D13" i="5" s="1"/>
  <c r="D16" i="5" s="1"/>
  <c r="D19" i="5" s="1"/>
  <c r="D22" i="5" s="1"/>
  <c r="D25" i="5" s="1"/>
  <c r="M12" i="5"/>
  <c r="F12" i="5"/>
  <c r="G12" i="5" s="1"/>
  <c r="G15" i="5" s="1"/>
  <c r="D12" i="5"/>
  <c r="C12" i="5"/>
  <c r="F11" i="5"/>
  <c r="G11" i="5" s="1"/>
  <c r="C11" i="5"/>
  <c r="D11" i="5" s="1"/>
  <c r="F25" i="4"/>
  <c r="C25" i="4"/>
  <c r="F24" i="4"/>
  <c r="C24" i="4"/>
  <c r="F23" i="4"/>
  <c r="F22" i="4"/>
  <c r="C22" i="4"/>
  <c r="F21" i="4"/>
  <c r="C21" i="4"/>
  <c r="F20" i="4"/>
  <c r="C20" i="4"/>
  <c r="F19" i="4"/>
  <c r="C19" i="4"/>
  <c r="F18" i="4"/>
  <c r="C18" i="4"/>
  <c r="F17" i="4"/>
  <c r="C17" i="4"/>
  <c r="M16" i="4"/>
  <c r="F16" i="4"/>
  <c r="C16" i="4"/>
  <c r="M15" i="4"/>
  <c r="F15" i="4"/>
  <c r="C15" i="4"/>
  <c r="M14" i="4"/>
  <c r="F14" i="4"/>
  <c r="C14" i="4"/>
  <c r="F13" i="4"/>
  <c r="G13" i="4" s="1"/>
  <c r="C13" i="4"/>
  <c r="D13" i="4" s="1"/>
  <c r="M12" i="4"/>
  <c r="F12" i="4"/>
  <c r="G12" i="4" s="1"/>
  <c r="C12" i="4"/>
  <c r="D12" i="4" s="1"/>
  <c r="F11" i="4"/>
  <c r="C11" i="4"/>
  <c r="D11" i="4" s="1"/>
  <c r="C24" i="1"/>
  <c r="C22" i="1"/>
  <c r="M16" i="1"/>
  <c r="M15" i="1"/>
  <c r="M14" i="1"/>
  <c r="M13" i="1"/>
  <c r="M12" i="1"/>
  <c r="F25" i="3"/>
  <c r="C25" i="3"/>
  <c r="F24" i="3"/>
  <c r="C24" i="3"/>
  <c r="F23" i="3"/>
  <c r="C23" i="3"/>
  <c r="F22" i="3"/>
  <c r="C22" i="3"/>
  <c r="F21" i="3"/>
  <c r="C21" i="3"/>
  <c r="F20" i="3"/>
  <c r="C20" i="3"/>
  <c r="F19" i="3"/>
  <c r="C19" i="3"/>
  <c r="F18" i="3"/>
  <c r="C18" i="3"/>
  <c r="F17" i="3"/>
  <c r="C17" i="3"/>
  <c r="M16" i="3"/>
  <c r="F16" i="3"/>
  <c r="C16" i="3"/>
  <c r="N15" i="3"/>
  <c r="M15" i="3"/>
  <c r="F15" i="3"/>
  <c r="C15" i="3"/>
  <c r="M14" i="3"/>
  <c r="F14" i="3"/>
  <c r="C14" i="3"/>
  <c r="M13" i="3"/>
  <c r="F13" i="3"/>
  <c r="G13" i="3" s="1"/>
  <c r="C13" i="3"/>
  <c r="D13" i="3" s="1"/>
  <c r="D16" i="3" s="1"/>
  <c r="D19" i="3" s="1"/>
  <c r="D22" i="3" s="1"/>
  <c r="D25" i="3" s="1"/>
  <c r="M12" i="3"/>
  <c r="F12" i="3"/>
  <c r="G12" i="3" s="1"/>
  <c r="C12" i="3"/>
  <c r="D12" i="3" s="1"/>
  <c r="F11" i="3"/>
  <c r="G11" i="3" s="1"/>
  <c r="C11" i="3"/>
  <c r="D11" i="3" s="1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M16" i="2"/>
  <c r="F16" i="2"/>
  <c r="C16" i="2"/>
  <c r="M15" i="2"/>
  <c r="F15" i="2"/>
  <c r="C15" i="2"/>
  <c r="M14" i="2"/>
  <c r="F14" i="2"/>
  <c r="C14" i="2"/>
  <c r="M13" i="2"/>
  <c r="F13" i="2"/>
  <c r="G13" i="2" s="1"/>
  <c r="C13" i="2"/>
  <c r="D13" i="2" s="1"/>
  <c r="M12" i="2"/>
  <c r="F12" i="2"/>
  <c r="G12" i="2" s="1"/>
  <c r="H12" i="2" s="1"/>
  <c r="I12" i="2" s="1"/>
  <c r="C12" i="2"/>
  <c r="D12" i="2" s="1"/>
  <c r="F11" i="2"/>
  <c r="C11" i="2"/>
  <c r="D11" i="2" s="1"/>
  <c r="D14" i="2" s="1"/>
  <c r="F25" i="1"/>
  <c r="F21" i="1"/>
  <c r="F22" i="1"/>
  <c r="F18" i="1"/>
  <c r="F19" i="1"/>
  <c r="F15" i="1"/>
  <c r="F16" i="1"/>
  <c r="F12" i="1"/>
  <c r="G12" i="1" s="1"/>
  <c r="H12" i="1" s="1"/>
  <c r="I12" i="1" s="1"/>
  <c r="F13" i="1"/>
  <c r="G13" i="1" s="1"/>
  <c r="C25" i="1"/>
  <c r="C21" i="1"/>
  <c r="C19" i="1"/>
  <c r="C18" i="1"/>
  <c r="C16" i="1"/>
  <c r="C15" i="1"/>
  <c r="C12" i="1"/>
  <c r="D12" i="1" s="1"/>
  <c r="C13" i="1"/>
  <c r="D13" i="1" s="1"/>
  <c r="N22" i="21" l="1"/>
  <c r="N21" i="21"/>
  <c r="N18" i="21"/>
  <c r="N19" i="21"/>
  <c r="N14" i="21"/>
  <c r="N20" i="21"/>
  <c r="N13" i="20"/>
  <c r="N14" i="20"/>
  <c r="N14" i="17"/>
  <c r="N15" i="13"/>
  <c r="N16" i="7"/>
  <c r="N16" i="6"/>
  <c r="N14" i="6"/>
  <c r="D21" i="21"/>
  <c r="D24" i="21" s="1"/>
  <c r="D16" i="16"/>
  <c r="D19" i="16" s="1"/>
  <c r="D22" i="16" s="1"/>
  <c r="D25" i="16" s="1"/>
  <c r="D22" i="15"/>
  <c r="D25" i="15" s="1"/>
  <c r="D15" i="11"/>
  <c r="D18" i="11" s="1"/>
  <c r="D19" i="9"/>
  <c r="D22" i="9" s="1"/>
  <c r="D25" i="9" s="1"/>
  <c r="D16" i="7"/>
  <c r="D19" i="7" s="1"/>
  <c r="D22" i="7" s="1"/>
  <c r="D25" i="7" s="1"/>
  <c r="D15" i="6"/>
  <c r="D18" i="6" s="1"/>
  <c r="D21" i="6" s="1"/>
  <c r="D24" i="6" s="1"/>
  <c r="N15" i="21"/>
  <c r="L12" i="20"/>
  <c r="N15" i="20"/>
  <c r="N16" i="19"/>
  <c r="N13" i="19"/>
  <c r="D15" i="19"/>
  <c r="D18" i="19" s="1"/>
  <c r="D21" i="19" s="1"/>
  <c r="D24" i="19" s="1"/>
  <c r="N16" i="18"/>
  <c r="N13" i="18"/>
  <c r="D16" i="18"/>
  <c r="D19" i="18" s="1"/>
  <c r="D22" i="18" s="1"/>
  <c r="D25" i="18" s="1"/>
  <c r="D22" i="17"/>
  <c r="D25" i="17" s="1"/>
  <c r="N14" i="16"/>
  <c r="D22" i="14"/>
  <c r="D25" i="14" s="1"/>
  <c r="N13" i="14"/>
  <c r="N16" i="13"/>
  <c r="D15" i="13"/>
  <c r="D18" i="13" s="1"/>
  <c r="D21" i="13" s="1"/>
  <c r="D24" i="13" s="1"/>
  <c r="D21" i="11"/>
  <c r="D24" i="11" s="1"/>
  <c r="D16" i="11"/>
  <c r="D19" i="11" s="1"/>
  <c r="D22" i="11" s="1"/>
  <c r="D25" i="11" s="1"/>
  <c r="N14" i="10"/>
  <c r="D16" i="10"/>
  <c r="D19" i="10" s="1"/>
  <c r="D22" i="10" s="1"/>
  <c r="D25" i="10" s="1"/>
  <c r="N16" i="10"/>
  <c r="N13" i="9"/>
  <c r="D15" i="9"/>
  <c r="D18" i="9" s="1"/>
  <c r="D21" i="9" s="1"/>
  <c r="D24" i="9" s="1"/>
  <c r="D15" i="8"/>
  <c r="D18" i="8" s="1"/>
  <c r="D21" i="8" s="1"/>
  <c r="D24" i="8" s="1"/>
  <c r="D21" i="7"/>
  <c r="D24" i="7" s="1"/>
  <c r="N14" i="7"/>
  <c r="N13" i="6"/>
  <c r="D19" i="6"/>
  <c r="D22" i="6" s="1"/>
  <c r="D25" i="6" s="1"/>
  <c r="N15" i="5"/>
  <c r="D15" i="5"/>
  <c r="D18" i="5" s="1"/>
  <c r="D21" i="5" s="1"/>
  <c r="D24" i="5" s="1"/>
  <c r="N16" i="4"/>
  <c r="D16" i="4"/>
  <c r="D19" i="4" s="1"/>
  <c r="D22" i="4" s="1"/>
  <c r="D25" i="4" s="1"/>
  <c r="D15" i="4"/>
  <c r="D18" i="4" s="1"/>
  <c r="D21" i="4" s="1"/>
  <c r="D24" i="4" s="1"/>
  <c r="N13" i="4"/>
  <c r="N16" i="21"/>
  <c r="N13" i="21"/>
  <c r="H13" i="21"/>
  <c r="I13" i="21" s="1"/>
  <c r="G16" i="21"/>
  <c r="L12" i="21"/>
  <c r="G15" i="21"/>
  <c r="H12" i="21"/>
  <c r="I12" i="21" s="1"/>
  <c r="N12" i="21"/>
  <c r="G11" i="21"/>
  <c r="O18" i="21" s="1"/>
  <c r="D14" i="21"/>
  <c r="D15" i="20"/>
  <c r="D18" i="20" s="1"/>
  <c r="D21" i="20" s="1"/>
  <c r="D24" i="20" s="1"/>
  <c r="D16" i="19"/>
  <c r="D19" i="19" s="1"/>
  <c r="D22" i="19" s="1"/>
  <c r="D25" i="19" s="1"/>
  <c r="D18" i="18"/>
  <c r="D21" i="18" s="1"/>
  <c r="D24" i="18" s="1"/>
  <c r="D15" i="17"/>
  <c r="D18" i="17" s="1"/>
  <c r="D21" i="17" s="1"/>
  <c r="D24" i="17" s="1"/>
  <c r="D16" i="13"/>
  <c r="D19" i="13" s="1"/>
  <c r="D22" i="13" s="1"/>
  <c r="D25" i="13" s="1"/>
  <c r="N16" i="20"/>
  <c r="G15" i="20"/>
  <c r="H12" i="20"/>
  <c r="I12" i="20" s="1"/>
  <c r="N12" i="20"/>
  <c r="H13" i="20"/>
  <c r="I13" i="20" s="1"/>
  <c r="G16" i="20"/>
  <c r="G11" i="20"/>
  <c r="D14" i="20"/>
  <c r="H13" i="19"/>
  <c r="I13" i="19" s="1"/>
  <c r="G16" i="19"/>
  <c r="G15" i="19"/>
  <c r="H12" i="19"/>
  <c r="I12" i="19" s="1"/>
  <c r="N12" i="19"/>
  <c r="G11" i="19"/>
  <c r="D14" i="19"/>
  <c r="N15" i="18"/>
  <c r="N14" i="18"/>
  <c r="L12" i="18"/>
  <c r="D14" i="18"/>
  <c r="G15" i="18"/>
  <c r="H12" i="18"/>
  <c r="I12" i="18" s="1"/>
  <c r="N12" i="18"/>
  <c r="H13" i="18"/>
  <c r="I13" i="18" s="1"/>
  <c r="G16" i="18"/>
  <c r="G11" i="18"/>
  <c r="N13" i="17"/>
  <c r="G16" i="17"/>
  <c r="H13" i="17"/>
  <c r="I13" i="17" s="1"/>
  <c r="L12" i="17"/>
  <c r="D14" i="17"/>
  <c r="G15" i="17"/>
  <c r="H12" i="17"/>
  <c r="I12" i="17" s="1"/>
  <c r="N12" i="17"/>
  <c r="G11" i="17"/>
  <c r="N13" i="16"/>
  <c r="N15" i="16"/>
  <c r="G16" i="16"/>
  <c r="H13" i="16"/>
  <c r="I13" i="16" s="1"/>
  <c r="D17" i="16"/>
  <c r="L12" i="16"/>
  <c r="D15" i="16"/>
  <c r="D18" i="16" s="1"/>
  <c r="D21" i="16" s="1"/>
  <c r="D24" i="16" s="1"/>
  <c r="G15" i="16"/>
  <c r="H12" i="16"/>
  <c r="I12" i="16" s="1"/>
  <c r="N12" i="16"/>
  <c r="G11" i="16"/>
  <c r="N14" i="15"/>
  <c r="N13" i="15"/>
  <c r="N15" i="15"/>
  <c r="L12" i="15"/>
  <c r="D14" i="15"/>
  <c r="G15" i="15"/>
  <c r="H12" i="15"/>
  <c r="I12" i="15" s="1"/>
  <c r="N12" i="15"/>
  <c r="H13" i="15"/>
  <c r="I13" i="15" s="1"/>
  <c r="G16" i="15"/>
  <c r="G11" i="15"/>
  <c r="N15" i="14"/>
  <c r="G16" i="14"/>
  <c r="H13" i="14"/>
  <c r="I13" i="14" s="1"/>
  <c r="L12" i="14"/>
  <c r="D14" i="14"/>
  <c r="G15" i="14"/>
  <c r="H12" i="14"/>
  <c r="I12" i="14" s="1"/>
  <c r="N12" i="14"/>
  <c r="G11" i="14"/>
  <c r="G15" i="13"/>
  <c r="H12" i="13"/>
  <c r="I12" i="13" s="1"/>
  <c r="G16" i="13"/>
  <c r="H13" i="13"/>
  <c r="I13" i="13" s="1"/>
  <c r="L12" i="13"/>
  <c r="D14" i="13"/>
  <c r="N12" i="13"/>
  <c r="G11" i="13"/>
  <c r="N14" i="11"/>
  <c r="N13" i="11"/>
  <c r="N15" i="11"/>
  <c r="G16" i="11"/>
  <c r="H13" i="11"/>
  <c r="I13" i="11" s="1"/>
  <c r="L12" i="11"/>
  <c r="D14" i="11"/>
  <c r="N12" i="11"/>
  <c r="N16" i="11"/>
  <c r="G11" i="11"/>
  <c r="H12" i="11"/>
  <c r="I12" i="11" s="1"/>
  <c r="G15" i="11"/>
  <c r="N13" i="10"/>
  <c r="G16" i="10"/>
  <c r="H13" i="10"/>
  <c r="I13" i="10" s="1"/>
  <c r="L12" i="10"/>
  <c r="D14" i="10"/>
  <c r="G15" i="10"/>
  <c r="H12" i="10"/>
  <c r="I12" i="10" s="1"/>
  <c r="N12" i="10"/>
  <c r="O12" i="10"/>
  <c r="H11" i="10"/>
  <c r="G14" i="10"/>
  <c r="G16" i="9"/>
  <c r="H13" i="9"/>
  <c r="I13" i="9" s="1"/>
  <c r="G15" i="9"/>
  <c r="H12" i="9"/>
  <c r="I12" i="9" s="1"/>
  <c r="D14" i="9"/>
  <c r="L12" i="9"/>
  <c r="N12" i="9"/>
  <c r="N15" i="9"/>
  <c r="G11" i="9"/>
  <c r="N15" i="8"/>
  <c r="N14" i="8"/>
  <c r="N13" i="8"/>
  <c r="G16" i="8"/>
  <c r="H13" i="8"/>
  <c r="I13" i="8" s="1"/>
  <c r="L12" i="8"/>
  <c r="G15" i="8"/>
  <c r="H12" i="8"/>
  <c r="I12" i="8" s="1"/>
  <c r="N12" i="8"/>
  <c r="G11" i="8"/>
  <c r="D14" i="8"/>
  <c r="N15" i="7"/>
  <c r="N13" i="7"/>
  <c r="G16" i="7"/>
  <c r="H13" i="7"/>
  <c r="I13" i="7" s="1"/>
  <c r="L12" i="7"/>
  <c r="G15" i="7"/>
  <c r="H12" i="7"/>
  <c r="I12" i="7" s="1"/>
  <c r="N12" i="7"/>
  <c r="G11" i="7"/>
  <c r="D14" i="7"/>
  <c r="N15" i="6"/>
  <c r="G16" i="6"/>
  <c r="H13" i="6"/>
  <c r="I13" i="6" s="1"/>
  <c r="L12" i="6"/>
  <c r="D14" i="6"/>
  <c r="G15" i="6"/>
  <c r="H12" i="6"/>
  <c r="I12" i="6" s="1"/>
  <c r="N12" i="6"/>
  <c r="G11" i="6"/>
  <c r="N13" i="5"/>
  <c r="N14" i="5"/>
  <c r="G14" i="5"/>
  <c r="H11" i="5"/>
  <c r="O12" i="5"/>
  <c r="L12" i="5"/>
  <c r="D14" i="5"/>
  <c r="H15" i="5"/>
  <c r="I15" i="5" s="1"/>
  <c r="G18" i="5"/>
  <c r="N12" i="5"/>
  <c r="H13" i="5"/>
  <c r="I13" i="5" s="1"/>
  <c r="G16" i="5"/>
  <c r="H12" i="5"/>
  <c r="I12" i="5" s="1"/>
  <c r="N15" i="4"/>
  <c r="N14" i="4"/>
  <c r="L12" i="4"/>
  <c r="D14" i="4"/>
  <c r="G16" i="4"/>
  <c r="H13" i="4"/>
  <c r="I13" i="4" s="1"/>
  <c r="G15" i="4"/>
  <c r="H12" i="4"/>
  <c r="I12" i="4" s="1"/>
  <c r="N12" i="4"/>
  <c r="G11" i="4"/>
  <c r="N13" i="3"/>
  <c r="N15" i="2"/>
  <c r="D16" i="2"/>
  <c r="D19" i="2" s="1"/>
  <c r="D22" i="2" s="1"/>
  <c r="D25" i="2" s="1"/>
  <c r="F24" i="1"/>
  <c r="D15" i="1"/>
  <c r="D18" i="1" s="1"/>
  <c r="D21" i="1" s="1"/>
  <c r="D24" i="1" s="1"/>
  <c r="G11" i="2"/>
  <c r="N13" i="2"/>
  <c r="D15" i="3"/>
  <c r="D18" i="3" s="1"/>
  <c r="D21" i="3" s="1"/>
  <c r="D24" i="3" s="1"/>
  <c r="H12" i="3"/>
  <c r="I12" i="3" s="1"/>
  <c r="G15" i="3"/>
  <c r="G16" i="3"/>
  <c r="H13" i="3"/>
  <c r="I13" i="3" s="1"/>
  <c r="L12" i="3"/>
  <c r="H11" i="3"/>
  <c r="N12" i="3"/>
  <c r="D14" i="3"/>
  <c r="N14" i="3"/>
  <c r="N16" i="3"/>
  <c r="O12" i="3"/>
  <c r="G14" i="3"/>
  <c r="G16" i="2"/>
  <c r="H13" i="2"/>
  <c r="I13" i="2" s="1"/>
  <c r="D17" i="2"/>
  <c r="D15" i="2"/>
  <c r="D18" i="2" s="1"/>
  <c r="D21" i="2" s="1"/>
  <c r="D24" i="2" s="1"/>
  <c r="L12" i="2"/>
  <c r="N12" i="2"/>
  <c r="N14" i="2"/>
  <c r="G15" i="2"/>
  <c r="N16" i="2"/>
  <c r="D16" i="1"/>
  <c r="D19" i="1" s="1"/>
  <c r="D22" i="1" s="1"/>
  <c r="D25" i="1" s="1"/>
  <c r="G16" i="1"/>
  <c r="H13" i="1"/>
  <c r="I13" i="1" s="1"/>
  <c r="G15" i="1"/>
  <c r="F11" i="1"/>
  <c r="G14" i="2" l="1"/>
  <c r="H11" i="2"/>
  <c r="O12" i="2"/>
  <c r="N12" i="1"/>
  <c r="H15" i="21"/>
  <c r="I15" i="21" s="1"/>
  <c r="G18" i="21"/>
  <c r="D17" i="21"/>
  <c r="L13" i="21"/>
  <c r="G19" i="21"/>
  <c r="H16" i="21"/>
  <c r="I16" i="21" s="1"/>
  <c r="G14" i="21"/>
  <c r="O19" i="21" s="1"/>
  <c r="O12" i="21"/>
  <c r="H11" i="21"/>
  <c r="P18" i="21" s="1"/>
  <c r="G14" i="20"/>
  <c r="H11" i="20"/>
  <c r="O12" i="20"/>
  <c r="H15" i="20"/>
  <c r="I15" i="20" s="1"/>
  <c r="G18" i="20"/>
  <c r="G19" i="20"/>
  <c r="H16" i="20"/>
  <c r="I16" i="20" s="1"/>
  <c r="D17" i="20"/>
  <c r="L13" i="20"/>
  <c r="H15" i="19"/>
  <c r="I15" i="19" s="1"/>
  <c r="G18" i="19"/>
  <c r="G14" i="19"/>
  <c r="H11" i="19"/>
  <c r="O12" i="19"/>
  <c r="G19" i="19"/>
  <c r="H16" i="19"/>
  <c r="I16" i="19" s="1"/>
  <c r="D17" i="19"/>
  <c r="L13" i="19"/>
  <c r="H15" i="18"/>
  <c r="I15" i="18" s="1"/>
  <c r="G18" i="18"/>
  <c r="G14" i="18"/>
  <c r="H11" i="18"/>
  <c r="O12" i="18"/>
  <c r="G19" i="18"/>
  <c r="H16" i="18"/>
  <c r="I16" i="18" s="1"/>
  <c r="D17" i="18"/>
  <c r="L13" i="18"/>
  <c r="H15" i="17"/>
  <c r="I15" i="17" s="1"/>
  <c r="G18" i="17"/>
  <c r="D17" i="17"/>
  <c r="L13" i="17"/>
  <c r="G14" i="17"/>
  <c r="H11" i="17"/>
  <c r="O12" i="17"/>
  <c r="G19" i="17"/>
  <c r="H16" i="17"/>
  <c r="I16" i="17" s="1"/>
  <c r="L13" i="16"/>
  <c r="G14" i="16"/>
  <c r="H11" i="16"/>
  <c r="O12" i="16"/>
  <c r="L14" i="16"/>
  <c r="D20" i="16"/>
  <c r="H15" i="16"/>
  <c r="I15" i="16" s="1"/>
  <c r="G18" i="16"/>
  <c r="G19" i="16"/>
  <c r="H16" i="16"/>
  <c r="I16" i="16" s="1"/>
  <c r="H15" i="15"/>
  <c r="I15" i="15" s="1"/>
  <c r="G18" i="15"/>
  <c r="G14" i="15"/>
  <c r="H11" i="15"/>
  <c r="O12" i="15"/>
  <c r="G19" i="15"/>
  <c r="H16" i="15"/>
  <c r="I16" i="15" s="1"/>
  <c r="D17" i="15"/>
  <c r="L13" i="15"/>
  <c r="D17" i="14"/>
  <c r="L13" i="14"/>
  <c r="H15" i="14"/>
  <c r="I15" i="14" s="1"/>
  <c r="G18" i="14"/>
  <c r="G14" i="14"/>
  <c r="H11" i="14"/>
  <c r="O12" i="14"/>
  <c r="G19" i="14"/>
  <c r="H16" i="14"/>
  <c r="I16" i="14" s="1"/>
  <c r="D17" i="13"/>
  <c r="L13" i="13"/>
  <c r="G19" i="13"/>
  <c r="H16" i="13"/>
  <c r="I16" i="13" s="1"/>
  <c r="H15" i="13"/>
  <c r="I15" i="13" s="1"/>
  <c r="G18" i="13"/>
  <c r="G14" i="13"/>
  <c r="H11" i="13"/>
  <c r="O12" i="13"/>
  <c r="G19" i="11"/>
  <c r="H16" i="11"/>
  <c r="I16" i="11" s="1"/>
  <c r="H15" i="11"/>
  <c r="I15" i="11" s="1"/>
  <c r="G18" i="11"/>
  <c r="D17" i="11"/>
  <c r="L13" i="11"/>
  <c r="G14" i="11"/>
  <c r="H11" i="11"/>
  <c r="O12" i="11"/>
  <c r="I11" i="10"/>
  <c r="P12" i="10"/>
  <c r="G19" i="10"/>
  <c r="H16" i="10"/>
  <c r="I16" i="10" s="1"/>
  <c r="H15" i="10"/>
  <c r="I15" i="10" s="1"/>
  <c r="G18" i="10"/>
  <c r="D17" i="10"/>
  <c r="L13" i="10"/>
  <c r="H14" i="10"/>
  <c r="O13" i="10"/>
  <c r="G17" i="10"/>
  <c r="H15" i="9"/>
  <c r="I15" i="9" s="1"/>
  <c r="G18" i="9"/>
  <c r="L13" i="9"/>
  <c r="D17" i="9"/>
  <c r="H11" i="9"/>
  <c r="G14" i="9"/>
  <c r="O12" i="9"/>
  <c r="G19" i="9"/>
  <c r="H16" i="9"/>
  <c r="I16" i="9" s="1"/>
  <c r="D17" i="8"/>
  <c r="L13" i="8"/>
  <c r="H15" i="8"/>
  <c r="I15" i="8" s="1"/>
  <c r="G18" i="8"/>
  <c r="G19" i="8"/>
  <c r="H16" i="8"/>
  <c r="I16" i="8" s="1"/>
  <c r="G14" i="8"/>
  <c r="H11" i="8"/>
  <c r="O12" i="8"/>
  <c r="H15" i="7"/>
  <c r="I15" i="7" s="1"/>
  <c r="G18" i="7"/>
  <c r="G14" i="7"/>
  <c r="H11" i="7"/>
  <c r="O12" i="7"/>
  <c r="G19" i="7"/>
  <c r="H16" i="7"/>
  <c r="I16" i="7" s="1"/>
  <c r="D17" i="7"/>
  <c r="L13" i="7"/>
  <c r="H15" i="6"/>
  <c r="I15" i="6" s="1"/>
  <c r="G18" i="6"/>
  <c r="D17" i="6"/>
  <c r="L13" i="6"/>
  <c r="G14" i="6"/>
  <c r="H11" i="6"/>
  <c r="O12" i="6"/>
  <c r="G19" i="6"/>
  <c r="H16" i="6"/>
  <c r="I16" i="6" s="1"/>
  <c r="H16" i="5"/>
  <c r="I16" i="5" s="1"/>
  <c r="G19" i="5"/>
  <c r="I11" i="5"/>
  <c r="P12" i="5"/>
  <c r="G21" i="5"/>
  <c r="H18" i="5"/>
  <c r="I18" i="5" s="1"/>
  <c r="G17" i="5"/>
  <c r="H14" i="5"/>
  <c r="O13" i="5"/>
  <c r="D17" i="5"/>
  <c r="L13" i="5"/>
  <c r="G14" i="4"/>
  <c r="H11" i="4"/>
  <c r="O12" i="4"/>
  <c r="H15" i="4"/>
  <c r="I15" i="4" s="1"/>
  <c r="G18" i="4"/>
  <c r="G19" i="4"/>
  <c r="H16" i="4"/>
  <c r="I16" i="4" s="1"/>
  <c r="D17" i="4"/>
  <c r="L13" i="4"/>
  <c r="P12" i="3"/>
  <c r="I11" i="3"/>
  <c r="H16" i="3"/>
  <c r="I16" i="3" s="1"/>
  <c r="G19" i="3"/>
  <c r="H14" i="3"/>
  <c r="O13" i="3"/>
  <c r="G17" i="3"/>
  <c r="D17" i="3"/>
  <c r="L13" i="3"/>
  <c r="H15" i="3"/>
  <c r="I15" i="3" s="1"/>
  <c r="G18" i="3"/>
  <c r="H14" i="2"/>
  <c r="O13" i="2"/>
  <c r="G17" i="2"/>
  <c r="H15" i="2"/>
  <c r="I15" i="2" s="1"/>
  <c r="G18" i="2"/>
  <c r="P12" i="2"/>
  <c r="I11" i="2"/>
  <c r="L13" i="2"/>
  <c r="L14" i="2"/>
  <c r="D20" i="2"/>
  <c r="G19" i="2"/>
  <c r="H16" i="2"/>
  <c r="I16" i="2" s="1"/>
  <c r="H15" i="1"/>
  <c r="G18" i="1"/>
  <c r="G19" i="1"/>
  <c r="H16" i="1"/>
  <c r="I16" i="1" s="1"/>
  <c r="F14" i="1"/>
  <c r="F17" i="1"/>
  <c r="F20" i="1"/>
  <c r="F23" i="1"/>
  <c r="G11" i="1"/>
  <c r="C14" i="1"/>
  <c r="C17" i="1"/>
  <c r="C20" i="1"/>
  <c r="C23" i="1"/>
  <c r="C11" i="1"/>
  <c r="D11" i="1" s="1"/>
  <c r="O12" i="1" l="1"/>
  <c r="L12" i="1"/>
  <c r="H19" i="21"/>
  <c r="I19" i="21" s="1"/>
  <c r="G22" i="21"/>
  <c r="I11" i="21"/>
  <c r="Q18" i="21" s="1"/>
  <c r="P12" i="21"/>
  <c r="L14" i="21"/>
  <c r="D20" i="21"/>
  <c r="G17" i="21"/>
  <c r="O20" i="21" s="1"/>
  <c r="H14" i="21"/>
  <c r="P19" i="21" s="1"/>
  <c r="O13" i="21"/>
  <c r="G21" i="21"/>
  <c r="H18" i="21"/>
  <c r="I18" i="21" s="1"/>
  <c r="G21" i="20"/>
  <c r="H18" i="20"/>
  <c r="I18" i="20" s="1"/>
  <c r="L14" i="20"/>
  <c r="D20" i="20"/>
  <c r="I11" i="20"/>
  <c r="P12" i="20"/>
  <c r="G17" i="20"/>
  <c r="H14" i="20"/>
  <c r="O13" i="20"/>
  <c r="H19" i="20"/>
  <c r="I19" i="20" s="1"/>
  <c r="G22" i="20"/>
  <c r="I11" i="19"/>
  <c r="P12" i="19"/>
  <c r="G17" i="19"/>
  <c r="H14" i="19"/>
  <c r="O13" i="19"/>
  <c r="L14" i="19"/>
  <c r="D20" i="19"/>
  <c r="H19" i="19"/>
  <c r="I19" i="19" s="1"/>
  <c r="G22" i="19"/>
  <c r="H18" i="19"/>
  <c r="I18" i="19" s="1"/>
  <c r="G21" i="19"/>
  <c r="G17" i="18"/>
  <c r="H14" i="18"/>
  <c r="O13" i="18"/>
  <c r="L14" i="18"/>
  <c r="D20" i="18"/>
  <c r="G21" i="18"/>
  <c r="H18" i="18"/>
  <c r="I18" i="18" s="1"/>
  <c r="I11" i="18"/>
  <c r="P12" i="18"/>
  <c r="H19" i="18"/>
  <c r="I19" i="18" s="1"/>
  <c r="G22" i="18"/>
  <c r="G17" i="17"/>
  <c r="H14" i="17"/>
  <c r="O13" i="17"/>
  <c r="H19" i="17"/>
  <c r="I19" i="17" s="1"/>
  <c r="G22" i="17"/>
  <c r="L14" i="17"/>
  <c r="D20" i="17"/>
  <c r="I11" i="17"/>
  <c r="P12" i="17"/>
  <c r="G21" i="17"/>
  <c r="H18" i="17"/>
  <c r="I18" i="17" s="1"/>
  <c r="H19" i="16"/>
  <c r="I19" i="16" s="1"/>
  <c r="G22" i="16"/>
  <c r="I11" i="16"/>
  <c r="P12" i="16"/>
  <c r="G21" i="16"/>
  <c r="H18" i="16"/>
  <c r="I18" i="16" s="1"/>
  <c r="G17" i="16"/>
  <c r="H14" i="16"/>
  <c r="O13" i="16"/>
  <c r="D23" i="16"/>
  <c r="L15" i="16"/>
  <c r="L14" i="15"/>
  <c r="D20" i="15"/>
  <c r="G17" i="15"/>
  <c r="H14" i="15"/>
  <c r="O13" i="15"/>
  <c r="G21" i="15"/>
  <c r="H18" i="15"/>
  <c r="I18" i="15" s="1"/>
  <c r="I11" i="15"/>
  <c r="P12" i="15"/>
  <c r="H19" i="15"/>
  <c r="I19" i="15" s="1"/>
  <c r="G22" i="15"/>
  <c r="G21" i="14"/>
  <c r="H18" i="14"/>
  <c r="I18" i="14" s="1"/>
  <c r="G17" i="14"/>
  <c r="H14" i="14"/>
  <c r="O13" i="14"/>
  <c r="H19" i="14"/>
  <c r="I19" i="14" s="1"/>
  <c r="G22" i="14"/>
  <c r="I11" i="14"/>
  <c r="P12" i="14"/>
  <c r="L14" i="14"/>
  <c r="D20" i="14"/>
  <c r="H19" i="13"/>
  <c r="I19" i="13" s="1"/>
  <c r="G22" i="13"/>
  <c r="I11" i="13"/>
  <c r="P12" i="13"/>
  <c r="G17" i="13"/>
  <c r="H14" i="13"/>
  <c r="O13" i="13"/>
  <c r="H18" i="13"/>
  <c r="I18" i="13" s="1"/>
  <c r="G21" i="13"/>
  <c r="L14" i="13"/>
  <c r="D20" i="13"/>
  <c r="L14" i="11"/>
  <c r="D20" i="11"/>
  <c r="G21" i="11"/>
  <c r="H18" i="11"/>
  <c r="I18" i="11" s="1"/>
  <c r="I11" i="11"/>
  <c r="P12" i="11"/>
  <c r="O13" i="11"/>
  <c r="G17" i="11"/>
  <c r="H14" i="11"/>
  <c r="H19" i="11"/>
  <c r="I19" i="11" s="1"/>
  <c r="G22" i="11"/>
  <c r="I14" i="10"/>
  <c r="P13" i="10"/>
  <c r="H19" i="10"/>
  <c r="I19" i="10" s="1"/>
  <c r="G22" i="10"/>
  <c r="L14" i="10"/>
  <c r="D20" i="10"/>
  <c r="O14" i="10"/>
  <c r="G20" i="10"/>
  <c r="H17" i="10"/>
  <c r="G21" i="10"/>
  <c r="H18" i="10"/>
  <c r="I18" i="10" s="1"/>
  <c r="Q12" i="10"/>
  <c r="I11" i="9"/>
  <c r="P12" i="9"/>
  <c r="G22" i="9"/>
  <c r="H19" i="9"/>
  <c r="I19" i="9" s="1"/>
  <c r="L14" i="9"/>
  <c r="D20" i="9"/>
  <c r="G21" i="9"/>
  <c r="H18" i="9"/>
  <c r="I18" i="9" s="1"/>
  <c r="O13" i="9"/>
  <c r="H14" i="9"/>
  <c r="G17" i="9"/>
  <c r="I11" i="8"/>
  <c r="P12" i="8"/>
  <c r="G17" i="8"/>
  <c r="H14" i="8"/>
  <c r="O13" i="8"/>
  <c r="H19" i="8"/>
  <c r="I19" i="8" s="1"/>
  <c r="G22" i="8"/>
  <c r="G21" i="8"/>
  <c r="H18" i="8"/>
  <c r="I18" i="8" s="1"/>
  <c r="L14" i="8"/>
  <c r="D20" i="8"/>
  <c r="I11" i="7"/>
  <c r="P12" i="7"/>
  <c r="O13" i="7"/>
  <c r="H14" i="7"/>
  <c r="G17" i="7"/>
  <c r="L14" i="7"/>
  <c r="D20" i="7"/>
  <c r="G21" i="7"/>
  <c r="H18" i="7"/>
  <c r="I18" i="7" s="1"/>
  <c r="H19" i="7"/>
  <c r="I19" i="7" s="1"/>
  <c r="G22" i="7"/>
  <c r="G17" i="6"/>
  <c r="H14" i="6"/>
  <c r="O13" i="6"/>
  <c r="L14" i="6"/>
  <c r="D20" i="6"/>
  <c r="G21" i="6"/>
  <c r="H18" i="6"/>
  <c r="I18" i="6" s="1"/>
  <c r="H19" i="6"/>
  <c r="I19" i="6" s="1"/>
  <c r="G22" i="6"/>
  <c r="I11" i="6"/>
  <c r="P12" i="6"/>
  <c r="L14" i="5"/>
  <c r="D20" i="5"/>
  <c r="G24" i="5"/>
  <c r="J21" i="5" s="1"/>
  <c r="H21" i="5"/>
  <c r="I21" i="5" s="1"/>
  <c r="I14" i="5"/>
  <c r="P13" i="5"/>
  <c r="G20" i="5"/>
  <c r="H17" i="5"/>
  <c r="O14" i="5"/>
  <c r="Q12" i="5"/>
  <c r="H19" i="5"/>
  <c r="I19" i="5" s="1"/>
  <c r="G22" i="5"/>
  <c r="L14" i="4"/>
  <c r="D20" i="4"/>
  <c r="I11" i="4"/>
  <c r="P12" i="4"/>
  <c r="G17" i="4"/>
  <c r="H14" i="4"/>
  <c r="O13" i="4"/>
  <c r="G21" i="4"/>
  <c r="H18" i="4"/>
  <c r="I18" i="4" s="1"/>
  <c r="H19" i="4"/>
  <c r="I19" i="4" s="1"/>
  <c r="G22" i="4"/>
  <c r="N16" i="1"/>
  <c r="N15" i="1"/>
  <c r="N14" i="1"/>
  <c r="N13" i="1"/>
  <c r="L14" i="3"/>
  <c r="D20" i="3"/>
  <c r="I14" i="3"/>
  <c r="P13" i="3"/>
  <c r="G21" i="3"/>
  <c r="H18" i="3"/>
  <c r="I18" i="3" s="1"/>
  <c r="Q12" i="3"/>
  <c r="H17" i="3"/>
  <c r="O14" i="3"/>
  <c r="G20" i="3"/>
  <c r="H19" i="3"/>
  <c r="I19" i="3" s="1"/>
  <c r="G22" i="3"/>
  <c r="G21" i="2"/>
  <c r="H18" i="2"/>
  <c r="I18" i="2" s="1"/>
  <c r="L15" i="2"/>
  <c r="D23" i="2"/>
  <c r="Q12" i="2"/>
  <c r="H19" i="2"/>
  <c r="I19" i="2" s="1"/>
  <c r="G22" i="2"/>
  <c r="H17" i="2"/>
  <c r="O14" i="2"/>
  <c r="G20" i="2"/>
  <c r="I14" i="2"/>
  <c r="P13" i="2"/>
  <c r="I15" i="1"/>
  <c r="H18" i="1"/>
  <c r="G21" i="1"/>
  <c r="H19" i="1"/>
  <c r="I19" i="1" s="1"/>
  <c r="G22" i="1"/>
  <c r="H11" i="1"/>
  <c r="D14" i="1"/>
  <c r="G14" i="1"/>
  <c r="O13" i="1" s="1"/>
  <c r="P12" i="1" l="1"/>
  <c r="D23" i="21"/>
  <c r="L15" i="21"/>
  <c r="G24" i="21"/>
  <c r="J21" i="21" s="1"/>
  <c r="H21" i="21"/>
  <c r="I21" i="21" s="1"/>
  <c r="I14" i="21"/>
  <c r="Q19" i="21" s="1"/>
  <c r="P13" i="21"/>
  <c r="O14" i="21"/>
  <c r="G20" i="21"/>
  <c r="O21" i="21" s="1"/>
  <c r="H17" i="21"/>
  <c r="P20" i="21" s="1"/>
  <c r="Q12" i="21"/>
  <c r="G25" i="21"/>
  <c r="J22" i="21" s="1"/>
  <c r="H22" i="21"/>
  <c r="I22" i="21" s="1"/>
  <c r="O14" i="20"/>
  <c r="G20" i="20"/>
  <c r="H17" i="20"/>
  <c r="Q12" i="20"/>
  <c r="D23" i="20"/>
  <c r="L15" i="20"/>
  <c r="G24" i="20"/>
  <c r="J21" i="20" s="1"/>
  <c r="H21" i="20"/>
  <c r="I21" i="20" s="1"/>
  <c r="I14" i="20"/>
  <c r="P13" i="20"/>
  <c r="G25" i="20"/>
  <c r="J22" i="20" s="1"/>
  <c r="H22" i="20"/>
  <c r="I22" i="20" s="1"/>
  <c r="I14" i="19"/>
  <c r="P13" i="19"/>
  <c r="D23" i="19"/>
  <c r="L15" i="19"/>
  <c r="G25" i="19"/>
  <c r="J22" i="19" s="1"/>
  <c r="H22" i="19"/>
  <c r="I22" i="19" s="1"/>
  <c r="O14" i="19"/>
  <c r="G20" i="19"/>
  <c r="H17" i="19"/>
  <c r="G24" i="19"/>
  <c r="J21" i="19" s="1"/>
  <c r="H21" i="19"/>
  <c r="I21" i="19" s="1"/>
  <c r="Q12" i="19"/>
  <c r="D23" i="18"/>
  <c r="L15" i="18"/>
  <c r="I14" i="18"/>
  <c r="P13" i="18"/>
  <c r="Q12" i="18"/>
  <c r="O14" i="18"/>
  <c r="G20" i="18"/>
  <c r="H17" i="18"/>
  <c r="G24" i="18"/>
  <c r="J21" i="18" s="1"/>
  <c r="H21" i="18"/>
  <c r="I21" i="18" s="1"/>
  <c r="G25" i="18"/>
  <c r="H22" i="18"/>
  <c r="I22" i="18" s="1"/>
  <c r="G25" i="17"/>
  <c r="J22" i="17" s="1"/>
  <c r="H22" i="17"/>
  <c r="I22" i="17" s="1"/>
  <c r="Q12" i="17"/>
  <c r="I14" i="17"/>
  <c r="P13" i="17"/>
  <c r="G24" i="17"/>
  <c r="J21" i="17" s="1"/>
  <c r="H21" i="17"/>
  <c r="I21" i="17" s="1"/>
  <c r="O14" i="17"/>
  <c r="G20" i="17"/>
  <c r="H17" i="17"/>
  <c r="D23" i="17"/>
  <c r="L15" i="17"/>
  <c r="G24" i="16"/>
  <c r="J21" i="16" s="1"/>
  <c r="H21" i="16"/>
  <c r="I21" i="16" s="1"/>
  <c r="L16" i="16"/>
  <c r="I14" i="16"/>
  <c r="P13" i="16"/>
  <c r="Q12" i="16"/>
  <c r="G25" i="16"/>
  <c r="J22" i="16" s="1"/>
  <c r="H22" i="16"/>
  <c r="I22" i="16" s="1"/>
  <c r="O14" i="16"/>
  <c r="G20" i="16"/>
  <c r="H17" i="16"/>
  <c r="O14" i="15"/>
  <c r="G20" i="15"/>
  <c r="H17" i="15"/>
  <c r="Q12" i="15"/>
  <c r="I14" i="15"/>
  <c r="P13" i="15"/>
  <c r="G24" i="15"/>
  <c r="J21" i="15" s="1"/>
  <c r="H21" i="15"/>
  <c r="I21" i="15" s="1"/>
  <c r="D23" i="15"/>
  <c r="L15" i="15"/>
  <c r="G25" i="15"/>
  <c r="J22" i="15" s="1"/>
  <c r="H22" i="15"/>
  <c r="I22" i="15" s="1"/>
  <c r="O14" i="14"/>
  <c r="G20" i="14"/>
  <c r="H17" i="14"/>
  <c r="I14" i="14"/>
  <c r="P13" i="14"/>
  <c r="Q12" i="14"/>
  <c r="G25" i="14"/>
  <c r="J22" i="14" s="1"/>
  <c r="H22" i="14"/>
  <c r="I22" i="14" s="1"/>
  <c r="D23" i="14"/>
  <c r="L15" i="14"/>
  <c r="G24" i="14"/>
  <c r="J21" i="14" s="1"/>
  <c r="H21" i="14"/>
  <c r="I21" i="14" s="1"/>
  <c r="O14" i="13"/>
  <c r="G20" i="13"/>
  <c r="H17" i="13"/>
  <c r="Q12" i="13"/>
  <c r="G24" i="13"/>
  <c r="H21" i="13"/>
  <c r="I21" i="13" s="1"/>
  <c r="H22" i="13"/>
  <c r="I22" i="13" s="1"/>
  <c r="G25" i="13"/>
  <c r="J22" i="13" s="1"/>
  <c r="D23" i="13"/>
  <c r="L15" i="13"/>
  <c r="I14" i="13"/>
  <c r="P13" i="13"/>
  <c r="I14" i="11"/>
  <c r="P13" i="11"/>
  <c r="D23" i="11"/>
  <c r="L15" i="11"/>
  <c r="G25" i="11"/>
  <c r="H22" i="11"/>
  <c r="I22" i="11" s="1"/>
  <c r="Q12" i="11"/>
  <c r="O14" i="11"/>
  <c r="G20" i="11"/>
  <c r="H17" i="11"/>
  <c r="H21" i="11"/>
  <c r="I21" i="11" s="1"/>
  <c r="G24" i="11"/>
  <c r="G25" i="10"/>
  <c r="J22" i="10"/>
  <c r="H22" i="10"/>
  <c r="I22" i="10" s="1"/>
  <c r="G24" i="10"/>
  <c r="J21" i="10" s="1"/>
  <c r="H21" i="10"/>
  <c r="I21" i="10" s="1"/>
  <c r="D23" i="10"/>
  <c r="L15" i="10"/>
  <c r="P14" i="10"/>
  <c r="I17" i="10"/>
  <c r="Q13" i="10"/>
  <c r="G23" i="10"/>
  <c r="J20" i="10" s="1"/>
  <c r="H20" i="10"/>
  <c r="O15" i="10"/>
  <c r="I14" i="9"/>
  <c r="P13" i="9"/>
  <c r="G25" i="9"/>
  <c r="J22" i="9"/>
  <c r="H22" i="9"/>
  <c r="I22" i="9" s="1"/>
  <c r="G24" i="9"/>
  <c r="J21" i="9"/>
  <c r="H21" i="9"/>
  <c r="I21" i="9" s="1"/>
  <c r="O14" i="9"/>
  <c r="G20" i="9"/>
  <c r="H17" i="9"/>
  <c r="D23" i="9"/>
  <c r="L15" i="9"/>
  <c r="Q12" i="9"/>
  <c r="D23" i="8"/>
  <c r="L15" i="8"/>
  <c r="G24" i="8"/>
  <c r="J21" i="8" s="1"/>
  <c r="H21" i="8"/>
  <c r="I21" i="8" s="1"/>
  <c r="I14" i="8"/>
  <c r="P13" i="8"/>
  <c r="O14" i="8"/>
  <c r="G20" i="8"/>
  <c r="H17" i="8"/>
  <c r="G25" i="8"/>
  <c r="J22" i="8" s="1"/>
  <c r="H22" i="8"/>
  <c r="I22" i="8" s="1"/>
  <c r="Q12" i="8"/>
  <c r="O14" i="7"/>
  <c r="G20" i="7"/>
  <c r="H17" i="7"/>
  <c r="I14" i="7"/>
  <c r="P13" i="7"/>
  <c r="D23" i="7"/>
  <c r="L15" i="7"/>
  <c r="G25" i="7"/>
  <c r="J22" i="7" s="1"/>
  <c r="H22" i="7"/>
  <c r="I22" i="7" s="1"/>
  <c r="G24" i="7"/>
  <c r="J21" i="7" s="1"/>
  <c r="H21" i="7"/>
  <c r="I21" i="7" s="1"/>
  <c r="Q12" i="7"/>
  <c r="I14" i="6"/>
  <c r="P13" i="6"/>
  <c r="D23" i="6"/>
  <c r="L15" i="6"/>
  <c r="O14" i="6"/>
  <c r="G20" i="6"/>
  <c r="H17" i="6"/>
  <c r="G24" i="6"/>
  <c r="J21" i="6" s="1"/>
  <c r="H21" i="6"/>
  <c r="I21" i="6" s="1"/>
  <c r="Q12" i="6"/>
  <c r="G25" i="6"/>
  <c r="J22" i="6" s="1"/>
  <c r="H22" i="6"/>
  <c r="I22" i="6" s="1"/>
  <c r="Q13" i="5"/>
  <c r="P14" i="5"/>
  <c r="I17" i="5"/>
  <c r="H24" i="5"/>
  <c r="I24" i="5" s="1"/>
  <c r="J12" i="5"/>
  <c r="J24" i="5"/>
  <c r="J15" i="5"/>
  <c r="J18" i="5"/>
  <c r="H20" i="5"/>
  <c r="O15" i="5"/>
  <c r="G23" i="5"/>
  <c r="J20" i="5" s="1"/>
  <c r="D23" i="5"/>
  <c r="L15" i="5"/>
  <c r="G25" i="5"/>
  <c r="J22" i="5" s="1"/>
  <c r="H22" i="5"/>
  <c r="I22" i="5" s="1"/>
  <c r="Q12" i="4"/>
  <c r="O14" i="4"/>
  <c r="G20" i="4"/>
  <c r="H17" i="4"/>
  <c r="G25" i="4"/>
  <c r="H22" i="4"/>
  <c r="I22" i="4" s="1"/>
  <c r="G24" i="4"/>
  <c r="J21" i="4" s="1"/>
  <c r="H21" i="4"/>
  <c r="I21" i="4" s="1"/>
  <c r="I14" i="4"/>
  <c r="P13" i="4"/>
  <c r="D23" i="4"/>
  <c r="L15" i="4"/>
  <c r="L13" i="1"/>
  <c r="L15" i="3"/>
  <c r="D23" i="3"/>
  <c r="H22" i="3"/>
  <c r="I22" i="3" s="1"/>
  <c r="G25" i="3"/>
  <c r="J22" i="3" s="1"/>
  <c r="H21" i="3"/>
  <c r="I21" i="3" s="1"/>
  <c r="G24" i="3"/>
  <c r="O15" i="3"/>
  <c r="G23" i="3"/>
  <c r="J20" i="3" s="1"/>
  <c r="H20" i="3"/>
  <c r="I17" i="3"/>
  <c r="P14" i="3"/>
  <c r="Q13" i="3"/>
  <c r="Q13" i="2"/>
  <c r="H22" i="2"/>
  <c r="I22" i="2" s="1"/>
  <c r="G25" i="2"/>
  <c r="J22" i="2" s="1"/>
  <c r="L16" i="2"/>
  <c r="H21" i="2"/>
  <c r="I21" i="2" s="1"/>
  <c r="G24" i="2"/>
  <c r="J21" i="2" s="1"/>
  <c r="G23" i="2"/>
  <c r="H20" i="2"/>
  <c r="O15" i="2"/>
  <c r="I17" i="2"/>
  <c r="P14" i="2"/>
  <c r="I18" i="1"/>
  <c r="I11" i="1"/>
  <c r="D17" i="1"/>
  <c r="H22" i="1"/>
  <c r="I22" i="1" s="1"/>
  <c r="G25" i="1"/>
  <c r="J22" i="1" s="1"/>
  <c r="H21" i="1"/>
  <c r="G24" i="1"/>
  <c r="H14" i="1"/>
  <c r="G17" i="1"/>
  <c r="Q12" i="1" l="1"/>
  <c r="Q13" i="21"/>
  <c r="H24" i="21"/>
  <c r="I24" i="21" s="1"/>
  <c r="J24" i="21"/>
  <c r="J12" i="21"/>
  <c r="J15" i="21"/>
  <c r="J18" i="21"/>
  <c r="G23" i="21"/>
  <c r="H20" i="21"/>
  <c r="P21" i="21" s="1"/>
  <c r="O15" i="21"/>
  <c r="P14" i="21"/>
  <c r="I17" i="21"/>
  <c r="Q20" i="21" s="1"/>
  <c r="L16" i="21"/>
  <c r="J25" i="21"/>
  <c r="H25" i="21"/>
  <c r="I25" i="21" s="1"/>
  <c r="J13" i="21"/>
  <c r="J16" i="21"/>
  <c r="J19" i="21"/>
  <c r="P14" i="20"/>
  <c r="I17" i="20"/>
  <c r="Q13" i="20"/>
  <c r="H24" i="20"/>
  <c r="I24" i="20" s="1"/>
  <c r="J24" i="20"/>
  <c r="J12" i="20"/>
  <c r="J15" i="20"/>
  <c r="J18" i="20"/>
  <c r="G23" i="20"/>
  <c r="J20" i="20" s="1"/>
  <c r="H20" i="20"/>
  <c r="O15" i="20"/>
  <c r="J25" i="20"/>
  <c r="H25" i="20"/>
  <c r="I25" i="20" s="1"/>
  <c r="J13" i="20"/>
  <c r="J16" i="20"/>
  <c r="J19" i="20"/>
  <c r="L16" i="20"/>
  <c r="H24" i="19"/>
  <c r="I24" i="19" s="1"/>
  <c r="J24" i="19"/>
  <c r="J12" i="19"/>
  <c r="J15" i="19"/>
  <c r="J18" i="19"/>
  <c r="J25" i="19"/>
  <c r="H25" i="19"/>
  <c r="I25" i="19" s="1"/>
  <c r="J13" i="19"/>
  <c r="J16" i="19"/>
  <c r="J19" i="19"/>
  <c r="P14" i="19"/>
  <c r="I17" i="19"/>
  <c r="G23" i="19"/>
  <c r="H20" i="19"/>
  <c r="O15" i="19"/>
  <c r="L16" i="19"/>
  <c r="Q13" i="19"/>
  <c r="P14" i="18"/>
  <c r="I17" i="18"/>
  <c r="Q13" i="18"/>
  <c r="H24" i="18"/>
  <c r="I24" i="18" s="1"/>
  <c r="J24" i="18"/>
  <c r="J12" i="18"/>
  <c r="J15" i="18"/>
  <c r="J18" i="18"/>
  <c r="J25" i="18"/>
  <c r="H25" i="18"/>
  <c r="I25" i="18" s="1"/>
  <c r="J13" i="18"/>
  <c r="J16" i="18"/>
  <c r="J19" i="18"/>
  <c r="J22" i="18"/>
  <c r="G23" i="18"/>
  <c r="H20" i="18"/>
  <c r="O15" i="18"/>
  <c r="L16" i="18"/>
  <c r="G23" i="17"/>
  <c r="H20" i="17"/>
  <c r="O15" i="17"/>
  <c r="P14" i="17"/>
  <c r="I17" i="17"/>
  <c r="Q13" i="17"/>
  <c r="L16" i="17"/>
  <c r="H24" i="17"/>
  <c r="I24" i="17" s="1"/>
  <c r="J24" i="17"/>
  <c r="J12" i="17"/>
  <c r="J15" i="17"/>
  <c r="J18" i="17"/>
  <c r="J25" i="17"/>
  <c r="H25" i="17"/>
  <c r="I25" i="17" s="1"/>
  <c r="J13" i="17"/>
  <c r="J16" i="17"/>
  <c r="J19" i="17"/>
  <c r="G23" i="16"/>
  <c r="J20" i="16" s="1"/>
  <c r="H20" i="16"/>
  <c r="O15" i="16"/>
  <c r="J25" i="16"/>
  <c r="H25" i="16"/>
  <c r="I25" i="16" s="1"/>
  <c r="J13" i="16"/>
  <c r="J16" i="16"/>
  <c r="J19" i="16"/>
  <c r="Q13" i="16"/>
  <c r="P14" i="16"/>
  <c r="I17" i="16"/>
  <c r="H24" i="16"/>
  <c r="I24" i="16" s="1"/>
  <c r="J24" i="16"/>
  <c r="J12" i="16"/>
  <c r="J15" i="16"/>
  <c r="J18" i="16"/>
  <c r="L16" i="15"/>
  <c r="P14" i="15"/>
  <c r="I17" i="15"/>
  <c r="H24" i="15"/>
  <c r="I24" i="15" s="1"/>
  <c r="J24" i="15"/>
  <c r="J12" i="15"/>
  <c r="J15" i="15"/>
  <c r="J18" i="15"/>
  <c r="G23" i="15"/>
  <c r="H20" i="15"/>
  <c r="O15" i="15"/>
  <c r="J25" i="15"/>
  <c r="H25" i="15"/>
  <c r="I25" i="15" s="1"/>
  <c r="J13" i="15"/>
  <c r="J16" i="15"/>
  <c r="J19" i="15"/>
  <c r="Q13" i="15"/>
  <c r="P14" i="14"/>
  <c r="I17" i="14"/>
  <c r="Q13" i="14"/>
  <c r="G23" i="14"/>
  <c r="H20" i="14"/>
  <c r="O15" i="14"/>
  <c r="L16" i="14"/>
  <c r="J25" i="14"/>
  <c r="H25" i="14"/>
  <c r="I25" i="14" s="1"/>
  <c r="J13" i="14"/>
  <c r="J16" i="14"/>
  <c r="J19" i="14"/>
  <c r="H24" i="14"/>
  <c r="I24" i="14" s="1"/>
  <c r="J24" i="14"/>
  <c r="J12" i="14"/>
  <c r="J15" i="14"/>
  <c r="J18" i="14"/>
  <c r="J24" i="13"/>
  <c r="H24" i="13"/>
  <c r="I24" i="13" s="1"/>
  <c r="J12" i="13"/>
  <c r="J15" i="13"/>
  <c r="J18" i="13"/>
  <c r="L16" i="13"/>
  <c r="G23" i="13"/>
  <c r="J20" i="13" s="1"/>
  <c r="H20" i="13"/>
  <c r="O15" i="13"/>
  <c r="P14" i="13"/>
  <c r="I17" i="13"/>
  <c r="J25" i="13"/>
  <c r="H25" i="13"/>
  <c r="I25" i="13" s="1"/>
  <c r="J13" i="13"/>
  <c r="J16" i="13"/>
  <c r="J19" i="13"/>
  <c r="Q13" i="13"/>
  <c r="J21" i="13"/>
  <c r="P14" i="11"/>
  <c r="I17" i="11"/>
  <c r="G23" i="11"/>
  <c r="H20" i="11"/>
  <c r="O15" i="11"/>
  <c r="L16" i="11"/>
  <c r="J25" i="11"/>
  <c r="H25" i="11"/>
  <c r="I25" i="11" s="1"/>
  <c r="J13" i="11"/>
  <c r="J16" i="11"/>
  <c r="J19" i="11"/>
  <c r="J22" i="11"/>
  <c r="H24" i="11"/>
  <c r="I24" i="11" s="1"/>
  <c r="J24" i="11"/>
  <c r="J12" i="11"/>
  <c r="J15" i="11"/>
  <c r="J18" i="11"/>
  <c r="J21" i="11"/>
  <c r="Q13" i="11"/>
  <c r="R15" i="10"/>
  <c r="H24" i="10"/>
  <c r="I24" i="10" s="1"/>
  <c r="J24" i="10"/>
  <c r="J12" i="10"/>
  <c r="J15" i="10"/>
  <c r="J18" i="10"/>
  <c r="H23" i="10"/>
  <c r="O16" i="10"/>
  <c r="J23" i="10"/>
  <c r="J11" i="10"/>
  <c r="J14" i="10"/>
  <c r="J17" i="10"/>
  <c r="L16" i="10"/>
  <c r="Q14" i="10"/>
  <c r="I20" i="10"/>
  <c r="P15" i="10"/>
  <c r="J25" i="10"/>
  <c r="H25" i="10"/>
  <c r="I25" i="10" s="1"/>
  <c r="J13" i="10"/>
  <c r="J16" i="10"/>
  <c r="J19" i="10"/>
  <c r="H24" i="9"/>
  <c r="I24" i="9" s="1"/>
  <c r="J24" i="9"/>
  <c r="J12" i="9"/>
  <c r="J15" i="9"/>
  <c r="J18" i="9"/>
  <c r="P14" i="9"/>
  <c r="I17" i="9"/>
  <c r="J25" i="9"/>
  <c r="H25" i="9"/>
  <c r="I25" i="9" s="1"/>
  <c r="J13" i="9"/>
  <c r="J16" i="9"/>
  <c r="J19" i="9"/>
  <c r="L16" i="9"/>
  <c r="G23" i="9"/>
  <c r="J20" i="9" s="1"/>
  <c r="H20" i="9"/>
  <c r="O15" i="9"/>
  <c r="Q13" i="9"/>
  <c r="Q13" i="8"/>
  <c r="J25" i="8"/>
  <c r="H25" i="8"/>
  <c r="I25" i="8" s="1"/>
  <c r="J13" i="8"/>
  <c r="J16" i="8"/>
  <c r="J19" i="8"/>
  <c r="H24" i="8"/>
  <c r="I24" i="8" s="1"/>
  <c r="J24" i="8"/>
  <c r="J12" i="8"/>
  <c r="J15" i="8"/>
  <c r="J18" i="8"/>
  <c r="P14" i="8"/>
  <c r="I17" i="8"/>
  <c r="G23" i="8"/>
  <c r="J20" i="8" s="1"/>
  <c r="H20" i="8"/>
  <c r="O15" i="8"/>
  <c r="L16" i="8"/>
  <c r="H24" i="7"/>
  <c r="I24" i="7" s="1"/>
  <c r="J24" i="7"/>
  <c r="J12" i="7"/>
  <c r="J15" i="7"/>
  <c r="J18" i="7"/>
  <c r="G23" i="7"/>
  <c r="H20" i="7"/>
  <c r="O15" i="7"/>
  <c r="Q13" i="7"/>
  <c r="P14" i="7"/>
  <c r="I17" i="7"/>
  <c r="J25" i="7"/>
  <c r="H25" i="7"/>
  <c r="I25" i="7" s="1"/>
  <c r="J13" i="7"/>
  <c r="J16" i="7"/>
  <c r="J19" i="7"/>
  <c r="L16" i="7"/>
  <c r="L16" i="6"/>
  <c r="G23" i="6"/>
  <c r="H20" i="6"/>
  <c r="O15" i="6"/>
  <c r="H24" i="6"/>
  <c r="I24" i="6" s="1"/>
  <c r="J24" i="6"/>
  <c r="J12" i="6"/>
  <c r="J15" i="6"/>
  <c r="J18" i="6"/>
  <c r="P14" i="6"/>
  <c r="I17" i="6"/>
  <c r="Q13" i="6"/>
  <c r="J25" i="6"/>
  <c r="H25" i="6"/>
  <c r="I25" i="6" s="1"/>
  <c r="J13" i="6"/>
  <c r="J16" i="6"/>
  <c r="J19" i="6"/>
  <c r="L16" i="5"/>
  <c r="H23" i="5"/>
  <c r="O16" i="5"/>
  <c r="J23" i="5"/>
  <c r="J11" i="5"/>
  <c r="J14" i="5"/>
  <c r="J17" i="5"/>
  <c r="Q14" i="5"/>
  <c r="P15" i="5"/>
  <c r="I20" i="5"/>
  <c r="J25" i="5"/>
  <c r="H25" i="5"/>
  <c r="I25" i="5" s="1"/>
  <c r="J13" i="5"/>
  <c r="J16" i="5"/>
  <c r="J19" i="5"/>
  <c r="R15" i="5"/>
  <c r="P14" i="4"/>
  <c r="I17" i="4"/>
  <c r="Q13" i="4"/>
  <c r="J25" i="4"/>
  <c r="H25" i="4"/>
  <c r="I25" i="4" s="1"/>
  <c r="J13" i="4"/>
  <c r="J16" i="4"/>
  <c r="J19" i="4"/>
  <c r="L16" i="4"/>
  <c r="G23" i="4"/>
  <c r="J20" i="4" s="1"/>
  <c r="H20" i="4"/>
  <c r="O15" i="4"/>
  <c r="H24" i="4"/>
  <c r="I24" i="4" s="1"/>
  <c r="J24" i="4"/>
  <c r="J12" i="4"/>
  <c r="J15" i="4"/>
  <c r="J18" i="4"/>
  <c r="J22" i="4"/>
  <c r="O14" i="1"/>
  <c r="L14" i="1"/>
  <c r="P13" i="1"/>
  <c r="J24" i="3"/>
  <c r="H24" i="3"/>
  <c r="I24" i="3" s="1"/>
  <c r="J12" i="3"/>
  <c r="J15" i="3"/>
  <c r="J18" i="3"/>
  <c r="L16" i="3"/>
  <c r="Q14" i="3"/>
  <c r="I20" i="3"/>
  <c r="P15" i="3"/>
  <c r="J25" i="3"/>
  <c r="H25" i="3"/>
  <c r="I25" i="3" s="1"/>
  <c r="J13" i="3"/>
  <c r="J16" i="3"/>
  <c r="J19" i="3"/>
  <c r="H23" i="3"/>
  <c r="O16" i="3"/>
  <c r="J23" i="3"/>
  <c r="J11" i="3"/>
  <c r="J14" i="3"/>
  <c r="J17" i="3"/>
  <c r="J21" i="3"/>
  <c r="R15" i="3" s="1"/>
  <c r="Q14" i="2"/>
  <c r="H23" i="2"/>
  <c r="O16" i="2"/>
  <c r="J23" i="2"/>
  <c r="J11" i="2"/>
  <c r="J14" i="2"/>
  <c r="J17" i="2"/>
  <c r="J20" i="2"/>
  <c r="I20" i="2"/>
  <c r="P15" i="2"/>
  <c r="H24" i="2"/>
  <c r="I24" i="2" s="1"/>
  <c r="J24" i="2"/>
  <c r="J12" i="2"/>
  <c r="J15" i="2"/>
  <c r="J18" i="2"/>
  <c r="J25" i="2"/>
  <c r="H25" i="2"/>
  <c r="I25" i="2" s="1"/>
  <c r="J13" i="2"/>
  <c r="J16" i="2"/>
  <c r="J19" i="2"/>
  <c r="J21" i="1"/>
  <c r="I21" i="1"/>
  <c r="I14" i="1"/>
  <c r="D20" i="1"/>
  <c r="H24" i="1"/>
  <c r="J12" i="1"/>
  <c r="J24" i="1"/>
  <c r="J15" i="1"/>
  <c r="J18" i="1"/>
  <c r="J25" i="1"/>
  <c r="H25" i="1"/>
  <c r="I25" i="1" s="1"/>
  <c r="J13" i="1"/>
  <c r="J16" i="1"/>
  <c r="J19" i="1"/>
  <c r="H17" i="1"/>
  <c r="G20" i="1"/>
  <c r="J20" i="21" l="1"/>
  <c r="R21" i="21" s="1"/>
  <c r="O22" i="21"/>
  <c r="R15" i="21"/>
  <c r="I20" i="21"/>
  <c r="Q21" i="21" s="1"/>
  <c r="P15" i="21"/>
  <c r="Q14" i="21"/>
  <c r="H23" i="21"/>
  <c r="P22" i="21" s="1"/>
  <c r="O16" i="21"/>
  <c r="J23" i="21"/>
  <c r="R22" i="21" s="1"/>
  <c r="J11" i="21"/>
  <c r="R18" i="21" s="1"/>
  <c r="J14" i="21"/>
  <c r="R19" i="21" s="1"/>
  <c r="J17" i="21"/>
  <c r="R20" i="21" s="1"/>
  <c r="I20" i="20"/>
  <c r="P15" i="20"/>
  <c r="H23" i="20"/>
  <c r="O16" i="20"/>
  <c r="J23" i="20"/>
  <c r="J11" i="20"/>
  <c r="J14" i="20"/>
  <c r="J17" i="20"/>
  <c r="R15" i="20"/>
  <c r="Q14" i="20"/>
  <c r="I20" i="19"/>
  <c r="P15" i="19"/>
  <c r="H23" i="19"/>
  <c r="O16" i="19"/>
  <c r="J23" i="19"/>
  <c r="J11" i="19"/>
  <c r="J14" i="19"/>
  <c r="J17" i="19"/>
  <c r="J20" i="19"/>
  <c r="Q14" i="19"/>
  <c r="I20" i="18"/>
  <c r="P15" i="18"/>
  <c r="Q14" i="18"/>
  <c r="H23" i="18"/>
  <c r="O16" i="18"/>
  <c r="J23" i="18"/>
  <c r="J11" i="18"/>
  <c r="J14" i="18"/>
  <c r="J17" i="18"/>
  <c r="J20" i="18"/>
  <c r="I20" i="17"/>
  <c r="P15" i="17"/>
  <c r="H23" i="17"/>
  <c r="O16" i="17"/>
  <c r="J23" i="17"/>
  <c r="J11" i="17"/>
  <c r="J14" i="17"/>
  <c r="J17" i="17"/>
  <c r="Q14" i="17"/>
  <c r="J20" i="17"/>
  <c r="Q14" i="16"/>
  <c r="I20" i="16"/>
  <c r="P15" i="16"/>
  <c r="H23" i="16"/>
  <c r="O16" i="16"/>
  <c r="J23" i="16"/>
  <c r="J11" i="16"/>
  <c r="J14" i="16"/>
  <c r="J17" i="16"/>
  <c r="R15" i="16"/>
  <c r="I20" i="15"/>
  <c r="P15" i="15"/>
  <c r="Q14" i="15"/>
  <c r="H23" i="15"/>
  <c r="O16" i="15"/>
  <c r="J23" i="15"/>
  <c r="J11" i="15"/>
  <c r="J14" i="15"/>
  <c r="J17" i="15"/>
  <c r="J20" i="15"/>
  <c r="I20" i="14"/>
  <c r="P15" i="14"/>
  <c r="H23" i="14"/>
  <c r="O16" i="14"/>
  <c r="J23" i="14"/>
  <c r="J11" i="14"/>
  <c r="J14" i="14"/>
  <c r="J17" i="14"/>
  <c r="J20" i="14"/>
  <c r="Q14" i="14"/>
  <c r="R15" i="13"/>
  <c r="I20" i="13"/>
  <c r="P15" i="13"/>
  <c r="H23" i="13"/>
  <c r="J23" i="13"/>
  <c r="O16" i="13"/>
  <c r="J11" i="13"/>
  <c r="J14" i="13"/>
  <c r="J17" i="13"/>
  <c r="Q14" i="13"/>
  <c r="I20" i="11"/>
  <c r="P15" i="11"/>
  <c r="H23" i="11"/>
  <c r="O16" i="11"/>
  <c r="J23" i="11"/>
  <c r="J11" i="11"/>
  <c r="J14" i="11"/>
  <c r="J17" i="11"/>
  <c r="J20" i="11"/>
  <c r="Q14" i="11"/>
  <c r="R14" i="10"/>
  <c r="P16" i="10"/>
  <c r="I23" i="10"/>
  <c r="R13" i="10"/>
  <c r="R12" i="10"/>
  <c r="R16" i="10"/>
  <c r="Q15" i="10"/>
  <c r="R15" i="9"/>
  <c r="Q14" i="9"/>
  <c r="H23" i="9"/>
  <c r="O16" i="9"/>
  <c r="J23" i="9"/>
  <c r="J11" i="9"/>
  <c r="J14" i="9"/>
  <c r="J17" i="9"/>
  <c r="I20" i="9"/>
  <c r="P15" i="9"/>
  <c r="I20" i="8"/>
  <c r="P15" i="8"/>
  <c r="R15" i="8"/>
  <c r="Q14" i="8"/>
  <c r="H23" i="8"/>
  <c r="O16" i="8"/>
  <c r="J23" i="8"/>
  <c r="J11" i="8"/>
  <c r="J14" i="8"/>
  <c r="J17" i="8"/>
  <c r="Q14" i="7"/>
  <c r="H23" i="7"/>
  <c r="O16" i="7"/>
  <c r="J23" i="7"/>
  <c r="J11" i="7"/>
  <c r="J14" i="7"/>
  <c r="J17" i="7"/>
  <c r="J20" i="7"/>
  <c r="I20" i="7"/>
  <c r="P15" i="7"/>
  <c r="I20" i="6"/>
  <c r="P15" i="6"/>
  <c r="H23" i="6"/>
  <c r="O16" i="6"/>
  <c r="J23" i="6"/>
  <c r="J11" i="6"/>
  <c r="J14" i="6"/>
  <c r="J17" i="6"/>
  <c r="J20" i="6"/>
  <c r="Q14" i="6"/>
  <c r="R12" i="5"/>
  <c r="R13" i="5"/>
  <c r="R16" i="5"/>
  <c r="Q15" i="5"/>
  <c r="P16" i="5"/>
  <c r="I23" i="5"/>
  <c r="R14" i="5"/>
  <c r="R15" i="4"/>
  <c r="H23" i="4"/>
  <c r="O16" i="4"/>
  <c r="J23" i="4"/>
  <c r="J11" i="4"/>
  <c r="J14" i="4"/>
  <c r="J17" i="4"/>
  <c r="Q14" i="4"/>
  <c r="I20" i="4"/>
  <c r="P15" i="4"/>
  <c r="Q13" i="1"/>
  <c r="O15" i="1"/>
  <c r="P14" i="1"/>
  <c r="L15" i="1"/>
  <c r="R12" i="3"/>
  <c r="P16" i="3"/>
  <c r="I23" i="3"/>
  <c r="R14" i="3"/>
  <c r="R16" i="3"/>
  <c r="R13" i="3"/>
  <c r="Q15" i="3"/>
  <c r="Q15" i="2"/>
  <c r="R12" i="2"/>
  <c r="P16" i="2"/>
  <c r="I23" i="2"/>
  <c r="R15" i="2"/>
  <c r="R16" i="2"/>
  <c r="R13" i="2"/>
  <c r="R14" i="2"/>
  <c r="I24" i="1"/>
  <c r="D23" i="1"/>
  <c r="I17" i="1"/>
  <c r="H20" i="1"/>
  <c r="G23" i="1"/>
  <c r="R14" i="21" l="1"/>
  <c r="R12" i="21"/>
  <c r="R16" i="21"/>
  <c r="Q15" i="21"/>
  <c r="R13" i="21"/>
  <c r="P16" i="21"/>
  <c r="I23" i="21"/>
  <c r="Q22" i="21" s="1"/>
  <c r="R12" i="20"/>
  <c r="R16" i="20"/>
  <c r="R14" i="20"/>
  <c r="P16" i="20"/>
  <c r="I23" i="20"/>
  <c r="R13" i="20"/>
  <c r="Q15" i="20"/>
  <c r="R16" i="19"/>
  <c r="R12" i="19"/>
  <c r="P16" i="19"/>
  <c r="I23" i="19"/>
  <c r="R15" i="19"/>
  <c r="R14" i="19"/>
  <c r="Q15" i="19"/>
  <c r="R13" i="19"/>
  <c r="P16" i="18"/>
  <c r="I23" i="18"/>
  <c r="R15" i="18"/>
  <c r="R14" i="18"/>
  <c r="R13" i="18"/>
  <c r="R12" i="18"/>
  <c r="R16" i="18"/>
  <c r="Q15" i="18"/>
  <c r="P16" i="17"/>
  <c r="I23" i="17"/>
  <c r="R16" i="17"/>
  <c r="R15" i="17"/>
  <c r="R14" i="17"/>
  <c r="R12" i="17"/>
  <c r="R13" i="17"/>
  <c r="Q15" i="17"/>
  <c r="P16" i="16"/>
  <c r="I23" i="16"/>
  <c r="Q15" i="16"/>
  <c r="R12" i="16"/>
  <c r="R14" i="16"/>
  <c r="R13" i="16"/>
  <c r="R16" i="16"/>
  <c r="P16" i="15"/>
  <c r="I23" i="15"/>
  <c r="R15" i="15"/>
  <c r="R14" i="15"/>
  <c r="R13" i="15"/>
  <c r="R12" i="15"/>
  <c r="R16" i="15"/>
  <c r="Q15" i="15"/>
  <c r="R12" i="14"/>
  <c r="R16" i="14"/>
  <c r="P16" i="14"/>
  <c r="I23" i="14"/>
  <c r="R15" i="14"/>
  <c r="R14" i="14"/>
  <c r="R13" i="14"/>
  <c r="Q15" i="14"/>
  <c r="R16" i="13"/>
  <c r="R13" i="13"/>
  <c r="I23" i="13"/>
  <c r="P16" i="13"/>
  <c r="Q15" i="13"/>
  <c r="R14" i="13"/>
  <c r="R12" i="13"/>
  <c r="R16" i="11"/>
  <c r="R15" i="11"/>
  <c r="R12" i="11"/>
  <c r="P16" i="11"/>
  <c r="I23" i="11"/>
  <c r="R14" i="11"/>
  <c r="R13" i="11"/>
  <c r="Q15" i="11"/>
  <c r="Q16" i="10"/>
  <c r="R16" i="9"/>
  <c r="Q15" i="9"/>
  <c r="I23" i="9"/>
  <c r="P16" i="9"/>
  <c r="R14" i="9"/>
  <c r="R13" i="9"/>
  <c r="R12" i="9"/>
  <c r="P16" i="8"/>
  <c r="I23" i="8"/>
  <c r="R13" i="8"/>
  <c r="R12" i="8"/>
  <c r="R14" i="8"/>
  <c r="R16" i="8"/>
  <c r="Q15" i="8"/>
  <c r="R14" i="7"/>
  <c r="R12" i="7"/>
  <c r="R15" i="7"/>
  <c r="R13" i="7"/>
  <c r="R16" i="7"/>
  <c r="Q15" i="7"/>
  <c r="P16" i="7"/>
  <c r="I23" i="7"/>
  <c r="R12" i="6"/>
  <c r="R16" i="6"/>
  <c r="P16" i="6"/>
  <c r="I23" i="6"/>
  <c r="R15" i="6"/>
  <c r="R14" i="6"/>
  <c r="R13" i="6"/>
  <c r="Q15" i="6"/>
  <c r="Q16" i="5"/>
  <c r="R12" i="4"/>
  <c r="Q15" i="4"/>
  <c r="R13" i="4"/>
  <c r="R16" i="4"/>
  <c r="P16" i="4"/>
  <c r="I23" i="4"/>
  <c r="R14" i="4"/>
  <c r="L16" i="1"/>
  <c r="P15" i="1"/>
  <c r="Q14" i="1"/>
  <c r="O16" i="1"/>
  <c r="Q16" i="3"/>
  <c r="Q16" i="2"/>
  <c r="I20" i="1"/>
  <c r="H23" i="1"/>
  <c r="J23" i="1"/>
  <c r="J11" i="1"/>
  <c r="J14" i="1"/>
  <c r="J17" i="1"/>
  <c r="J20" i="1"/>
  <c r="R12" i="1" l="1"/>
  <c r="Q16" i="21"/>
  <c r="Q16" i="20"/>
  <c r="Q16" i="19"/>
  <c r="Q16" i="18"/>
  <c r="Q16" i="17"/>
  <c r="Q16" i="16"/>
  <c r="Q16" i="15"/>
  <c r="Q16" i="14"/>
  <c r="Q16" i="13"/>
  <c r="Q16" i="11"/>
  <c r="Q16" i="9"/>
  <c r="Q16" i="8"/>
  <c r="Q16" i="7"/>
  <c r="Q16" i="6"/>
  <c r="Q16" i="4"/>
  <c r="R16" i="1"/>
  <c r="P16" i="1"/>
  <c r="Q15" i="1"/>
  <c r="R15" i="1"/>
  <c r="R14" i="1"/>
  <c r="R13" i="1"/>
  <c r="I23" i="1"/>
  <c r="Q16" i="1" l="1"/>
</calcChain>
</file>

<file path=xl/comments1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2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3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4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5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6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7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8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9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0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1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2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3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4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5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6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7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8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19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comments20.xml><?xml version="1.0" encoding="utf-8"?>
<comments xmlns="http://schemas.openxmlformats.org/spreadsheetml/2006/main">
  <authors>
    <author>Gijs Breedveld</author>
    <author>Clara Sena</author>
  </authors>
  <commentList>
    <comment ref="E10" authorId="0" shapeId="0">
      <text>
        <r>
          <rPr>
            <b/>
            <sz val="9"/>
            <color rgb="FF000000"/>
            <rFont val="Tahoma"/>
            <family val="2"/>
          </rPr>
          <t>Gijs Breedveld: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Concentration in centrifuge tubes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conc. (mg/L) x volume (L)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leached/weight sample (=0,004 kg in this example)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J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Gijs Breedveld:</t>
        </r>
        <r>
          <rPr>
            <sz val="9"/>
            <color indexed="81"/>
            <rFont val="Tahoma"/>
            <family val="2"/>
          </rPr>
          <t xml:space="preserve">
Amount leached in mg/kg/amount present in sample (mg/kg) in this example 200 mg/kg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Clara Sena:</t>
        </r>
        <r>
          <rPr>
            <sz val="9"/>
            <color indexed="81"/>
            <rFont val="Tahoma"/>
            <family val="2"/>
          </rPr>
          <t xml:space="preserve">
In the eventual case that you do not have the initial conc "A" (mg/kg), then you can refer to the total amount leached.</t>
        </r>
      </text>
    </comment>
  </commentList>
</comments>
</file>

<file path=xl/sharedStrings.xml><?xml version="1.0" encoding="utf-8"?>
<sst xmlns="http://schemas.openxmlformats.org/spreadsheetml/2006/main" count="880" uniqueCount="132">
  <si>
    <t>Project</t>
  </si>
  <si>
    <t>Date</t>
  </si>
  <si>
    <t>revision</t>
  </si>
  <si>
    <t>Title</t>
  </si>
  <si>
    <t>Fraction</t>
  </si>
  <si>
    <t>L/S</t>
  </si>
  <si>
    <t>Cum L/S</t>
  </si>
  <si>
    <t>Sample weight (g)</t>
  </si>
  <si>
    <t>Liquid added (ml)</t>
  </si>
  <si>
    <t>Batch leaching test Bauxite residu</t>
  </si>
  <si>
    <t>MSc thesis Jorge Felipe Torres Ortiz</t>
  </si>
  <si>
    <t>% of total content</t>
  </si>
  <si>
    <t>% of total leached</t>
  </si>
  <si>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</si>
  <si>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</si>
  <si>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</si>
  <si>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</si>
  <si>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</si>
  <si>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</si>
  <si>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</si>
  <si>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</si>
  <si>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</si>
  <si>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</si>
  <si>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</si>
  <si>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</si>
  <si>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</si>
  <si>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</si>
  <si>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</si>
  <si>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Mean</t>
  </si>
  <si>
    <t>Standard deviation</t>
  </si>
  <si>
    <t>Data to be filled in</t>
  </si>
  <si>
    <t>Conc "Na" (mg/kg)</t>
  </si>
  <si>
    <t>Liquid Nadded (ml)</t>
  </si>
  <si>
    <t>Conc. "Na" (mg/L)</t>
  </si>
  <si>
    <t>Amount "Na" (mg)</t>
  </si>
  <si>
    <t>Cum. Amount "Na" (mg)</t>
  </si>
  <si>
    <t>Cum. amount "Na"/sample (mg/kg)</t>
  </si>
  <si>
    <t>Conc "Al" (mg/kg)</t>
  </si>
  <si>
    <t>Conc. "Al" (mg/L)</t>
  </si>
  <si>
    <t>Amount "Al" (mg)</t>
  </si>
  <si>
    <t>Cum. Amount "Al" (mg)</t>
  </si>
  <si>
    <t>Cum. amount "Al"/sample (mg/kg)</t>
  </si>
  <si>
    <t>Conc. "Ca" (mg/L)</t>
  </si>
  <si>
    <t>Amount "Ca" (mg)</t>
  </si>
  <si>
    <t>Cum. Amount "Ca" (mg)</t>
  </si>
  <si>
    <t>Cum. amount "Ca"/sample (mg/kg)</t>
  </si>
  <si>
    <t>Conc "Ca" (mg/kg)</t>
  </si>
  <si>
    <t>Conc "F" (mg/kg)</t>
  </si>
  <si>
    <t>Conc. "F" (mg/L)</t>
  </si>
  <si>
    <t>Amount "F" (mg)</t>
  </si>
  <si>
    <t>Cum. Amount "F" (mg)</t>
  </si>
  <si>
    <t>Cum. amount "F"/sample (mg/kg)</t>
  </si>
  <si>
    <t>Conc "Cl" (mg/kg)</t>
  </si>
  <si>
    <t>Conc. "Cl" (mg/L)</t>
  </si>
  <si>
    <t>Amount "Cl" (mg)</t>
  </si>
  <si>
    <t>Cum. Amount "Cl" (mg)</t>
  </si>
  <si>
    <t>Cum. amount "Cl"/sample (mg/kg)</t>
  </si>
  <si>
    <t>Conc "Br" (mg/kg)</t>
  </si>
  <si>
    <t>Conc. "Br" (mg/L)</t>
  </si>
  <si>
    <t>Amount "Br" (mg)</t>
  </si>
  <si>
    <t>Cum. Amount "Br" (mg)</t>
  </si>
  <si>
    <t>Cum. amount "Br"/sample (mg/kg)</t>
  </si>
  <si>
    <t>Conc "NO3" (mg/kg)</t>
  </si>
  <si>
    <t>Conc. "NO3" (mg/L)</t>
  </si>
  <si>
    <t>Amount "NO3" (mg)</t>
  </si>
  <si>
    <t>Cum. Amount "NO3" (mg)</t>
  </si>
  <si>
    <t>Cum. amount "NO3"/sample (mg/kg)</t>
  </si>
  <si>
    <t>Conc "SO4" (mg/kg)</t>
  </si>
  <si>
    <t>Conc. "SO4" (mg/L)</t>
  </si>
  <si>
    <t>Amount "SO4" (mg)</t>
  </si>
  <si>
    <t>Cum. Amount "SO4" (mg)</t>
  </si>
  <si>
    <t>Cum. amount "SO4"/sample (mg/kg)</t>
  </si>
  <si>
    <t>Conc "PO4" (mg/kg)</t>
  </si>
  <si>
    <t>Conc. "PO4" (mg/L)</t>
  </si>
  <si>
    <t>Amount "PO4" (mg)</t>
  </si>
  <si>
    <t>Cum. Amount "PO4" (mg)</t>
  </si>
  <si>
    <t>Cum. amount "PO4"/sample (mg/kg)</t>
  </si>
  <si>
    <t>Conc "K" (mg/kg)</t>
  </si>
  <si>
    <t>Conc. "K" (mg/L)</t>
  </si>
  <si>
    <t>Amount "K" (mg)</t>
  </si>
  <si>
    <t>Cum. Amount "K" (mg)</t>
  </si>
  <si>
    <t>Cum. amount "K"/sample (mg/kg)</t>
  </si>
  <si>
    <t>Conc "Mg" (mg/kg)</t>
  </si>
  <si>
    <t>Conc. "Mg" (mg/L)</t>
  </si>
  <si>
    <t>Amount "Mg" (mg)</t>
  </si>
  <si>
    <t>Cum. Amount "Mg" (mg)</t>
  </si>
  <si>
    <t>Cum. amount "Mg"/sample (mg/kg)</t>
  </si>
  <si>
    <t>Conc "V" (mg/kg)</t>
  </si>
  <si>
    <t>Conc. "V" (mg/L)</t>
  </si>
  <si>
    <t>Amount "V" (mg)</t>
  </si>
  <si>
    <t>Cum. Amount "V" (mg)</t>
  </si>
  <si>
    <t>Cum. amount "V"/sample (mg/kg)</t>
  </si>
  <si>
    <t>Conc "Cr" (mg/kg)</t>
  </si>
  <si>
    <t>Conc. "Cr" (mg/L)</t>
  </si>
  <si>
    <t>Amount "Cr" (mg)</t>
  </si>
  <si>
    <t>Cum. Amount "Cr" (mg)</t>
  </si>
  <si>
    <t>Cum. amount "Cr"/sample (mg/kg)</t>
  </si>
  <si>
    <t>Conc "Mn" (mg/kg)</t>
  </si>
  <si>
    <t>Conc. "Mn" (mg/L)</t>
  </si>
  <si>
    <t>Amount "Mn" (mg)</t>
  </si>
  <si>
    <t>Cum. Amount "Mn" (mg)</t>
  </si>
  <si>
    <t>Cum. amount "Mn"/sample (mg/kg)</t>
  </si>
  <si>
    <t>Conc "Fe" (mg/kg)</t>
  </si>
  <si>
    <t>Conc. "Fe" (mg/L)</t>
  </si>
  <si>
    <t>Amount "Fe" (mg)</t>
  </si>
  <si>
    <t>Cum. Amount "Fe" (mg)</t>
  </si>
  <si>
    <t>Cum. amount "Fe"/sample (mg/kg)</t>
  </si>
  <si>
    <t>Conc "Cu" (mg/kg)</t>
  </si>
  <si>
    <t>Conc. "Cu" (mg/L)</t>
  </si>
  <si>
    <t>Amount "Cu" (mg)</t>
  </si>
  <si>
    <t>Cum. Amount "Cu" (mg)</t>
  </si>
  <si>
    <t>Cum. amount "Cu"/sample (mg/kg)</t>
  </si>
  <si>
    <t>Conc "Zn" (mg/kg)</t>
  </si>
  <si>
    <t>Conc. "Zn" (mg/L)</t>
  </si>
  <si>
    <t>Amount "Zn" (mg)</t>
  </si>
  <si>
    <t>Cum. Amount "Zn" (mg)</t>
  </si>
  <si>
    <t>Cum. amount "Zn"/sample (mg/kg)</t>
  </si>
  <si>
    <t>Conc "Ga" (mg/kg)</t>
  </si>
  <si>
    <t>Conc. "Ga" (mg/L)</t>
  </si>
  <si>
    <t>Amount "Ga" (mg)</t>
  </si>
  <si>
    <t>Cum. Amount "Ga" (mg)</t>
  </si>
  <si>
    <t>Cum. amount "Ga"/sample (mg/kg)</t>
  </si>
  <si>
    <t>Conc "As" (mg/kg)</t>
  </si>
  <si>
    <t>Conc. "As" (mg/L)</t>
  </si>
  <si>
    <t>Amount "As" (mg)</t>
  </si>
  <si>
    <t>Cum. Amount "As" (mg)</t>
  </si>
  <si>
    <t>Cum. amount "As"/sample (mg/kg)</t>
  </si>
  <si>
    <t>Conc "Dissolved Silica" (mg/kg)</t>
  </si>
  <si>
    <t>Conc. "Dissolved Silica" (mg/L)</t>
  </si>
  <si>
    <t>Amount "Dissolved Silica" (mg)</t>
  </si>
  <si>
    <t>Cum. Amount "Dissolved Silica" (mg)</t>
  </si>
  <si>
    <t>Cum. amount "Dissolved Silica"/sample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</si>
</sst>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2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vertical="top"/>
    </xf>
    <xf numFmtId="2" fontId="0" fillId="0" borderId="0" xfId="0" applyNumberFormat="1"/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Fill="1" applyAlignment="1">
      <alignment vertical="top" wrapText="1"/>
    </xf>
    <xf numFmtId="165" fontId="0" fillId="0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1" xfId="0" applyFont="1" applyBorder="1"/>
    <xf numFmtId="0" fontId="2" fillId="2" borderId="0" xfId="0" applyFont="1" applyFill="1"/>
    <xf numFmtId="2" fontId="5" fillId="0" borderId="0" xfId="0" applyNumberFormat="1" applyFont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F!$M$18:$M$22</c:f>
                <c:numCache>
                  <c:formatCode>General</c:formatCode>
                  <c:ptCount val="5"/>
                  <c:pt idx="0">
                    <c:v>8.1649658092772682E-3</c:v>
                  </c:pt>
                  <c:pt idx="1">
                    <c:v>0.67257382907421848</c:v>
                  </c:pt>
                  <c:pt idx="2">
                    <c:v>9.4280904158206159E-3</c:v>
                  </c:pt>
                  <c:pt idx="3">
                    <c:v>4.7140452079103209E-3</c:v>
                  </c:pt>
                  <c:pt idx="4">
                    <c:v>0</c:v>
                  </c:pt>
                </c:numCache>
              </c:numRef>
            </c:plus>
            <c:minus>
              <c:numRef>
                <c:f>F!$M$18:$M$22</c:f>
                <c:numCache>
                  <c:formatCode>General</c:formatCode>
                  <c:ptCount val="5"/>
                  <c:pt idx="0">
                    <c:v>8.1649658092772682E-3</c:v>
                  </c:pt>
                  <c:pt idx="1">
                    <c:v>0.67257382907421848</c:v>
                  </c:pt>
                  <c:pt idx="2">
                    <c:v>9.4280904158206159E-3</c:v>
                  </c:pt>
                  <c:pt idx="3">
                    <c:v>4.7140452079103209E-3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F!$M$12:$M$16</c:f>
              <c:numCache>
                <c:formatCode>0.00</c:formatCode>
                <c:ptCount val="5"/>
                <c:pt idx="0">
                  <c:v>0.55000000000000004</c:v>
                </c:pt>
                <c:pt idx="1">
                  <c:v>2.4633333333333334</c:v>
                </c:pt>
                <c:pt idx="2">
                  <c:v>0.46333333333333332</c:v>
                </c:pt>
                <c:pt idx="3">
                  <c:v>0.39333333333333337</c:v>
                </c:pt>
                <c:pt idx="4">
                  <c:v>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A2-CC4D-BC70-5005FB567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F!$R$18:$R$22</c:f>
                <c:numCache>
                  <c:formatCode>General</c:formatCode>
                  <c:ptCount val="5"/>
                  <c:pt idx="0">
                    <c:v>2.4322140836575676</c:v>
                  </c:pt>
                  <c:pt idx="1">
                    <c:v>4.9516893077215425</c:v>
                  </c:pt>
                  <c:pt idx="2">
                    <c:v>3.3066571107626164</c:v>
                  </c:pt>
                  <c:pt idx="3">
                    <c:v>1.7783159496410397</c:v>
                  </c:pt>
                  <c:pt idx="4">
                    <c:v>0</c:v>
                  </c:pt>
                </c:numCache>
              </c:numRef>
            </c:plus>
            <c:minus>
              <c:numRef>
                <c:f>F!$R$18:$R$22</c:f>
                <c:numCache>
                  <c:formatCode>General</c:formatCode>
                  <c:ptCount val="5"/>
                  <c:pt idx="0">
                    <c:v>2.4322140836575676</c:v>
                  </c:pt>
                  <c:pt idx="1">
                    <c:v>4.9516893077215425</c:v>
                  </c:pt>
                  <c:pt idx="2">
                    <c:v>3.3066571107626164</c:v>
                  </c:pt>
                  <c:pt idx="3">
                    <c:v>1.7783159496410397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F!$R$12:$R$16</c:f>
              <c:numCache>
                <c:formatCode>0.00</c:formatCode>
                <c:ptCount val="5"/>
                <c:pt idx="0">
                  <c:v>13.167671712856645</c:v>
                </c:pt>
                <c:pt idx="1">
                  <c:v>69.27047071430303</c:v>
                </c:pt>
                <c:pt idx="2">
                  <c:v>80.318020931425067</c:v>
                </c:pt>
                <c:pt idx="3">
                  <c:v>89.715166287970192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7A-B340-BE20-D66E4B83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Cl!$M$18:$M$22</c:f>
                <c:numCache>
                  <c:formatCode>General</c:formatCode>
                  <c:ptCount val="5"/>
                  <c:pt idx="0">
                    <c:v>4.1096093353126396E-2</c:v>
                  </c:pt>
                  <c:pt idx="1">
                    <c:v>0.12762793146051099</c:v>
                  </c:pt>
                  <c:pt idx="2">
                    <c:v>0.12918548250050729</c:v>
                  </c:pt>
                  <c:pt idx="3">
                    <c:v>0.22514193054357773</c:v>
                  </c:pt>
                  <c:pt idx="4">
                    <c:v>3.0912061651652372E-2</c:v>
                  </c:pt>
                </c:numCache>
              </c:numRef>
            </c:plus>
            <c:minus>
              <c:numRef>
                <c:f>Cl!$M$18:$M$22</c:f>
                <c:numCache>
                  <c:formatCode>General</c:formatCode>
                  <c:ptCount val="5"/>
                  <c:pt idx="0">
                    <c:v>4.1096093353126396E-2</c:v>
                  </c:pt>
                  <c:pt idx="1">
                    <c:v>0.12762793146051099</c:v>
                  </c:pt>
                  <c:pt idx="2">
                    <c:v>0.12918548250050729</c:v>
                  </c:pt>
                  <c:pt idx="3">
                    <c:v>0.22514193054357773</c:v>
                  </c:pt>
                  <c:pt idx="4">
                    <c:v>3.0912061651652372E-2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Cl!$M$12:$M$16</c:f>
              <c:numCache>
                <c:formatCode>0.00</c:formatCode>
                <c:ptCount val="5"/>
                <c:pt idx="0">
                  <c:v>9.8133333333333326</c:v>
                </c:pt>
                <c:pt idx="1">
                  <c:v>2.8266666666666667</c:v>
                </c:pt>
                <c:pt idx="2">
                  <c:v>1.9766666666666666</c:v>
                </c:pt>
                <c:pt idx="3">
                  <c:v>2.0266666666666668</c:v>
                </c:pt>
                <c:pt idx="4">
                  <c:v>1.7966666666666666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25-8E43-BD98-8138BF04F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Cl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Cl!$R$18:$R$22</c:f>
                <c:numCache>
                  <c:formatCode>General</c:formatCode>
                  <c:ptCount val="5"/>
                  <c:pt idx="0">
                    <c:v>0.65706580659967972</c:v>
                  </c:pt>
                  <c:pt idx="1">
                    <c:v>1.3418164710523459</c:v>
                  </c:pt>
                  <c:pt idx="2">
                    <c:v>1.0776836817984115</c:v>
                  </c:pt>
                  <c:pt idx="3">
                    <c:v>9.9118372729883761E-2</c:v>
                  </c:pt>
                  <c:pt idx="4">
                    <c:v>0</c:v>
                  </c:pt>
                </c:numCache>
              </c:numRef>
            </c:plus>
            <c:minus>
              <c:numRef>
                <c:f>Cl!$R$18:$R$22</c:f>
                <c:numCache>
                  <c:formatCode>General</c:formatCode>
                  <c:ptCount val="5"/>
                  <c:pt idx="0">
                    <c:v>0.65706580659967972</c:v>
                  </c:pt>
                  <c:pt idx="1">
                    <c:v>1.3418164710523459</c:v>
                  </c:pt>
                  <c:pt idx="2">
                    <c:v>1.0776836817984115</c:v>
                  </c:pt>
                  <c:pt idx="3">
                    <c:v>9.9118372729883761E-2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Cl!$R$12:$R$16</c:f>
              <c:numCache>
                <c:formatCode>0.00</c:formatCode>
                <c:ptCount val="5"/>
                <c:pt idx="0">
                  <c:v>53.205763336273016</c:v>
                </c:pt>
                <c:pt idx="1">
                  <c:v>68.537205063575584</c:v>
                </c:pt>
                <c:pt idx="2">
                  <c:v>79.266775751630163</c:v>
                </c:pt>
                <c:pt idx="3">
                  <c:v>90.252810895543107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AD-9845-8D08-12D71B407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Br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2.4494897427831803E-2</c:v>
                  </c:pt>
                  <c:pt idx="2">
                    <c:v>2.0548046676563177E-2</c:v>
                  </c:pt>
                  <c:pt idx="3">
                    <c:v>1.6996731711975993E-2</c:v>
                  </c:pt>
                  <c:pt idx="4">
                    <c:v>4.7140452079104259E-3</c:v>
                  </c:pt>
                </c:numCache>
              </c:numRef>
            </c:plus>
            <c:minus>
              <c:numRef>
                <c:f>Br!$M$18:$M$22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2.4494897427831803E-2</c:v>
                  </c:pt>
                  <c:pt idx="2">
                    <c:v>2.0548046676563177E-2</c:v>
                  </c:pt>
                  <c:pt idx="3">
                    <c:v>1.6996731711975993E-2</c:v>
                  </c:pt>
                  <c:pt idx="4">
                    <c:v>4.7140452079104259E-3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Br!$M$12:$M$16</c:f>
              <c:numCache>
                <c:formatCode>0.00</c:formatCode>
                <c:ptCount val="5"/>
                <c:pt idx="0">
                  <c:v>0</c:v>
                </c:pt>
                <c:pt idx="1">
                  <c:v>3.3699999999999997</c:v>
                </c:pt>
                <c:pt idx="2">
                  <c:v>3.5066666666666664</c:v>
                </c:pt>
                <c:pt idx="3">
                  <c:v>3.4466666666666668</c:v>
                </c:pt>
                <c:pt idx="4">
                  <c:v>3.2833333333333332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F6-7C44-B7F9-A973AAEF4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Br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Br!$R$18:$R$22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0.15624835323533523</c:v>
                  </c:pt>
                  <c:pt idx="2">
                    <c:v>5.2672988759225943E-2</c:v>
                  </c:pt>
                  <c:pt idx="3">
                    <c:v>6.2045557468673317E-2</c:v>
                  </c:pt>
                  <c:pt idx="4">
                    <c:v>0</c:v>
                  </c:pt>
                </c:numCache>
              </c:numRef>
            </c:plus>
            <c:minus>
              <c:numRef>
                <c:f>Br!$R$18:$R$22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0.15624835323533523</c:v>
                  </c:pt>
                  <c:pt idx="2">
                    <c:v>5.2672988759225943E-2</c:v>
                  </c:pt>
                  <c:pt idx="3">
                    <c:v>6.2045557468673317E-2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Br!$R$12:$R$16</c:f>
              <c:numCache>
                <c:formatCode>0.00</c:formatCode>
                <c:ptCount val="5"/>
                <c:pt idx="0">
                  <c:v>0</c:v>
                </c:pt>
                <c:pt idx="1">
                  <c:v>24.744474500983397</c:v>
                </c:pt>
                <c:pt idx="2">
                  <c:v>50.528826795553329</c:v>
                </c:pt>
                <c:pt idx="3">
                  <c:v>75.87190928533677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E2-EA4D-B6A9-0EE4F063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NO3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'NO3'!$M$18:$M$22</c:f>
                <c:numCache>
                  <c:formatCode>General</c:formatCode>
                  <c:ptCount val="5"/>
                  <c:pt idx="0">
                    <c:v>2.0548046676563368E-2</c:v>
                  </c:pt>
                  <c:pt idx="1">
                    <c:v>1.558040079358965</c:v>
                  </c:pt>
                  <c:pt idx="2">
                    <c:v>1.9186163996194987</c:v>
                  </c:pt>
                  <c:pt idx="3">
                    <c:v>1.2472191289246403E-2</c:v>
                  </c:pt>
                  <c:pt idx="4">
                    <c:v>1.631080078421113</c:v>
                  </c:pt>
                </c:numCache>
              </c:numRef>
            </c:plus>
            <c:minus>
              <c:numRef>
                <c:f>'NO3'!$M$18:$M$22</c:f>
                <c:numCache>
                  <c:formatCode>General</c:formatCode>
                  <c:ptCount val="5"/>
                  <c:pt idx="0">
                    <c:v>2.0548046676563368E-2</c:v>
                  </c:pt>
                  <c:pt idx="1">
                    <c:v>1.558040079358965</c:v>
                  </c:pt>
                  <c:pt idx="2">
                    <c:v>1.9186163996194987</c:v>
                  </c:pt>
                  <c:pt idx="3">
                    <c:v>1.2472191289246403E-2</c:v>
                  </c:pt>
                  <c:pt idx="4">
                    <c:v>1.631080078421113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'NO3'!$L$12:$L$16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'NO3'!$M$12:$M$16</c:f>
              <c:numCache>
                <c:formatCode>0.00</c:formatCode>
                <c:ptCount val="5"/>
                <c:pt idx="0">
                  <c:v>3.2833333333333332</c:v>
                </c:pt>
                <c:pt idx="1">
                  <c:v>2.2033333333333331</c:v>
                </c:pt>
                <c:pt idx="2">
                  <c:v>2.6766666666666672</c:v>
                </c:pt>
                <c:pt idx="3">
                  <c:v>3.5333333333333332</c:v>
                </c:pt>
                <c:pt idx="4">
                  <c:v>2.3066666666666666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1F-6140-9711-D6A809066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NO3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'NO3'!$R$18:$R$22</c:f>
                <c:numCache>
                  <c:formatCode>General</c:formatCode>
                  <c:ptCount val="5"/>
                  <c:pt idx="0">
                    <c:v>5.5842958353140411</c:v>
                  </c:pt>
                  <c:pt idx="1">
                    <c:v>17.701980172852675</c:v>
                  </c:pt>
                  <c:pt idx="2">
                    <c:v>5.2269900241068425</c:v>
                  </c:pt>
                  <c:pt idx="3">
                    <c:v>10.36103127033741</c:v>
                  </c:pt>
                  <c:pt idx="4">
                    <c:v>0</c:v>
                  </c:pt>
                </c:numCache>
              </c:numRef>
            </c:plus>
            <c:minus>
              <c:numRef>
                <c:f>'NO3'!$R$18:$R$22</c:f>
                <c:numCache>
                  <c:formatCode>General</c:formatCode>
                  <c:ptCount val="5"/>
                  <c:pt idx="0">
                    <c:v>5.5842958353140411</c:v>
                  </c:pt>
                  <c:pt idx="1">
                    <c:v>17.701980172852675</c:v>
                  </c:pt>
                  <c:pt idx="2">
                    <c:v>5.2269900241068425</c:v>
                  </c:pt>
                  <c:pt idx="3">
                    <c:v>10.36103127033741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'NO3'!$L$12:$L$16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'NO3'!$R$12:$R$16</c:f>
              <c:numCache>
                <c:formatCode>0.00</c:formatCode>
                <c:ptCount val="5"/>
                <c:pt idx="0">
                  <c:v>24.592441732596495</c:v>
                </c:pt>
                <c:pt idx="1">
                  <c:v>41.915705004814264</c:v>
                </c:pt>
                <c:pt idx="2">
                  <c:v>58.96093119315924</c:v>
                </c:pt>
                <c:pt idx="3">
                  <c:v>85.47280947133936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BB-584B-9E92-ABF2E274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Ca!$M$18:$M$22</c:f>
                <c:numCache>
                  <c:formatCode>General</c:formatCode>
                  <c:ptCount val="5"/>
                  <c:pt idx="0">
                    <c:v>3.2728818425900381</c:v>
                  </c:pt>
                  <c:pt idx="1">
                    <c:v>2.6335063234318552</c:v>
                  </c:pt>
                  <c:pt idx="2">
                    <c:v>1.8066974167124819</c:v>
                  </c:pt>
                  <c:pt idx="3">
                    <c:v>3.7115046364872954</c:v>
                  </c:pt>
                  <c:pt idx="4">
                    <c:v>0.39347455092066974</c:v>
                  </c:pt>
                </c:numCache>
              </c:numRef>
            </c:plus>
            <c:minus>
              <c:numRef>
                <c:f>Ca!$M$18:$M$22</c:f>
                <c:numCache>
                  <c:formatCode>General</c:formatCode>
                  <c:ptCount val="5"/>
                  <c:pt idx="0">
                    <c:v>3.2728818425900381</c:v>
                  </c:pt>
                  <c:pt idx="1">
                    <c:v>2.6335063234318552</c:v>
                  </c:pt>
                  <c:pt idx="2">
                    <c:v>1.8066974167124819</c:v>
                  </c:pt>
                  <c:pt idx="3">
                    <c:v>3.7115046364872954</c:v>
                  </c:pt>
                  <c:pt idx="4">
                    <c:v>0.39347455092066974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Ca!$M$12:$M$16</c:f>
              <c:numCache>
                <c:formatCode>0.00</c:formatCode>
                <c:ptCount val="5"/>
                <c:pt idx="0">
                  <c:v>58.963333333333331</c:v>
                </c:pt>
                <c:pt idx="1">
                  <c:v>40.656666666666666</c:v>
                </c:pt>
                <c:pt idx="2">
                  <c:v>37.846666666666664</c:v>
                </c:pt>
                <c:pt idx="3">
                  <c:v>18</c:v>
                </c:pt>
                <c:pt idx="4">
                  <c:v>15.666666666666666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D0-44E4-BF9F-38283FF3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Ca!$R$18:$R$22</c:f>
                <c:numCache>
                  <c:formatCode>General</c:formatCode>
                  <c:ptCount val="5"/>
                  <c:pt idx="0">
                    <c:v>2.1613226306653592</c:v>
                  </c:pt>
                  <c:pt idx="1">
                    <c:v>1.014172095373278</c:v>
                  </c:pt>
                  <c:pt idx="2">
                    <c:v>2.0718441479782612</c:v>
                  </c:pt>
                  <c:pt idx="3">
                    <c:v>0.22557405137191772</c:v>
                  </c:pt>
                  <c:pt idx="4">
                    <c:v>0</c:v>
                  </c:pt>
                </c:numCache>
              </c:numRef>
            </c:plus>
            <c:minus>
              <c:numRef>
                <c:f>Ca!$R$18:$R$22</c:f>
                <c:numCache>
                  <c:formatCode>General</c:formatCode>
                  <c:ptCount val="5"/>
                  <c:pt idx="0">
                    <c:v>2.1613226306653592</c:v>
                  </c:pt>
                  <c:pt idx="1">
                    <c:v>1.014172095373278</c:v>
                  </c:pt>
                  <c:pt idx="2">
                    <c:v>2.0718441479782612</c:v>
                  </c:pt>
                  <c:pt idx="3">
                    <c:v>0.22557405137191772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Ca!$R$12:$R$16</c:f>
              <c:numCache>
                <c:formatCode>0.00</c:formatCode>
                <c:ptCount val="5"/>
                <c:pt idx="0">
                  <c:v>34.454480931718074</c:v>
                </c:pt>
                <c:pt idx="1">
                  <c:v>58.187123189303584</c:v>
                </c:pt>
                <c:pt idx="2">
                  <c:v>80.336596300799442</c:v>
                </c:pt>
                <c:pt idx="3">
                  <c:v>90.842438871844038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E6-43E2-A915-C6CE0AA41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SO4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'SO4'!$L$18:$L$22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'SO4'!$L$18:$L$22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'SO4'!$M$18:$M$22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'SO4'!$M$18:$M$22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'SO4'!$L$12:$L$16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'SO4'!$M$12:$M$16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0B-6F41-B21B-2EC1F77A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SO4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'SO4'!$L$18:$L$22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'SO4'!$L$18:$L$22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'SO4'!$R$18:$R$22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'SO4'!$R$18:$R$22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'SO4'!$L$12:$L$16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'SO4'!$R$12:$R$16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B-A348-9CA6-F36CDFFEA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PO4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'PO4'!$L$18:$L$22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'PO4'!$M$18:$M$22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'PO4'!$M$18:$M$22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'PO4'!$L$12:$L$16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'PO4'!$M$12:$M$16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93-0746-A38B-C9844702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PO4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'PO4'!$L$18:$L$22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'PO4'!$R$18:$R$22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'PO4'!$R$18:$R$22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'PO4'!$L$12:$L$16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'PO4'!$R$12:$R$16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8-C341-B0EC-D18688BE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Na!$M$18:$M$22</c:f>
                <c:numCache>
                  <c:formatCode>General</c:formatCode>
                  <c:ptCount val="5"/>
                  <c:pt idx="0">
                    <c:v>4.0009026759248041</c:v>
                  </c:pt>
                  <c:pt idx="1">
                    <c:v>15.950202367228927</c:v>
                  </c:pt>
                  <c:pt idx="2">
                    <c:v>6.216667560321655</c:v>
                  </c:pt>
                  <c:pt idx="3">
                    <c:v>5.8580941155521433</c:v>
                  </c:pt>
                  <c:pt idx="4">
                    <c:v>2.9422138301323733</c:v>
                  </c:pt>
                </c:numCache>
              </c:numRef>
            </c:plus>
            <c:minus>
              <c:numRef>
                <c:f>Na!$M$18:$M$22</c:f>
                <c:numCache>
                  <c:formatCode>General</c:formatCode>
                  <c:ptCount val="5"/>
                  <c:pt idx="0">
                    <c:v>4.0009026759248041</c:v>
                  </c:pt>
                  <c:pt idx="1">
                    <c:v>15.950202367228927</c:v>
                  </c:pt>
                  <c:pt idx="2">
                    <c:v>6.216667560321655</c:v>
                  </c:pt>
                  <c:pt idx="3">
                    <c:v>5.8580941155521433</c:v>
                  </c:pt>
                  <c:pt idx="4">
                    <c:v>2.9422138301323733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Na!$M$12:$M$16</c:f>
              <c:numCache>
                <c:formatCode>0.00</c:formatCode>
                <c:ptCount val="5"/>
                <c:pt idx="0">
                  <c:v>435.40333333333336</c:v>
                </c:pt>
                <c:pt idx="1">
                  <c:v>246.96333333333334</c:v>
                </c:pt>
                <c:pt idx="2">
                  <c:v>166.96666666666667</c:v>
                </c:pt>
                <c:pt idx="3">
                  <c:v>122.58999999999999</c:v>
                </c:pt>
                <c:pt idx="4">
                  <c:v>98.963333333333324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C7-40AC-84BB-597CF5AF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Na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Na!$R$18:$R$22</c:f>
                <c:numCache>
                  <c:formatCode>General</c:formatCode>
                  <c:ptCount val="5"/>
                  <c:pt idx="0">
                    <c:v>0.47646616386902707</c:v>
                  </c:pt>
                  <c:pt idx="1">
                    <c:v>0.5510789215877403</c:v>
                  </c:pt>
                  <c:pt idx="2">
                    <c:v>0.90734628793284855</c:v>
                  </c:pt>
                  <c:pt idx="3">
                    <c:v>0.39670486339464489</c:v>
                  </c:pt>
                  <c:pt idx="4">
                    <c:v>0</c:v>
                  </c:pt>
                </c:numCache>
              </c:numRef>
            </c:plus>
            <c:minus>
              <c:numRef>
                <c:f>Na!$R$18:$R$22</c:f>
                <c:numCache>
                  <c:formatCode>General</c:formatCode>
                  <c:ptCount val="5"/>
                  <c:pt idx="0">
                    <c:v>0.47646616386902707</c:v>
                  </c:pt>
                  <c:pt idx="1">
                    <c:v>0.5510789215877403</c:v>
                  </c:pt>
                  <c:pt idx="2">
                    <c:v>0.90734628793284855</c:v>
                  </c:pt>
                  <c:pt idx="3">
                    <c:v>0.39670486339464489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Na!$R$12:$R$16</c:f>
              <c:numCache>
                <c:formatCode>0.00</c:formatCode>
                <c:ptCount val="5"/>
                <c:pt idx="0">
                  <c:v>40.651007042477055</c:v>
                </c:pt>
                <c:pt idx="1">
                  <c:v>63.682104642543869</c:v>
                </c:pt>
                <c:pt idx="2">
                  <c:v>79.288368764704046</c:v>
                </c:pt>
                <c:pt idx="3">
                  <c:v>90.748873512452306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BD-44B4-848D-8871D47CC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K!$M$18:$M$22</c:f>
                <c:numCache>
                  <c:formatCode>General</c:formatCode>
                  <c:ptCount val="5"/>
                  <c:pt idx="0">
                    <c:v>7.3181661333667089E-2</c:v>
                  </c:pt>
                  <c:pt idx="1">
                    <c:v>0.12754084313139338</c:v>
                  </c:pt>
                  <c:pt idx="2">
                    <c:v>4.7842333648024454E-2</c:v>
                  </c:pt>
                  <c:pt idx="3">
                    <c:v>0.58702640485756674</c:v>
                  </c:pt>
                  <c:pt idx="4">
                    <c:v>0.86849806498856863</c:v>
                  </c:pt>
                </c:numCache>
              </c:numRef>
            </c:plus>
            <c:minus>
              <c:numRef>
                <c:f>K!$M$18:$M$22</c:f>
                <c:numCache>
                  <c:formatCode>General</c:formatCode>
                  <c:ptCount val="5"/>
                  <c:pt idx="0">
                    <c:v>7.3181661333667089E-2</c:v>
                  </c:pt>
                  <c:pt idx="1">
                    <c:v>0.12754084313139338</c:v>
                  </c:pt>
                  <c:pt idx="2">
                    <c:v>4.7842333648024454E-2</c:v>
                  </c:pt>
                  <c:pt idx="3">
                    <c:v>0.58702640485756674</c:v>
                  </c:pt>
                  <c:pt idx="4">
                    <c:v>0.86849806498856863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K!$L$12:$L$16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K!$M$12:$M$16</c:f>
              <c:numCache>
                <c:formatCode>0.00</c:formatCode>
                <c:ptCount val="5"/>
                <c:pt idx="0">
                  <c:v>4.0133333333333328</c:v>
                </c:pt>
                <c:pt idx="1">
                  <c:v>2.25</c:v>
                </c:pt>
                <c:pt idx="2">
                  <c:v>1.4433333333333334</c:v>
                </c:pt>
                <c:pt idx="3">
                  <c:v>1.5200000000000002</c:v>
                </c:pt>
                <c:pt idx="4">
                  <c:v>1.5766666666666669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E8-5B48-9D0A-AB1B570E1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K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K!$R$18:$R$22</c:f>
                <c:numCache>
                  <c:formatCode>General</c:formatCode>
                  <c:ptCount val="5"/>
                  <c:pt idx="0">
                    <c:v>2.6578861296158665</c:v>
                  </c:pt>
                  <c:pt idx="1">
                    <c:v>4.9696171720961297</c:v>
                  </c:pt>
                  <c:pt idx="2">
                    <c:v>6.1151929362049788</c:v>
                  </c:pt>
                  <c:pt idx="3">
                    <c:v>7.2593603138646179</c:v>
                  </c:pt>
                  <c:pt idx="4">
                    <c:v>0</c:v>
                  </c:pt>
                </c:numCache>
              </c:numRef>
            </c:plus>
            <c:minus>
              <c:numRef>
                <c:f>K!$R$18:$R$22</c:f>
                <c:numCache>
                  <c:formatCode>General</c:formatCode>
                  <c:ptCount val="5"/>
                  <c:pt idx="0">
                    <c:v>2.6578861296158665</c:v>
                  </c:pt>
                  <c:pt idx="1">
                    <c:v>4.9696171720961297</c:v>
                  </c:pt>
                  <c:pt idx="2">
                    <c:v>6.1151929362049788</c:v>
                  </c:pt>
                  <c:pt idx="3">
                    <c:v>7.2593603138646179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K!$L$12:$L$16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K!$R$12:$R$16</c:f>
              <c:numCache>
                <c:formatCode>0.00</c:formatCode>
                <c:ptCount val="5"/>
                <c:pt idx="0">
                  <c:v>37.281517347699541</c:v>
                </c:pt>
                <c:pt idx="1">
                  <c:v>58.228811020193071</c:v>
                </c:pt>
                <c:pt idx="2">
                  <c:v>71.664783890980246</c:v>
                </c:pt>
                <c:pt idx="3">
                  <c:v>85.701517899369335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F1-8F4C-9934-08FA1D968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Mg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Mg!$L$18:$L$22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Mg!$L$18:$L$22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Mg!$M$18:$M$22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9.4280904158206055E-3</c:v>
                  </c:pt>
                  <c:pt idx="3">
                    <c:v>3.2998316455372247E-2</c:v>
                  </c:pt>
                  <c:pt idx="4">
                    <c:v>0.44078213313255898</c:v>
                  </c:pt>
                </c:numCache>
              </c:numRef>
            </c:plus>
            <c:minus>
              <c:numRef>
                <c:f>Mg!$M$18:$M$22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9.4280904158206055E-3</c:v>
                  </c:pt>
                  <c:pt idx="3">
                    <c:v>3.2998316455372247E-2</c:v>
                  </c:pt>
                  <c:pt idx="4">
                    <c:v>0.44078213313255898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Mg!$L$12:$L$16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Mg!$M$12:$M$16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5.3333333333333337E-2</c:v>
                </c:pt>
                <c:pt idx="3">
                  <c:v>0.11666666666666665</c:v>
                </c:pt>
                <c:pt idx="4">
                  <c:v>0.41666666666666669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0-E148-ADB1-881074916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Mg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Mg!$L$18:$L$22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Mg!$L$18:$L$22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Mg!$R$18:$R$22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8.2354196480935862</c:v>
                  </c:pt>
                  <c:pt idx="3">
                    <c:v>22.529778626462303</c:v>
                  </c:pt>
                  <c:pt idx="4">
                    <c:v>0</c:v>
                  </c:pt>
                </c:numCache>
              </c:numRef>
            </c:plus>
            <c:minus>
              <c:numRef>
                <c:f>Mg!$R$18:$R$22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8.2354196480935862</c:v>
                  </c:pt>
                  <c:pt idx="3">
                    <c:v>22.529778626462303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Mg!$L$12:$L$16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Mg!$R$12:$R$16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14.286769035067366</c:v>
                </c:pt>
                <c:pt idx="3">
                  <c:v>45.657576667420841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F7-2544-A2C3-0E2E6445B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plus>
            <c:min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Al!$M$12:$M$16</c:f>
              <c:numCache>
                <c:formatCode>0.00</c:formatCode>
                <c:ptCount val="5"/>
                <c:pt idx="0">
                  <c:v>102.24333333333334</c:v>
                </c:pt>
                <c:pt idx="1">
                  <c:v>60.556666666666665</c:v>
                </c:pt>
                <c:pt idx="2">
                  <c:v>36.4</c:v>
                </c:pt>
                <c:pt idx="3">
                  <c:v>26.24</c:v>
                </c:pt>
                <c:pt idx="4">
                  <c:v>21.5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E6-460C-9D57-463A3F0DC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Al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plus>
            <c:min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Al!$R$12:$R$16</c:f>
              <c:numCache>
                <c:formatCode>0.00</c:formatCode>
                <c:ptCount val="5"/>
                <c:pt idx="0">
                  <c:v>41.413265304379159</c:v>
                </c:pt>
                <c:pt idx="1">
                  <c:v>65.89797796292298</c:v>
                </c:pt>
                <c:pt idx="2">
                  <c:v>80.645469694620473</c:v>
                </c:pt>
                <c:pt idx="3">
                  <c:v>91.284912682619691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87-43A0-9F1E-6ED999C8F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V!$M$18:$M$22</c:f>
                <c:numCache>
                  <c:formatCode>General</c:formatCode>
                  <c:ptCount val="5"/>
                  <c:pt idx="0">
                    <c:v>2.1602468994692835E-2</c:v>
                  </c:pt>
                  <c:pt idx="1">
                    <c:v>1.6329931618554536E-2</c:v>
                  </c:pt>
                  <c:pt idx="2">
                    <c:v>1.2472191289246483E-2</c:v>
                  </c:pt>
                  <c:pt idx="3">
                    <c:v>8.1649658092772682E-3</c:v>
                  </c:pt>
                  <c:pt idx="4">
                    <c:v>9.428090415820628E-3</c:v>
                  </c:pt>
                </c:numCache>
              </c:numRef>
            </c:plus>
            <c:minus>
              <c:numRef>
                <c:f>V!$M$18:$M$22</c:f>
                <c:numCache>
                  <c:formatCode>General</c:formatCode>
                  <c:ptCount val="5"/>
                  <c:pt idx="0">
                    <c:v>2.1602468994692835E-2</c:v>
                  </c:pt>
                  <c:pt idx="1">
                    <c:v>1.6329931618554536E-2</c:v>
                  </c:pt>
                  <c:pt idx="2">
                    <c:v>1.2472191289246483E-2</c:v>
                  </c:pt>
                  <c:pt idx="3">
                    <c:v>8.1649658092772682E-3</c:v>
                  </c:pt>
                  <c:pt idx="4">
                    <c:v>9.428090415820628E-3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V!$M$12:$M$16</c:f>
              <c:numCache>
                <c:formatCode>0.00</c:formatCode>
                <c:ptCount val="5"/>
                <c:pt idx="0">
                  <c:v>0.82</c:v>
                </c:pt>
                <c:pt idx="1">
                  <c:v>0.54</c:v>
                </c:pt>
                <c:pt idx="2">
                  <c:v>0.38666666666666671</c:v>
                </c:pt>
                <c:pt idx="3">
                  <c:v>0.26</c:v>
                </c:pt>
                <c:pt idx="4">
                  <c:v>0.17333333333333334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86-7F43-8864-127C5F82C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V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V!$R$18:$R$22</c:f>
                <c:numCache>
                  <c:formatCode>General</c:formatCode>
                  <c:ptCount val="5"/>
                  <c:pt idx="0">
                    <c:v>1.0351715177609011</c:v>
                  </c:pt>
                  <c:pt idx="1">
                    <c:v>1.0101799271272858</c:v>
                  </c:pt>
                  <c:pt idx="2">
                    <c:v>0.44211635608791844</c:v>
                  </c:pt>
                  <c:pt idx="3">
                    <c:v>0.43940345452855012</c:v>
                  </c:pt>
                  <c:pt idx="4">
                    <c:v>0</c:v>
                  </c:pt>
                </c:numCache>
              </c:numRef>
            </c:plus>
            <c:minus>
              <c:numRef>
                <c:f>V!$R$18:$R$22</c:f>
                <c:numCache>
                  <c:formatCode>General</c:formatCode>
                  <c:ptCount val="5"/>
                  <c:pt idx="0">
                    <c:v>1.0351715177609011</c:v>
                  </c:pt>
                  <c:pt idx="1">
                    <c:v>1.0101799271272858</c:v>
                  </c:pt>
                  <c:pt idx="2">
                    <c:v>0.44211635608791844</c:v>
                  </c:pt>
                  <c:pt idx="3">
                    <c:v>0.43940345452855012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V!$R$12:$R$16</c:f>
              <c:numCache>
                <c:formatCode>0.00</c:formatCode>
                <c:ptCount val="5"/>
                <c:pt idx="0">
                  <c:v>37.602678308673667</c:v>
                </c:pt>
                <c:pt idx="1">
                  <c:v>62.355592896144451</c:v>
                </c:pt>
                <c:pt idx="2">
                  <c:v>80.111119364828127</c:v>
                </c:pt>
                <c:pt idx="3">
                  <c:v>92.045205893356169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A-DD4F-9DA9-AE4541EA6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4.7140452079103175E-3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Cr!$M$18:$M$22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4.7140452079103175E-3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Cr!$M$12:$M$16</c:f>
              <c:numCache>
                <c:formatCode>0.00</c:formatCode>
                <c:ptCount val="5"/>
                <c:pt idx="0">
                  <c:v>0.08</c:v>
                </c:pt>
                <c:pt idx="1">
                  <c:v>4.6666666666666669E-2</c:v>
                </c:pt>
                <c:pt idx="2">
                  <c:v>4.3333333333333335E-2</c:v>
                </c:pt>
                <c:pt idx="3">
                  <c:v>0.04</c:v>
                </c:pt>
                <c:pt idx="4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9C-D340-A9FA-A34F5111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Cr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Cr!$R$18:$R$22</c:f>
                <c:numCache>
                  <c:formatCode>General</c:formatCode>
                  <c:ptCount val="5"/>
                  <c:pt idx="0">
                    <c:v>0.99925926534721499</c:v>
                  </c:pt>
                  <c:pt idx="1">
                    <c:v>0.97205425157937886</c:v>
                  </c:pt>
                  <c:pt idx="2">
                    <c:v>1.0681978591685022</c:v>
                  </c:pt>
                  <c:pt idx="3">
                    <c:v>0.50462821544540337</c:v>
                  </c:pt>
                  <c:pt idx="4">
                    <c:v>0</c:v>
                  </c:pt>
                </c:numCache>
              </c:numRef>
            </c:plus>
            <c:minus>
              <c:numRef>
                <c:f>Cr!$R$18:$R$22</c:f>
                <c:numCache>
                  <c:formatCode>General</c:formatCode>
                  <c:ptCount val="5"/>
                  <c:pt idx="0">
                    <c:v>0.99925926534721499</c:v>
                  </c:pt>
                  <c:pt idx="1">
                    <c:v>0.97205425157937886</c:v>
                  </c:pt>
                  <c:pt idx="2">
                    <c:v>1.0681978591685022</c:v>
                  </c:pt>
                  <c:pt idx="3">
                    <c:v>0.50462821544540337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Cr!$R$12:$R$16</c:f>
              <c:numCache>
                <c:formatCode>0.00</c:formatCode>
                <c:ptCount val="5"/>
                <c:pt idx="0">
                  <c:v>32.014271234046362</c:v>
                </c:pt>
                <c:pt idx="1">
                  <c:v>50.637020948956597</c:v>
                </c:pt>
                <c:pt idx="2">
                  <c:v>67.948896252616976</c:v>
                </c:pt>
                <c:pt idx="3">
                  <c:v>83.98016178179985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AC-AC48-9A9F-629F4C0E4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Mn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Mn!$M$18:$M$22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0</c:v>
                  </c:pt>
                  <c:pt idx="3">
                    <c:v>4.7140452079103183E-3</c:v>
                  </c:pt>
                  <c:pt idx="4">
                    <c:v>4.7140452079103157E-3</c:v>
                  </c:pt>
                </c:numCache>
              </c:numRef>
            </c:plus>
            <c:minus>
              <c:numRef>
                <c:f>Mn!$M$18:$M$22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0</c:v>
                  </c:pt>
                  <c:pt idx="3">
                    <c:v>4.7140452079103183E-3</c:v>
                  </c:pt>
                  <c:pt idx="4">
                    <c:v>4.7140452079103157E-3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Mn!$M$12:$M$16</c:f>
              <c:numCache>
                <c:formatCode>0.00</c:formatCode>
                <c:ptCount val="5"/>
                <c:pt idx="0">
                  <c:v>0</c:v>
                </c:pt>
                <c:pt idx="1">
                  <c:v>3.3333333333333335E-3</c:v>
                </c:pt>
                <c:pt idx="2">
                  <c:v>0.01</c:v>
                </c:pt>
                <c:pt idx="3">
                  <c:v>1.3333333333333334E-2</c:v>
                </c:pt>
                <c:pt idx="4">
                  <c:v>2.3333333333333334E-2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0-434A-B753-EC2782850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Mn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Mn!$R$18:$R$22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9.429612067149181</c:v>
                  </c:pt>
                  <c:pt idx="2">
                    <c:v>9.4169387408943344</c:v>
                  </c:pt>
                  <c:pt idx="3">
                    <c:v>9.4966942412736763</c:v>
                  </c:pt>
                  <c:pt idx="4">
                    <c:v>0</c:v>
                  </c:pt>
                </c:numCache>
              </c:numRef>
            </c:plus>
            <c:minus>
              <c:numRef>
                <c:f>Mn!$R$18:$R$22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9.429612067149181</c:v>
                  </c:pt>
                  <c:pt idx="2">
                    <c:v>9.4169387408943344</c:v>
                  </c:pt>
                  <c:pt idx="3">
                    <c:v>9.4966942412736763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Mn!$R$12:$R$16</c:f>
              <c:numCache>
                <c:formatCode>0.00</c:formatCode>
                <c:ptCount val="5"/>
                <c:pt idx="0">
                  <c:v>0</c:v>
                </c:pt>
                <c:pt idx="1">
                  <c:v>6.6677426366396837</c:v>
                </c:pt>
                <c:pt idx="2">
                  <c:v>26.666559389990525</c:v>
                </c:pt>
                <c:pt idx="3">
                  <c:v>53.350492374374653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CB-5141-BD21-1CC58D6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Fe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Fe!$M$18:$M$22</c:f>
                <c:numCache>
                  <c:formatCode>General</c:formatCode>
                  <c:ptCount val="5"/>
                  <c:pt idx="0">
                    <c:v>0.10230672835481838</c:v>
                  </c:pt>
                  <c:pt idx="1">
                    <c:v>0.2124983660067897</c:v>
                  </c:pt>
                  <c:pt idx="2">
                    <c:v>0.17441967269268185</c:v>
                  </c:pt>
                  <c:pt idx="3">
                    <c:v>1.037047089898365</c:v>
                  </c:pt>
                  <c:pt idx="4">
                    <c:v>3.1824937810884575</c:v>
                  </c:pt>
                </c:numCache>
              </c:numRef>
            </c:plus>
            <c:minus>
              <c:numRef>
                <c:f>Fe!$M$18:$M$22</c:f>
                <c:numCache>
                  <c:formatCode>General</c:formatCode>
                  <c:ptCount val="5"/>
                  <c:pt idx="0">
                    <c:v>0.10230672835481838</c:v>
                  </c:pt>
                  <c:pt idx="1">
                    <c:v>0.2124983660067897</c:v>
                  </c:pt>
                  <c:pt idx="2">
                    <c:v>0.17441967269268185</c:v>
                  </c:pt>
                  <c:pt idx="3">
                    <c:v>1.037047089898365</c:v>
                  </c:pt>
                  <c:pt idx="4">
                    <c:v>3.1824937810884575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Fe!$M$12:$M$16</c:f>
              <c:numCache>
                <c:formatCode>0.00</c:formatCode>
                <c:ptCount val="5"/>
                <c:pt idx="0">
                  <c:v>0.65</c:v>
                </c:pt>
                <c:pt idx="1">
                  <c:v>2.5566666666666666</c:v>
                </c:pt>
                <c:pt idx="2">
                  <c:v>10.176666666666666</c:v>
                </c:pt>
                <c:pt idx="3">
                  <c:v>16.27</c:v>
                </c:pt>
                <c:pt idx="4">
                  <c:v>16.3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0-FD41-BEF0-EA266B48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Fe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Fe!$R$18:$R$22</c:f>
                <c:numCache>
                  <c:formatCode>General</c:formatCode>
                  <c:ptCount val="5"/>
                  <c:pt idx="0">
                    <c:v>0.22981948716685055</c:v>
                  </c:pt>
                  <c:pt idx="1">
                    <c:v>0.84621002269188461</c:v>
                  </c:pt>
                  <c:pt idx="2">
                    <c:v>2.6635902488942174</c:v>
                  </c:pt>
                  <c:pt idx="3">
                    <c:v>3.8676983956409083</c:v>
                  </c:pt>
                  <c:pt idx="4">
                    <c:v>0</c:v>
                  </c:pt>
                </c:numCache>
              </c:numRef>
            </c:plus>
            <c:minus>
              <c:numRef>
                <c:f>Fe!$R$18:$R$22</c:f>
                <c:numCache>
                  <c:formatCode>General</c:formatCode>
                  <c:ptCount val="5"/>
                  <c:pt idx="0">
                    <c:v>0.22981948716685055</c:v>
                  </c:pt>
                  <c:pt idx="1">
                    <c:v>0.84621002269188461</c:v>
                  </c:pt>
                  <c:pt idx="2">
                    <c:v>2.6635902488942174</c:v>
                  </c:pt>
                  <c:pt idx="3">
                    <c:v>3.8676983956409083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Fe!$R$12:$R$16</c:f>
              <c:numCache>
                <c:formatCode>0.00</c:formatCode>
                <c:ptCount val="5"/>
                <c:pt idx="0">
                  <c:v>1.421336188453864</c:v>
                </c:pt>
                <c:pt idx="1">
                  <c:v>7.0198467843864423</c:v>
                </c:pt>
                <c:pt idx="2">
                  <c:v>29.368865154580632</c:v>
                </c:pt>
                <c:pt idx="3">
                  <c:v>64.896431182678754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2-9F46-9BBA-151C1B6A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Cu!$M$18:$M$22</c:f>
                <c:numCache>
                  <c:formatCode>General</c:formatCode>
                  <c:ptCount val="5"/>
                  <c:pt idx="0">
                    <c:v>4.7140452079103175E-3</c:v>
                  </c:pt>
                  <c:pt idx="1">
                    <c:v>4.0276819911981905E-2</c:v>
                  </c:pt>
                  <c:pt idx="2">
                    <c:v>0</c:v>
                  </c:pt>
                  <c:pt idx="3">
                    <c:v>5.7154760664940824E-2</c:v>
                  </c:pt>
                  <c:pt idx="4">
                    <c:v>4.7140452079103183E-3</c:v>
                  </c:pt>
                </c:numCache>
              </c:numRef>
            </c:plus>
            <c:minus>
              <c:numRef>
                <c:f>Cu!$M$18:$M$22</c:f>
                <c:numCache>
                  <c:formatCode>General</c:formatCode>
                  <c:ptCount val="5"/>
                  <c:pt idx="0">
                    <c:v>4.7140452079103175E-3</c:v>
                  </c:pt>
                  <c:pt idx="1">
                    <c:v>4.0276819911981905E-2</c:v>
                  </c:pt>
                  <c:pt idx="2">
                    <c:v>0</c:v>
                  </c:pt>
                  <c:pt idx="3">
                    <c:v>5.7154760664940824E-2</c:v>
                  </c:pt>
                  <c:pt idx="4">
                    <c:v>4.7140452079103183E-3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Cu!$L$12:$L$16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Cu!$M$12:$M$16</c:f>
              <c:numCache>
                <c:formatCode>0.00</c:formatCode>
                <c:ptCount val="5"/>
                <c:pt idx="0">
                  <c:v>3.3333333333333333E-2</c:v>
                </c:pt>
                <c:pt idx="1">
                  <c:v>4.3333333333333335E-2</c:v>
                </c:pt>
                <c:pt idx="2">
                  <c:v>0.01</c:v>
                </c:pt>
                <c:pt idx="3">
                  <c:v>6.0000000000000005E-2</c:v>
                </c:pt>
                <c:pt idx="4">
                  <c:v>1.3333333333333334E-2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7-C947-B4D6-FB940589D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Cu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Cu!$R$18:$R$22</c:f>
                <c:numCache>
                  <c:formatCode>General</c:formatCode>
                  <c:ptCount val="5"/>
                  <c:pt idx="0">
                    <c:v>14.186290587965008</c:v>
                  </c:pt>
                  <c:pt idx="1">
                    <c:v>5.9586323333979943</c:v>
                  </c:pt>
                  <c:pt idx="2">
                    <c:v>10.312553471325588</c:v>
                  </c:pt>
                  <c:pt idx="3">
                    <c:v>3.1906708309700496</c:v>
                  </c:pt>
                  <c:pt idx="4">
                    <c:v>0</c:v>
                  </c:pt>
                </c:numCache>
              </c:numRef>
            </c:plus>
            <c:minus>
              <c:numRef>
                <c:f>Cu!$R$18:$R$22</c:f>
                <c:numCache>
                  <c:formatCode>General</c:formatCode>
                  <c:ptCount val="5"/>
                  <c:pt idx="0">
                    <c:v>14.186290587965008</c:v>
                  </c:pt>
                  <c:pt idx="1">
                    <c:v>5.9586323333979943</c:v>
                  </c:pt>
                  <c:pt idx="2">
                    <c:v>10.312553471325588</c:v>
                  </c:pt>
                  <c:pt idx="3">
                    <c:v>3.1906708309700496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Cu!$L$12:$L$16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Cu!$R$12:$R$16</c:f>
              <c:numCache>
                <c:formatCode>0.00</c:formatCode>
                <c:ptCount val="5"/>
                <c:pt idx="0">
                  <c:v>29.710719104496281</c:v>
                </c:pt>
                <c:pt idx="1">
                  <c:v>51.636327907752253</c:v>
                </c:pt>
                <c:pt idx="2">
                  <c:v>60.546823217325617</c:v>
                </c:pt>
                <c:pt idx="3">
                  <c:v>89.980326536504833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1F-FE43-92CE-F45535452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Zn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Zn!$M$18:$M$22</c:f>
                <c:numCache>
                  <c:formatCode>General</c:formatCode>
                  <c:ptCount val="5"/>
                  <c:pt idx="0">
                    <c:v>4.7140452079103123E-3</c:v>
                  </c:pt>
                  <c:pt idx="1">
                    <c:v>1.8856180831641263E-2</c:v>
                  </c:pt>
                  <c:pt idx="2">
                    <c:v>8.1649658092772526E-3</c:v>
                  </c:pt>
                  <c:pt idx="3">
                    <c:v>0.63876617178919404</c:v>
                  </c:pt>
                  <c:pt idx="4">
                    <c:v>4.4969125210773474E-2</c:v>
                  </c:pt>
                </c:numCache>
              </c:numRef>
            </c:plus>
            <c:minus>
              <c:numRef>
                <c:f>Zn!$M$18:$M$22</c:f>
                <c:numCache>
                  <c:formatCode>General</c:formatCode>
                  <c:ptCount val="5"/>
                  <c:pt idx="0">
                    <c:v>4.7140452079103123E-3</c:v>
                  </c:pt>
                  <c:pt idx="1">
                    <c:v>1.8856180831641263E-2</c:v>
                  </c:pt>
                  <c:pt idx="2">
                    <c:v>8.1649658092772526E-3</c:v>
                  </c:pt>
                  <c:pt idx="3">
                    <c:v>0.63876617178919404</c:v>
                  </c:pt>
                  <c:pt idx="4">
                    <c:v>4.4969125210773474E-2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Zn!$M$12:$M$16</c:f>
              <c:numCache>
                <c:formatCode>0.00</c:formatCode>
                <c:ptCount val="5"/>
                <c:pt idx="0">
                  <c:v>1.6666666666666666E-2</c:v>
                </c:pt>
                <c:pt idx="1">
                  <c:v>2.3333333333333334E-2</c:v>
                </c:pt>
                <c:pt idx="2">
                  <c:v>0.02</c:v>
                </c:pt>
                <c:pt idx="3">
                  <c:v>0.48666666666666664</c:v>
                </c:pt>
                <c:pt idx="4">
                  <c:v>5.6666666666666664E-2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B9-244D-8EA5-809189ABC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Zn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Zn!$R$18:$R$22</c:f>
                <c:numCache>
                  <c:formatCode>General</c:formatCode>
                  <c:ptCount val="5"/>
                  <c:pt idx="0">
                    <c:v>8.0782040183405073</c:v>
                  </c:pt>
                  <c:pt idx="1">
                    <c:v>10.916287435559292</c:v>
                  </c:pt>
                  <c:pt idx="2">
                    <c:v>13.705897105950969</c:v>
                  </c:pt>
                  <c:pt idx="3">
                    <c:v>23.904474070582296</c:v>
                  </c:pt>
                  <c:pt idx="4">
                    <c:v>0</c:v>
                  </c:pt>
                </c:numCache>
              </c:numRef>
            </c:plus>
            <c:minus>
              <c:numRef>
                <c:f>Zn!$R$18:$R$22</c:f>
                <c:numCache>
                  <c:formatCode>General</c:formatCode>
                  <c:ptCount val="5"/>
                  <c:pt idx="0">
                    <c:v>8.0782040183405073</c:v>
                  </c:pt>
                  <c:pt idx="1">
                    <c:v>10.916287435559292</c:v>
                  </c:pt>
                  <c:pt idx="2">
                    <c:v>13.705897105950969</c:v>
                  </c:pt>
                  <c:pt idx="3">
                    <c:v>23.904474070582296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Zn!$R$12:$R$16</c:f>
              <c:numCache>
                <c:formatCode>0.00</c:formatCode>
                <c:ptCount val="5"/>
                <c:pt idx="0">
                  <c:v>8.7706425455176049</c:v>
                </c:pt>
                <c:pt idx="1">
                  <c:v>14.872798661132094</c:v>
                </c:pt>
                <c:pt idx="2">
                  <c:v>22.21320005416182</c:v>
                </c:pt>
                <c:pt idx="3">
                  <c:v>69.57981278651306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A5-BE4C-96F8-E72289D9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Ga!$M$18:$M$22</c:f>
                <c:numCache>
                  <c:formatCode>General</c:formatCode>
                  <c:ptCount val="5"/>
                  <c:pt idx="0">
                    <c:v>4.7140452079103209E-3</c:v>
                  </c:pt>
                  <c:pt idx="1">
                    <c:v>4.7140452079103209E-3</c:v>
                  </c:pt>
                  <c:pt idx="2">
                    <c:v>0</c:v>
                  </c:pt>
                  <c:pt idx="3">
                    <c:v>0</c:v>
                  </c:pt>
                  <c:pt idx="4">
                    <c:v>4.7140452079103123E-3</c:v>
                  </c:pt>
                </c:numCache>
              </c:numRef>
            </c:plus>
            <c:minus>
              <c:numRef>
                <c:f>Ga!$M$18:$M$22</c:f>
                <c:numCache>
                  <c:formatCode>General</c:formatCode>
                  <c:ptCount val="5"/>
                  <c:pt idx="0">
                    <c:v>4.7140452079103209E-3</c:v>
                  </c:pt>
                  <c:pt idx="1">
                    <c:v>4.7140452079103209E-3</c:v>
                  </c:pt>
                  <c:pt idx="2">
                    <c:v>0</c:v>
                  </c:pt>
                  <c:pt idx="3">
                    <c:v>0</c:v>
                  </c:pt>
                  <c:pt idx="4">
                    <c:v>4.7140452079103123E-3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Ga!$M$12:$M$16</c:f>
              <c:numCache>
                <c:formatCode>0.00</c:formatCode>
                <c:ptCount val="5"/>
                <c:pt idx="0">
                  <c:v>0.15666666666666665</c:v>
                </c:pt>
                <c:pt idx="1">
                  <c:v>6.3333333333333339E-2</c:v>
                </c:pt>
                <c:pt idx="2">
                  <c:v>0.03</c:v>
                </c:pt>
                <c:pt idx="3">
                  <c:v>0.02</c:v>
                </c:pt>
                <c:pt idx="4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A-EF42-9EEB-02DF9ACC5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Ga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Ga!$R$18:$R$22</c:f>
                <c:numCache>
                  <c:formatCode>General</c:formatCode>
                  <c:ptCount val="5"/>
                  <c:pt idx="0">
                    <c:v>1.7542577320622634</c:v>
                  </c:pt>
                  <c:pt idx="1">
                    <c:v>1.5054051702633526</c:v>
                  </c:pt>
                  <c:pt idx="2">
                    <c:v>1.5219606424198677</c:v>
                  </c:pt>
                  <c:pt idx="3">
                    <c:v>1.5784499090330935</c:v>
                  </c:pt>
                  <c:pt idx="4">
                    <c:v>0</c:v>
                  </c:pt>
                </c:numCache>
              </c:numRef>
            </c:plus>
            <c:minus>
              <c:numRef>
                <c:f>Ga!$R$18:$R$22</c:f>
                <c:numCache>
                  <c:formatCode>General</c:formatCode>
                  <c:ptCount val="5"/>
                  <c:pt idx="0">
                    <c:v>1.7542577320622634</c:v>
                  </c:pt>
                  <c:pt idx="1">
                    <c:v>1.5054051702633526</c:v>
                  </c:pt>
                  <c:pt idx="2">
                    <c:v>1.5219606424198677</c:v>
                  </c:pt>
                  <c:pt idx="3">
                    <c:v>1.5784499090330935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Ga!$R$12:$R$16</c:f>
              <c:numCache>
                <c:formatCode>0.00</c:formatCode>
                <c:ptCount val="5"/>
                <c:pt idx="0">
                  <c:v>54.667926828991618</c:v>
                </c:pt>
                <c:pt idx="1">
                  <c:v>76.724560589160419</c:v>
                </c:pt>
                <c:pt idx="2">
                  <c:v>87.212966634048044</c:v>
                </c:pt>
                <c:pt idx="3">
                  <c:v>94.205237330639804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BB-6948-8B20-B87457581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As!$M$18:$M$22</c:f>
                <c:numCache>
                  <c:formatCode>General</c:formatCode>
                  <c:ptCount val="5"/>
                  <c:pt idx="0">
                    <c:v>4.7140452079103183E-3</c:v>
                  </c:pt>
                  <c:pt idx="1">
                    <c:v>4.7140452079103157E-3</c:v>
                  </c:pt>
                  <c:pt idx="2">
                    <c:v>0</c:v>
                  </c:pt>
                  <c:pt idx="3">
                    <c:v>4.7140452079103123E-3</c:v>
                  </c:pt>
                  <c:pt idx="4">
                    <c:v>0</c:v>
                  </c:pt>
                </c:numCache>
              </c:numRef>
            </c:plus>
            <c:minus>
              <c:numRef>
                <c:f>As!$M$18:$M$22</c:f>
                <c:numCache>
                  <c:formatCode>General</c:formatCode>
                  <c:ptCount val="5"/>
                  <c:pt idx="0">
                    <c:v>4.7140452079103183E-3</c:v>
                  </c:pt>
                  <c:pt idx="1">
                    <c:v>4.7140452079103157E-3</c:v>
                  </c:pt>
                  <c:pt idx="2">
                    <c:v>0</c:v>
                  </c:pt>
                  <c:pt idx="3">
                    <c:v>4.7140452079103123E-3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As!$L$12:$L$16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As!$M$12:$M$16</c:f>
              <c:numCache>
                <c:formatCode>0.00</c:formatCode>
                <c:ptCount val="5"/>
                <c:pt idx="0">
                  <c:v>3.3333333333333333E-2</c:v>
                </c:pt>
                <c:pt idx="1">
                  <c:v>2.3333333333333334E-2</c:v>
                </c:pt>
                <c:pt idx="2">
                  <c:v>0.02</c:v>
                </c:pt>
                <c:pt idx="3">
                  <c:v>1.6666666666666666E-2</c:v>
                </c:pt>
                <c:pt idx="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74-C84B-BF70-1A0879C22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As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As!$R$18:$R$22</c:f>
                <c:numCache>
                  <c:formatCode>General</c:formatCode>
                  <c:ptCount val="5"/>
                  <c:pt idx="0">
                    <c:v>1.6241811992050781</c:v>
                  </c:pt>
                  <c:pt idx="1">
                    <c:v>3.5402463173191476</c:v>
                  </c:pt>
                  <c:pt idx="2">
                    <c:v>3.2469068790969136</c:v>
                  </c:pt>
                  <c:pt idx="3">
                    <c:v>1.1354468399693152</c:v>
                  </c:pt>
                  <c:pt idx="4">
                    <c:v>0</c:v>
                  </c:pt>
                </c:numCache>
              </c:numRef>
            </c:plus>
            <c:minus>
              <c:numRef>
                <c:f>As!$R$18:$R$22</c:f>
                <c:numCache>
                  <c:formatCode>General</c:formatCode>
                  <c:ptCount val="5"/>
                  <c:pt idx="0">
                    <c:v>1.6241811992050781</c:v>
                  </c:pt>
                  <c:pt idx="1">
                    <c:v>3.5402463173191476</c:v>
                  </c:pt>
                  <c:pt idx="2">
                    <c:v>3.2469068790969136</c:v>
                  </c:pt>
                  <c:pt idx="3">
                    <c:v>1.1354468399693152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As!$L$12:$L$16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As!$R$12:$R$16</c:f>
              <c:numCache>
                <c:formatCode>0.00</c:formatCode>
                <c:ptCount val="5"/>
                <c:pt idx="0">
                  <c:v>32.202906490190557</c:v>
                </c:pt>
                <c:pt idx="1">
                  <c:v>54.596818138177923</c:v>
                </c:pt>
                <c:pt idx="2">
                  <c:v>74.240731161619351</c:v>
                </c:pt>
                <c:pt idx="3">
                  <c:v>90.185130774045163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C4-114D-A30F-D2287F993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Dissolved Silica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'Dissolved Silica'!$M$18:$M$22</c:f>
                <c:numCache>
                  <c:formatCode>General</c:formatCode>
                  <c:ptCount val="5"/>
                  <c:pt idx="0">
                    <c:v>6.6379381002102528E-2</c:v>
                  </c:pt>
                  <c:pt idx="1">
                    <c:v>2.0057065255581774</c:v>
                  </c:pt>
                  <c:pt idx="2">
                    <c:v>1.5044091494300569</c:v>
                  </c:pt>
                  <c:pt idx="3">
                    <c:v>0.53128293361970036</c:v>
                  </c:pt>
                  <c:pt idx="4">
                    <c:v>1.950857418333467</c:v>
                  </c:pt>
                </c:numCache>
              </c:numRef>
            </c:plus>
            <c:minus>
              <c:numRef>
                <c:f>'Dissolved Silica'!$M$18:$M$22</c:f>
                <c:numCache>
                  <c:formatCode>General</c:formatCode>
                  <c:ptCount val="5"/>
                  <c:pt idx="0">
                    <c:v>6.6379381002102528E-2</c:v>
                  </c:pt>
                  <c:pt idx="1">
                    <c:v>2.0057065255581774</c:v>
                  </c:pt>
                  <c:pt idx="2">
                    <c:v>1.5044091494300569</c:v>
                  </c:pt>
                  <c:pt idx="3">
                    <c:v>0.53128293361970036</c:v>
                  </c:pt>
                  <c:pt idx="4">
                    <c:v>1.950857418333467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'Dissolved Silica'!$L$12:$L$16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'Dissolved Silica'!$M$12:$M$16</c:f>
              <c:numCache>
                <c:formatCode>0.00</c:formatCode>
                <c:ptCount val="5"/>
                <c:pt idx="0">
                  <c:v>8.9016666666666655</c:v>
                </c:pt>
                <c:pt idx="1">
                  <c:v>8.4750000000000014</c:v>
                </c:pt>
                <c:pt idx="2">
                  <c:v>11.000666666666667</c:v>
                </c:pt>
                <c:pt idx="3">
                  <c:v>10.713333333333333</c:v>
                </c:pt>
                <c:pt idx="4">
                  <c:v>13.723999999999998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6-C745-890C-21E43936C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209886264216977"/>
          <c:y val="6.7367066581858329E-2"/>
          <c:w val="0.6542919947506561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Dissolved Silica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'Dissolved Silica'!$R$18:$R$22</c:f>
                <c:numCache>
                  <c:formatCode>General</c:formatCode>
                  <c:ptCount val="5"/>
                  <c:pt idx="0">
                    <c:v>0.40685647181622825</c:v>
                  </c:pt>
                  <c:pt idx="1">
                    <c:v>4.4103212072508011</c:v>
                  </c:pt>
                  <c:pt idx="2">
                    <c:v>2.5246708683211256</c:v>
                  </c:pt>
                  <c:pt idx="3">
                    <c:v>2.9685126413263325</c:v>
                  </c:pt>
                  <c:pt idx="4">
                    <c:v>0</c:v>
                  </c:pt>
                </c:numCache>
              </c:numRef>
            </c:plus>
            <c:minus>
              <c:numRef>
                <c:f>'Dissolved Silica'!$R$18:$R$22</c:f>
                <c:numCache>
                  <c:formatCode>General</c:formatCode>
                  <c:ptCount val="5"/>
                  <c:pt idx="0">
                    <c:v>0.40685647181622825</c:v>
                  </c:pt>
                  <c:pt idx="1">
                    <c:v>4.4103212072508011</c:v>
                  </c:pt>
                  <c:pt idx="2">
                    <c:v>2.5246708683211256</c:v>
                  </c:pt>
                  <c:pt idx="3">
                    <c:v>2.9685126413263325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'Dissolved Silica'!$L$12:$L$16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'Dissolved Silica'!$R$12:$R$16</c:f>
              <c:numCache>
                <c:formatCode>0.00</c:formatCode>
                <c:ptCount val="5"/>
                <c:pt idx="0">
                  <c:v>16.853393101862686</c:v>
                </c:pt>
                <c:pt idx="1">
                  <c:v>32.974280624957075</c:v>
                </c:pt>
                <c:pt idx="2">
                  <c:v>53.748520441411046</c:v>
                </c:pt>
                <c:pt idx="3">
                  <c:v>74.088560852868682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AA-A442-90F9-E10C84C5B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948335795120104"/>
          <c:y val="6.7367066581858329E-2"/>
          <c:w val="0.360503759314993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F!$M$18:$M$22</c:f>
                <c:numCache>
                  <c:formatCode>General</c:formatCode>
                  <c:ptCount val="5"/>
                  <c:pt idx="0">
                    <c:v>8.1649658092772682E-3</c:v>
                  </c:pt>
                  <c:pt idx="1">
                    <c:v>0.67257382907421848</c:v>
                  </c:pt>
                  <c:pt idx="2">
                    <c:v>9.4280904158206159E-3</c:v>
                  </c:pt>
                  <c:pt idx="3">
                    <c:v>4.7140452079103209E-3</c:v>
                  </c:pt>
                  <c:pt idx="4">
                    <c:v>0</c:v>
                  </c:pt>
                </c:numCache>
              </c:numRef>
            </c:plus>
            <c:minus>
              <c:numRef>
                <c:f>F!$M$18:$M$22</c:f>
                <c:numCache>
                  <c:formatCode>General</c:formatCode>
                  <c:ptCount val="5"/>
                  <c:pt idx="0">
                    <c:v>8.1649658092772682E-3</c:v>
                  </c:pt>
                  <c:pt idx="1">
                    <c:v>0.67257382907421848</c:v>
                  </c:pt>
                  <c:pt idx="2">
                    <c:v>9.4280904158206159E-3</c:v>
                  </c:pt>
                  <c:pt idx="3">
                    <c:v>4.7140452079103209E-3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F!$M$12:$M$16</c:f>
              <c:numCache>
                <c:formatCode>0.00</c:formatCode>
                <c:ptCount val="5"/>
                <c:pt idx="0">
                  <c:v>0.55000000000000004</c:v>
                </c:pt>
                <c:pt idx="1">
                  <c:v>2.4633333333333334</c:v>
                </c:pt>
                <c:pt idx="2">
                  <c:v>0.46333333333333332</c:v>
                </c:pt>
                <c:pt idx="3">
                  <c:v>0.39333333333333337</c:v>
                </c:pt>
                <c:pt idx="4">
                  <c:v>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5B-3748-8EE7-9D8CBBEB0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F!$R$18:$R$22</c:f>
                <c:numCache>
                  <c:formatCode>General</c:formatCode>
                  <c:ptCount val="5"/>
                  <c:pt idx="0">
                    <c:v>2.4322140836575676</c:v>
                  </c:pt>
                  <c:pt idx="1">
                    <c:v>4.9516893077215425</c:v>
                  </c:pt>
                  <c:pt idx="2">
                    <c:v>3.3066571107626164</c:v>
                  </c:pt>
                  <c:pt idx="3">
                    <c:v>1.7783159496410397</c:v>
                  </c:pt>
                  <c:pt idx="4">
                    <c:v>0</c:v>
                  </c:pt>
                </c:numCache>
              </c:numRef>
            </c:plus>
            <c:minus>
              <c:numRef>
                <c:f>F!$R$18:$R$22</c:f>
                <c:numCache>
                  <c:formatCode>General</c:formatCode>
                  <c:ptCount val="5"/>
                  <c:pt idx="0">
                    <c:v>2.4322140836575676</c:v>
                  </c:pt>
                  <c:pt idx="1">
                    <c:v>4.9516893077215425</c:v>
                  </c:pt>
                  <c:pt idx="2">
                    <c:v>3.3066571107626164</c:v>
                  </c:pt>
                  <c:pt idx="3">
                    <c:v>1.7783159496410397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F!$R$12:$R$16</c:f>
              <c:numCache>
                <c:formatCode>0.00</c:formatCode>
                <c:ptCount val="5"/>
                <c:pt idx="0">
                  <c:v>13.167671712856645</c:v>
                </c:pt>
                <c:pt idx="1">
                  <c:v>69.27047071430303</c:v>
                </c:pt>
                <c:pt idx="2">
                  <c:v>80.318020931425067</c:v>
                </c:pt>
                <c:pt idx="3">
                  <c:v>89.715166287970192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CD-DA41-8DBE-D4839E979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561337606924852"/>
          <c:y val="6.1909147129709727E-2"/>
          <c:w val="0.286919271311815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Cl!$M$18:$M$22</c:f>
                <c:numCache>
                  <c:formatCode>General</c:formatCode>
                  <c:ptCount val="5"/>
                  <c:pt idx="0">
                    <c:v>4.1096093353126396E-2</c:v>
                  </c:pt>
                  <c:pt idx="1">
                    <c:v>0.12762793146051099</c:v>
                  </c:pt>
                  <c:pt idx="2">
                    <c:v>0.12918548250050729</c:v>
                  </c:pt>
                  <c:pt idx="3">
                    <c:v>0.22514193054357773</c:v>
                  </c:pt>
                  <c:pt idx="4">
                    <c:v>3.0912061651652372E-2</c:v>
                  </c:pt>
                </c:numCache>
              </c:numRef>
            </c:plus>
            <c:minus>
              <c:numRef>
                <c:f>Cl!$M$18:$M$22</c:f>
                <c:numCache>
                  <c:formatCode>General</c:formatCode>
                  <c:ptCount val="5"/>
                  <c:pt idx="0">
                    <c:v>4.1096093353126396E-2</c:v>
                  </c:pt>
                  <c:pt idx="1">
                    <c:v>0.12762793146051099</c:v>
                  </c:pt>
                  <c:pt idx="2">
                    <c:v>0.12918548250050729</c:v>
                  </c:pt>
                  <c:pt idx="3">
                    <c:v>0.22514193054357773</c:v>
                  </c:pt>
                  <c:pt idx="4">
                    <c:v>3.0912061651652372E-2</c:v>
                  </c:pt>
                </c:numCache>
              </c:numRef>
            </c:minus>
          </c:errBars>
          <c:xVal>
            <c:numRef>
              <c:f>Cl!$L$12:$L$16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Cl!$M$12:$M$16</c:f>
              <c:numCache>
                <c:formatCode>0.00</c:formatCode>
                <c:ptCount val="5"/>
                <c:pt idx="0">
                  <c:v>9.8133333333333326</c:v>
                </c:pt>
                <c:pt idx="1">
                  <c:v>2.8266666666666667</c:v>
                </c:pt>
                <c:pt idx="2">
                  <c:v>1.9766666666666666</c:v>
                </c:pt>
                <c:pt idx="3">
                  <c:v>2.0266666666666668</c:v>
                </c:pt>
                <c:pt idx="4">
                  <c:v>1.7966666666666666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67F-F547-8E26-A016BB91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4569618927083"/>
          <c:y val="5.0925925925925923E-2"/>
          <c:w val="0.7788887331640179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Cl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Cl!$R$18:$R$22</c:f>
                <c:numCache>
                  <c:formatCode>General</c:formatCode>
                  <c:ptCount val="5"/>
                  <c:pt idx="0">
                    <c:v>0.65706580659967972</c:v>
                  </c:pt>
                  <c:pt idx="1">
                    <c:v>1.3418164710523459</c:v>
                  </c:pt>
                  <c:pt idx="2">
                    <c:v>1.0776836817984115</c:v>
                  </c:pt>
                  <c:pt idx="3">
                    <c:v>9.9118372729883761E-2</c:v>
                  </c:pt>
                  <c:pt idx="4">
                    <c:v>0</c:v>
                  </c:pt>
                </c:numCache>
              </c:numRef>
            </c:plus>
            <c:minus>
              <c:numRef>
                <c:f>Cl!$R$18:$R$22</c:f>
                <c:numCache>
                  <c:formatCode>General</c:formatCode>
                  <c:ptCount val="5"/>
                  <c:pt idx="0">
                    <c:v>0.65706580659967972</c:v>
                  </c:pt>
                  <c:pt idx="1">
                    <c:v>1.3418164710523459</c:v>
                  </c:pt>
                  <c:pt idx="2">
                    <c:v>1.0776836817984115</c:v>
                  </c:pt>
                  <c:pt idx="3">
                    <c:v>9.9118372729883761E-2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Cl!$R$12:$R$16</c:f>
              <c:numCache>
                <c:formatCode>0.00</c:formatCode>
                <c:ptCount val="5"/>
                <c:pt idx="0">
                  <c:v>53.205763336273016</c:v>
                </c:pt>
                <c:pt idx="1">
                  <c:v>68.537205063575584</c:v>
                </c:pt>
                <c:pt idx="2">
                  <c:v>79.266775751630163</c:v>
                </c:pt>
                <c:pt idx="3">
                  <c:v>90.252810895543107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DC-8345-9480-4F2AD0881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466177121118286"/>
          <c:y val="6.0795581606110885E-2"/>
          <c:w val="0.3341141289923029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Br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Br!$M$18:$M$22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2.4494897427831803E-2</c:v>
                  </c:pt>
                  <c:pt idx="2">
                    <c:v>2.0548046676563177E-2</c:v>
                  </c:pt>
                  <c:pt idx="3">
                    <c:v>1.6996731711975993E-2</c:v>
                  </c:pt>
                  <c:pt idx="4">
                    <c:v>4.7140452079104259E-3</c:v>
                  </c:pt>
                </c:numCache>
              </c:numRef>
            </c:plus>
            <c:minus>
              <c:numRef>
                <c:f>Br!$M$18:$M$22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2.4494897427831803E-2</c:v>
                  </c:pt>
                  <c:pt idx="2">
                    <c:v>2.0548046676563177E-2</c:v>
                  </c:pt>
                  <c:pt idx="3">
                    <c:v>1.6996731711975993E-2</c:v>
                  </c:pt>
                  <c:pt idx="4">
                    <c:v>4.7140452079104259E-3</c:v>
                  </c:pt>
                </c:numCache>
              </c:numRef>
            </c:minus>
          </c:errBars>
          <c:xVal>
            <c:numRef>
              <c:f>Br!$L$12:$L$16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Br!$M$12:$M$16</c:f>
              <c:numCache>
                <c:formatCode>0.00</c:formatCode>
                <c:ptCount val="5"/>
                <c:pt idx="0">
                  <c:v>0</c:v>
                </c:pt>
                <c:pt idx="1">
                  <c:v>3.3699999999999997</c:v>
                </c:pt>
                <c:pt idx="2">
                  <c:v>3.5066666666666664</c:v>
                </c:pt>
                <c:pt idx="3">
                  <c:v>3.4466666666666668</c:v>
                </c:pt>
                <c:pt idx="4">
                  <c:v>3.2833333333333332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AB-D24D-8B5B-E3B897072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4569618927083"/>
          <c:y val="5.0925925925925923E-2"/>
          <c:w val="0.7788887331640179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Br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Br!$L$18:$L$22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Br!$R$18:$R$22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0.15624835323533523</c:v>
                  </c:pt>
                  <c:pt idx="2">
                    <c:v>5.2672988759225943E-2</c:v>
                  </c:pt>
                  <c:pt idx="3">
                    <c:v>6.2045557468673317E-2</c:v>
                  </c:pt>
                  <c:pt idx="4">
                    <c:v>0</c:v>
                  </c:pt>
                </c:numCache>
              </c:numRef>
            </c:plus>
            <c:minus>
              <c:numRef>
                <c:f>Br!$R$18:$R$22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0.15624835323533523</c:v>
                  </c:pt>
                  <c:pt idx="2">
                    <c:v>5.2672988759225943E-2</c:v>
                  </c:pt>
                  <c:pt idx="3">
                    <c:v>6.2045557468673317E-2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Br!$L$12:$L$16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Br!$R$12:$R$16</c:f>
              <c:numCache>
                <c:formatCode>0.00</c:formatCode>
                <c:ptCount val="5"/>
                <c:pt idx="0">
                  <c:v>0</c:v>
                </c:pt>
                <c:pt idx="1">
                  <c:v>24.744474500983397</c:v>
                </c:pt>
                <c:pt idx="2">
                  <c:v>50.528826795553329</c:v>
                </c:pt>
                <c:pt idx="3">
                  <c:v>75.87190928533677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01-7E44-A20F-A41CEDFE7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466177121118286"/>
          <c:y val="6.0795581606110885E-2"/>
          <c:w val="0.3341141289923029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NO3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'NO3'!$M$18:$M$22</c:f>
                <c:numCache>
                  <c:formatCode>General</c:formatCode>
                  <c:ptCount val="5"/>
                  <c:pt idx="0">
                    <c:v>2.0548046676563368E-2</c:v>
                  </c:pt>
                  <c:pt idx="1">
                    <c:v>1.558040079358965</c:v>
                  </c:pt>
                  <c:pt idx="2">
                    <c:v>1.9186163996194987</c:v>
                  </c:pt>
                  <c:pt idx="3">
                    <c:v>1.2472191289246403E-2</c:v>
                  </c:pt>
                  <c:pt idx="4">
                    <c:v>1.631080078421113</c:v>
                  </c:pt>
                </c:numCache>
              </c:numRef>
            </c:plus>
            <c:minus>
              <c:numRef>
                <c:f>'NO3'!$M$18:$M$22</c:f>
                <c:numCache>
                  <c:formatCode>General</c:formatCode>
                  <c:ptCount val="5"/>
                  <c:pt idx="0">
                    <c:v>2.0548046676563368E-2</c:v>
                  </c:pt>
                  <c:pt idx="1">
                    <c:v>1.558040079358965</c:v>
                  </c:pt>
                  <c:pt idx="2">
                    <c:v>1.9186163996194987</c:v>
                  </c:pt>
                  <c:pt idx="3">
                    <c:v>1.2472191289246403E-2</c:v>
                  </c:pt>
                  <c:pt idx="4">
                    <c:v>1.631080078421113</c:v>
                  </c:pt>
                </c:numCache>
              </c:numRef>
            </c:minus>
          </c:errBars>
          <c:xVal>
            <c:numRef>
              <c:f>'NO3'!$L$12:$L$16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'NO3'!$M$12:$M$16</c:f>
              <c:numCache>
                <c:formatCode>0.00</c:formatCode>
                <c:ptCount val="5"/>
                <c:pt idx="0">
                  <c:v>3.2833333333333332</c:v>
                </c:pt>
                <c:pt idx="1">
                  <c:v>2.2033333333333331</c:v>
                </c:pt>
                <c:pt idx="2">
                  <c:v>2.6766666666666672</c:v>
                </c:pt>
                <c:pt idx="3">
                  <c:v>3.5333333333333332</c:v>
                </c:pt>
                <c:pt idx="4">
                  <c:v>2.3066666666666666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BD-9344-BF92-500A7DAC7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4569618927083"/>
          <c:y val="5.0925925925925923E-2"/>
          <c:w val="0.7788887331640179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NO3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'NO3'!$L$18:$L$22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'NO3'!$R$18:$R$22</c:f>
                <c:numCache>
                  <c:formatCode>General</c:formatCode>
                  <c:ptCount val="5"/>
                  <c:pt idx="0">
                    <c:v>5.5842958353140411</c:v>
                  </c:pt>
                  <c:pt idx="1">
                    <c:v>17.701980172852675</c:v>
                  </c:pt>
                  <c:pt idx="2">
                    <c:v>5.2269900241068425</c:v>
                  </c:pt>
                  <c:pt idx="3">
                    <c:v>10.36103127033741</c:v>
                  </c:pt>
                  <c:pt idx="4">
                    <c:v>0</c:v>
                  </c:pt>
                </c:numCache>
              </c:numRef>
            </c:plus>
            <c:minus>
              <c:numRef>
                <c:f>'NO3'!$R$18:$R$22</c:f>
                <c:numCache>
                  <c:formatCode>General</c:formatCode>
                  <c:ptCount val="5"/>
                  <c:pt idx="0">
                    <c:v>5.5842958353140411</c:v>
                  </c:pt>
                  <c:pt idx="1">
                    <c:v>17.701980172852675</c:v>
                  </c:pt>
                  <c:pt idx="2">
                    <c:v>5.2269900241068425</c:v>
                  </c:pt>
                  <c:pt idx="3">
                    <c:v>10.36103127033741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'NO3'!$L$12:$L$16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'NO3'!$R$12:$R$16</c:f>
              <c:numCache>
                <c:formatCode>0.00</c:formatCode>
                <c:ptCount val="5"/>
                <c:pt idx="0">
                  <c:v>24.592441732596495</c:v>
                </c:pt>
                <c:pt idx="1">
                  <c:v>41.915705004814264</c:v>
                </c:pt>
                <c:pt idx="2">
                  <c:v>58.96093119315924</c:v>
                </c:pt>
                <c:pt idx="3">
                  <c:v>85.47280947133936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59-5047-9C6A-541C76B3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466177121118286"/>
          <c:y val="6.0795581606110885E-2"/>
          <c:w val="0.3341141289923029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Ca!$M$18:$M$22</c:f>
                <c:numCache>
                  <c:formatCode>General</c:formatCode>
                  <c:ptCount val="5"/>
                  <c:pt idx="0">
                    <c:v>3.2728818425900381</c:v>
                  </c:pt>
                  <c:pt idx="1">
                    <c:v>2.6335063234318552</c:v>
                  </c:pt>
                  <c:pt idx="2">
                    <c:v>1.8066974167124819</c:v>
                  </c:pt>
                  <c:pt idx="3">
                    <c:v>3.7115046364872954</c:v>
                  </c:pt>
                  <c:pt idx="4">
                    <c:v>0.39347455092066974</c:v>
                  </c:pt>
                </c:numCache>
              </c:numRef>
            </c:plus>
            <c:minus>
              <c:numRef>
                <c:f>Ca!$M$18:$M$22</c:f>
                <c:numCache>
                  <c:formatCode>General</c:formatCode>
                  <c:ptCount val="5"/>
                  <c:pt idx="0">
                    <c:v>3.2728818425900381</c:v>
                  </c:pt>
                  <c:pt idx="1">
                    <c:v>2.6335063234318552</c:v>
                  </c:pt>
                  <c:pt idx="2">
                    <c:v>1.8066974167124819</c:v>
                  </c:pt>
                  <c:pt idx="3">
                    <c:v>3.7115046364872954</c:v>
                  </c:pt>
                  <c:pt idx="4">
                    <c:v>0.39347455092066974</c:v>
                  </c:pt>
                </c:numCache>
              </c:numRef>
            </c:minus>
          </c:errBars>
          <c:xVal>
            <c:numRef>
              <c:f>Ca!$L$12:$L$16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Ca!$M$12:$M$16</c:f>
              <c:numCache>
                <c:formatCode>0.00</c:formatCode>
                <c:ptCount val="5"/>
                <c:pt idx="0">
                  <c:v>58.963333333333331</c:v>
                </c:pt>
                <c:pt idx="1">
                  <c:v>40.656666666666666</c:v>
                </c:pt>
                <c:pt idx="2">
                  <c:v>37.846666666666664</c:v>
                </c:pt>
                <c:pt idx="3">
                  <c:v>18</c:v>
                </c:pt>
                <c:pt idx="4">
                  <c:v>15.666666666666666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258-A848-A9E0-2EC31865F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Ca!$R$18:$R$22</c:f>
                <c:numCache>
                  <c:formatCode>General</c:formatCode>
                  <c:ptCount val="5"/>
                  <c:pt idx="0">
                    <c:v>2.1613226306653592</c:v>
                  </c:pt>
                  <c:pt idx="1">
                    <c:v>1.014172095373278</c:v>
                  </c:pt>
                  <c:pt idx="2">
                    <c:v>2.0718441479782612</c:v>
                  </c:pt>
                  <c:pt idx="3">
                    <c:v>0.22557405137191772</c:v>
                  </c:pt>
                  <c:pt idx="4">
                    <c:v>0</c:v>
                  </c:pt>
                </c:numCache>
              </c:numRef>
            </c:plus>
            <c:minus>
              <c:numRef>
                <c:f>Ca!$R$18:$R$22</c:f>
                <c:numCache>
                  <c:formatCode>General</c:formatCode>
                  <c:ptCount val="5"/>
                  <c:pt idx="0">
                    <c:v>2.1613226306653592</c:v>
                  </c:pt>
                  <c:pt idx="1">
                    <c:v>1.014172095373278</c:v>
                  </c:pt>
                  <c:pt idx="2">
                    <c:v>2.0718441479782612</c:v>
                  </c:pt>
                  <c:pt idx="3">
                    <c:v>0.22557405137191772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Ca!$L$12:$L$16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Ca!$R$12:$R$16</c:f>
              <c:numCache>
                <c:formatCode>0.00</c:formatCode>
                <c:ptCount val="5"/>
                <c:pt idx="0">
                  <c:v>34.454480931718074</c:v>
                </c:pt>
                <c:pt idx="1">
                  <c:v>58.187123189303584</c:v>
                </c:pt>
                <c:pt idx="2">
                  <c:v>80.336596300799442</c:v>
                </c:pt>
                <c:pt idx="3">
                  <c:v>90.842438871844038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92-3B48-BCCD-18A063ED8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Na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Na!$R$18:$R$22</c:f>
                <c:numCache>
                  <c:formatCode>General</c:formatCode>
                  <c:ptCount val="5"/>
                  <c:pt idx="0">
                    <c:v>0.47646616386902707</c:v>
                  </c:pt>
                  <c:pt idx="1">
                    <c:v>0.5510789215877403</c:v>
                  </c:pt>
                  <c:pt idx="2">
                    <c:v>0.90734628793284855</c:v>
                  </c:pt>
                  <c:pt idx="3">
                    <c:v>0.39670486339464489</c:v>
                  </c:pt>
                  <c:pt idx="4">
                    <c:v>0</c:v>
                  </c:pt>
                </c:numCache>
              </c:numRef>
            </c:plus>
            <c:minus>
              <c:numRef>
                <c:f>Na!$R$18:$R$22</c:f>
                <c:numCache>
                  <c:formatCode>General</c:formatCode>
                  <c:ptCount val="5"/>
                  <c:pt idx="0">
                    <c:v>0.47646616386902707</c:v>
                  </c:pt>
                  <c:pt idx="1">
                    <c:v>0.5510789215877403</c:v>
                  </c:pt>
                  <c:pt idx="2">
                    <c:v>0.90734628793284855</c:v>
                  </c:pt>
                  <c:pt idx="3">
                    <c:v>0.39670486339464489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Na!$L$12:$L$16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Na!$R$12:$R$16</c:f>
              <c:numCache>
                <c:formatCode>0.00</c:formatCode>
                <c:ptCount val="5"/>
                <c:pt idx="0">
                  <c:v>40.651007042477055</c:v>
                </c:pt>
                <c:pt idx="1">
                  <c:v>63.682104642543869</c:v>
                </c:pt>
                <c:pt idx="2">
                  <c:v>79.288368764704046</c:v>
                </c:pt>
                <c:pt idx="3">
                  <c:v>90.748873512452306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38-FA44-B1D3-351A7ECD4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Na!$L$18:$L$22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Na!$M$18:$M$22</c:f>
                <c:numCache>
                  <c:formatCode>General</c:formatCode>
                  <c:ptCount val="5"/>
                  <c:pt idx="0">
                    <c:v>4.0009026759248041</c:v>
                  </c:pt>
                  <c:pt idx="1">
                    <c:v>15.950202367228927</c:v>
                  </c:pt>
                  <c:pt idx="2">
                    <c:v>6.216667560321655</c:v>
                  </c:pt>
                  <c:pt idx="3">
                    <c:v>5.8580941155521433</c:v>
                  </c:pt>
                  <c:pt idx="4">
                    <c:v>2.9422138301323733</c:v>
                  </c:pt>
                </c:numCache>
              </c:numRef>
            </c:plus>
            <c:minus>
              <c:numRef>
                <c:f>Na!$M$18:$M$22</c:f>
                <c:numCache>
                  <c:formatCode>General</c:formatCode>
                  <c:ptCount val="5"/>
                  <c:pt idx="0">
                    <c:v>4.0009026759248041</c:v>
                  </c:pt>
                  <c:pt idx="1">
                    <c:v>15.950202367228927</c:v>
                  </c:pt>
                  <c:pt idx="2">
                    <c:v>6.216667560321655</c:v>
                  </c:pt>
                  <c:pt idx="3">
                    <c:v>5.8580941155521433</c:v>
                  </c:pt>
                  <c:pt idx="4">
                    <c:v>2.9422138301323733</c:v>
                  </c:pt>
                </c:numCache>
              </c:numRef>
            </c:minus>
          </c:errBars>
          <c:xVal>
            <c:numRef>
              <c:f>Na!$L$12:$L$16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Na!$M$12:$M$16</c:f>
              <c:numCache>
                <c:formatCode>0.00</c:formatCode>
                <c:ptCount val="5"/>
                <c:pt idx="0">
                  <c:v>435.40333333333336</c:v>
                </c:pt>
                <c:pt idx="1">
                  <c:v>246.96333333333334</c:v>
                </c:pt>
                <c:pt idx="2">
                  <c:v>166.96666666666667</c:v>
                </c:pt>
                <c:pt idx="3">
                  <c:v>122.58999999999999</c:v>
                </c:pt>
                <c:pt idx="4">
                  <c:v>98.963333333333324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1B-1C4D-9E39-2E1C472B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K!$M$18:$M$22</c:f>
                <c:numCache>
                  <c:formatCode>General</c:formatCode>
                  <c:ptCount val="5"/>
                  <c:pt idx="0">
                    <c:v>7.3181661333667089E-2</c:v>
                  </c:pt>
                  <c:pt idx="1">
                    <c:v>0.12754084313139338</c:v>
                  </c:pt>
                  <c:pt idx="2">
                    <c:v>4.7842333648024454E-2</c:v>
                  </c:pt>
                  <c:pt idx="3">
                    <c:v>0.58702640485756674</c:v>
                  </c:pt>
                  <c:pt idx="4">
                    <c:v>0.86849806498856863</c:v>
                  </c:pt>
                </c:numCache>
              </c:numRef>
            </c:plus>
            <c:minus>
              <c:numRef>
                <c:f>K!$M$18:$M$22</c:f>
                <c:numCache>
                  <c:formatCode>General</c:formatCode>
                  <c:ptCount val="5"/>
                  <c:pt idx="0">
                    <c:v>7.3181661333667089E-2</c:v>
                  </c:pt>
                  <c:pt idx="1">
                    <c:v>0.12754084313139338</c:v>
                  </c:pt>
                  <c:pt idx="2">
                    <c:v>4.7842333648024454E-2</c:v>
                  </c:pt>
                  <c:pt idx="3">
                    <c:v>0.58702640485756674</c:v>
                  </c:pt>
                  <c:pt idx="4">
                    <c:v>0.86849806498856863</c:v>
                  </c:pt>
                </c:numCache>
              </c:numRef>
            </c:minus>
          </c:errBars>
          <c:xVal>
            <c:numRef>
              <c:f>K!$L$12:$L$16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K!$M$12:$M$16</c:f>
              <c:numCache>
                <c:formatCode>0.00</c:formatCode>
                <c:ptCount val="5"/>
                <c:pt idx="0">
                  <c:v>4.0133333333333328</c:v>
                </c:pt>
                <c:pt idx="1">
                  <c:v>2.25</c:v>
                </c:pt>
                <c:pt idx="2">
                  <c:v>1.4433333333333334</c:v>
                </c:pt>
                <c:pt idx="3">
                  <c:v>1.5200000000000002</c:v>
                </c:pt>
                <c:pt idx="4">
                  <c:v>1.5766666666666669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0B-FD45-9E64-BBFF065ED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K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K!$L$18:$L$22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K!$R$18:$R$22</c:f>
                <c:numCache>
                  <c:formatCode>General</c:formatCode>
                  <c:ptCount val="5"/>
                  <c:pt idx="0">
                    <c:v>2.6578861296158665</c:v>
                  </c:pt>
                  <c:pt idx="1">
                    <c:v>4.9696171720961297</c:v>
                  </c:pt>
                  <c:pt idx="2">
                    <c:v>6.1151929362049788</c:v>
                  </c:pt>
                  <c:pt idx="3">
                    <c:v>7.2593603138646179</c:v>
                  </c:pt>
                  <c:pt idx="4">
                    <c:v>0</c:v>
                  </c:pt>
                </c:numCache>
              </c:numRef>
            </c:plus>
            <c:minus>
              <c:numRef>
                <c:f>K!$R$18:$R$22</c:f>
                <c:numCache>
                  <c:formatCode>General</c:formatCode>
                  <c:ptCount val="5"/>
                  <c:pt idx="0">
                    <c:v>2.6578861296158665</c:v>
                  </c:pt>
                  <c:pt idx="1">
                    <c:v>4.9696171720961297</c:v>
                  </c:pt>
                  <c:pt idx="2">
                    <c:v>6.1151929362049788</c:v>
                  </c:pt>
                  <c:pt idx="3">
                    <c:v>7.2593603138646179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K!$L$12:$L$16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K!$R$12:$R$16</c:f>
              <c:numCache>
                <c:formatCode>0.00</c:formatCode>
                <c:ptCount val="5"/>
                <c:pt idx="0">
                  <c:v>37.281517347699541</c:v>
                </c:pt>
                <c:pt idx="1">
                  <c:v>58.228811020193071</c:v>
                </c:pt>
                <c:pt idx="2">
                  <c:v>71.664783890980246</c:v>
                </c:pt>
                <c:pt idx="3">
                  <c:v>85.701517899369335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68-DE43-AEFB-D1D59ED5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1962705968167"/>
          <c:y val="5.0925925925925923E-2"/>
          <c:w val="0.8132148802064825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plus>
            <c:min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Al!$M$12:$M$16</c:f>
              <c:numCache>
                <c:formatCode>0.00</c:formatCode>
                <c:ptCount val="5"/>
                <c:pt idx="0">
                  <c:v>102.24333333333334</c:v>
                </c:pt>
                <c:pt idx="1">
                  <c:v>60.556666666666665</c:v>
                </c:pt>
                <c:pt idx="2">
                  <c:v>36.4</c:v>
                </c:pt>
                <c:pt idx="3">
                  <c:v>26.24</c:v>
                </c:pt>
                <c:pt idx="4">
                  <c:v>21.5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0-1145-9E9B-616B39346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98780556230938"/>
          <c:y val="6.2724541047967874E-2"/>
          <c:w val="0.173736439195100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5612745556448"/>
          <c:y val="5.0925925925925923E-2"/>
          <c:w val="0.7878783798105998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Al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plus>
            <c:min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Al!$R$12:$R$16</c:f>
              <c:numCache>
                <c:formatCode>0.00</c:formatCode>
                <c:ptCount val="5"/>
                <c:pt idx="0">
                  <c:v>41.413265304379159</c:v>
                </c:pt>
                <c:pt idx="1">
                  <c:v>65.89797796292298</c:v>
                </c:pt>
                <c:pt idx="2">
                  <c:v>80.645469694620473</c:v>
                </c:pt>
                <c:pt idx="3">
                  <c:v>91.284912682619691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60-5E49-913C-292B09536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48186732002916"/>
          <c:y val="0.12307737298854356"/>
          <c:w val="0.230743449230366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plus>
            <c:minus>
              <c:numRef>
                <c:f>Al!$M$18:$M$22</c:f>
                <c:numCache>
                  <c:formatCode>General</c:formatCode>
                  <c:ptCount val="5"/>
                  <c:pt idx="0">
                    <c:v>1.2615422659938433</c:v>
                  </c:pt>
                  <c:pt idx="1">
                    <c:v>4.299010222003302</c:v>
                  </c:pt>
                  <c:pt idx="2">
                    <c:v>2.0090296165064374</c:v>
                  </c:pt>
                  <c:pt idx="3">
                    <c:v>0.5939696961967007</c:v>
                  </c:pt>
                  <c:pt idx="4">
                    <c:v>5.8878405775517721E-2</c:v>
                  </c:pt>
                </c:numCache>
              </c:numRef>
            </c:minus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Al!$M$12:$M$16</c:f>
              <c:numCache>
                <c:formatCode>0.00</c:formatCode>
                <c:ptCount val="5"/>
                <c:pt idx="0">
                  <c:v>102.24333333333334</c:v>
                </c:pt>
                <c:pt idx="1">
                  <c:v>60.556666666666665</c:v>
                </c:pt>
                <c:pt idx="2">
                  <c:v>36.4</c:v>
                </c:pt>
                <c:pt idx="3">
                  <c:v>26.24</c:v>
                </c:pt>
                <c:pt idx="4">
                  <c:v>21.5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10-2842-98AC-A30E2C2AE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Al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Al!$L$18:$L$22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plus>
            <c:minus>
              <c:numRef>
                <c:f>Al!$R$18:$R$22</c:f>
                <c:numCache>
                  <c:formatCode>General</c:formatCode>
                  <c:ptCount val="5"/>
                  <c:pt idx="0">
                    <c:v>1.1565305487330915</c:v>
                  </c:pt>
                  <c:pt idx="1">
                    <c:v>0.31997846730154555</c:v>
                  </c:pt>
                  <c:pt idx="2">
                    <c:v>0.3964118961953641</c:v>
                  </c:pt>
                  <c:pt idx="3">
                    <c:v>0.20969115045918765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Al!$L$12:$L$16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Al!$R$12:$R$16</c:f>
              <c:numCache>
                <c:formatCode>0.00</c:formatCode>
                <c:ptCount val="5"/>
                <c:pt idx="0">
                  <c:v>41.413265304379159</c:v>
                </c:pt>
                <c:pt idx="1">
                  <c:v>65.89797796292298</c:v>
                </c:pt>
                <c:pt idx="2">
                  <c:v>80.645469694620473</c:v>
                </c:pt>
                <c:pt idx="3">
                  <c:v>91.284912682619691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A8-6C4C-AB15-3846BE92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V!$M$18:$M$22</c:f>
                <c:numCache>
                  <c:formatCode>General</c:formatCode>
                  <c:ptCount val="5"/>
                  <c:pt idx="0">
                    <c:v>2.1602468994692835E-2</c:v>
                  </c:pt>
                  <c:pt idx="1">
                    <c:v>1.6329931618554536E-2</c:v>
                  </c:pt>
                  <c:pt idx="2">
                    <c:v>1.2472191289246483E-2</c:v>
                  </c:pt>
                  <c:pt idx="3">
                    <c:v>8.1649658092772682E-3</c:v>
                  </c:pt>
                  <c:pt idx="4">
                    <c:v>9.428090415820628E-3</c:v>
                  </c:pt>
                </c:numCache>
              </c:numRef>
            </c:plus>
            <c:minus>
              <c:numRef>
                <c:f>V!$M$18:$M$22</c:f>
                <c:numCache>
                  <c:formatCode>General</c:formatCode>
                  <c:ptCount val="5"/>
                  <c:pt idx="0">
                    <c:v>2.1602468994692835E-2</c:v>
                  </c:pt>
                  <c:pt idx="1">
                    <c:v>1.6329931618554536E-2</c:v>
                  </c:pt>
                  <c:pt idx="2">
                    <c:v>1.2472191289246483E-2</c:v>
                  </c:pt>
                  <c:pt idx="3">
                    <c:v>8.1649658092772682E-3</c:v>
                  </c:pt>
                  <c:pt idx="4">
                    <c:v>9.428090415820628E-3</c:v>
                  </c:pt>
                </c:numCache>
              </c:numRef>
            </c:minus>
          </c:errBars>
          <c:xVal>
            <c:numRef>
              <c:f>V!$L$12:$L$16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V!$M$12:$M$16</c:f>
              <c:numCache>
                <c:formatCode>0.00</c:formatCode>
                <c:ptCount val="5"/>
                <c:pt idx="0">
                  <c:v>0.82</c:v>
                </c:pt>
                <c:pt idx="1">
                  <c:v>0.54</c:v>
                </c:pt>
                <c:pt idx="2">
                  <c:v>0.38666666666666671</c:v>
                </c:pt>
                <c:pt idx="3">
                  <c:v>0.26</c:v>
                </c:pt>
                <c:pt idx="4">
                  <c:v>0.17333333333333334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6C-F044-B4CE-540ABBADD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V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V!$L$18:$L$22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V!$R$18:$R$22</c:f>
                <c:numCache>
                  <c:formatCode>General</c:formatCode>
                  <c:ptCount val="5"/>
                  <c:pt idx="0">
                    <c:v>1.0351715177609011</c:v>
                  </c:pt>
                  <c:pt idx="1">
                    <c:v>1.0101799271272858</c:v>
                  </c:pt>
                  <c:pt idx="2">
                    <c:v>0.44211635608791844</c:v>
                  </c:pt>
                  <c:pt idx="3">
                    <c:v>0.43940345452855012</c:v>
                  </c:pt>
                  <c:pt idx="4">
                    <c:v>0</c:v>
                  </c:pt>
                </c:numCache>
              </c:numRef>
            </c:plus>
            <c:minus>
              <c:numRef>
                <c:f>V!$R$18:$R$22</c:f>
                <c:numCache>
                  <c:formatCode>General</c:formatCode>
                  <c:ptCount val="5"/>
                  <c:pt idx="0">
                    <c:v>1.0351715177609011</c:v>
                  </c:pt>
                  <c:pt idx="1">
                    <c:v>1.0101799271272858</c:v>
                  </c:pt>
                  <c:pt idx="2">
                    <c:v>0.44211635608791844</c:v>
                  </c:pt>
                  <c:pt idx="3">
                    <c:v>0.43940345452855012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V!$L$12:$L$16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V!$R$12:$R$16</c:f>
              <c:numCache>
                <c:formatCode>0.00</c:formatCode>
                <c:ptCount val="5"/>
                <c:pt idx="0">
                  <c:v>37.602678308673667</c:v>
                </c:pt>
                <c:pt idx="1">
                  <c:v>62.355592896144451</c:v>
                </c:pt>
                <c:pt idx="2">
                  <c:v>80.111119364828127</c:v>
                </c:pt>
                <c:pt idx="3">
                  <c:v>92.045205893356169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09-AB4A-824E-3077A5A6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4.7140452079103175E-3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Cr!$M$18:$M$22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4.7140452079103175E-3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Cr!$L$12:$L$16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Cr!$M$12:$M$16</c:f>
              <c:numCache>
                <c:formatCode>0.00</c:formatCode>
                <c:ptCount val="5"/>
                <c:pt idx="0">
                  <c:v>0.08</c:v>
                </c:pt>
                <c:pt idx="1">
                  <c:v>4.6666666666666669E-2</c:v>
                </c:pt>
                <c:pt idx="2">
                  <c:v>4.3333333333333335E-2</c:v>
                </c:pt>
                <c:pt idx="3">
                  <c:v>0.04</c:v>
                </c:pt>
                <c:pt idx="4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64-1D44-8A3A-13CEBB8BF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Cr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Cr!$L$18:$L$22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Cr!$R$18:$R$22</c:f>
                <c:numCache>
                  <c:formatCode>General</c:formatCode>
                  <c:ptCount val="5"/>
                  <c:pt idx="0">
                    <c:v>0.99925926534721499</c:v>
                  </c:pt>
                  <c:pt idx="1">
                    <c:v>0.97205425157937886</c:v>
                  </c:pt>
                  <c:pt idx="2">
                    <c:v>1.0681978591685022</c:v>
                  </c:pt>
                  <c:pt idx="3">
                    <c:v>0.50462821544540337</c:v>
                  </c:pt>
                  <c:pt idx="4">
                    <c:v>0</c:v>
                  </c:pt>
                </c:numCache>
              </c:numRef>
            </c:plus>
            <c:minus>
              <c:numRef>
                <c:f>Cr!$R$18:$R$22</c:f>
                <c:numCache>
                  <c:formatCode>General</c:formatCode>
                  <c:ptCount val="5"/>
                  <c:pt idx="0">
                    <c:v>0.99925926534721499</c:v>
                  </c:pt>
                  <c:pt idx="1">
                    <c:v>0.97205425157937886</c:v>
                  </c:pt>
                  <c:pt idx="2">
                    <c:v>1.0681978591685022</c:v>
                  </c:pt>
                  <c:pt idx="3">
                    <c:v>0.50462821544540337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Cr!$L$12:$L$16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Cr!$R$12:$R$16</c:f>
              <c:numCache>
                <c:formatCode>0.00</c:formatCode>
                <c:ptCount val="5"/>
                <c:pt idx="0">
                  <c:v>32.014271234046362</c:v>
                </c:pt>
                <c:pt idx="1">
                  <c:v>50.637020948956597</c:v>
                </c:pt>
                <c:pt idx="2">
                  <c:v>67.948896252616976</c:v>
                </c:pt>
                <c:pt idx="3">
                  <c:v>83.98016178179985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63-C340-8C66-E8DC1C873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Mn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Mn!$M$18:$M$22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0</c:v>
                  </c:pt>
                  <c:pt idx="3">
                    <c:v>4.7140452079103183E-3</c:v>
                  </c:pt>
                  <c:pt idx="4">
                    <c:v>4.7140452079103157E-3</c:v>
                  </c:pt>
                </c:numCache>
              </c:numRef>
            </c:plus>
            <c:minus>
              <c:numRef>
                <c:f>Mn!$M$18:$M$22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4.7140452079103175E-3</c:v>
                  </c:pt>
                  <c:pt idx="2">
                    <c:v>0</c:v>
                  </c:pt>
                  <c:pt idx="3">
                    <c:v>4.7140452079103183E-3</c:v>
                  </c:pt>
                  <c:pt idx="4">
                    <c:v>4.7140452079103157E-3</c:v>
                  </c:pt>
                </c:numCache>
              </c:numRef>
            </c:minus>
          </c:errBars>
          <c:xVal>
            <c:numRef>
              <c:f>Mn!$L$12:$L$16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Mn!$M$12:$M$16</c:f>
              <c:numCache>
                <c:formatCode>0.00</c:formatCode>
                <c:ptCount val="5"/>
                <c:pt idx="0">
                  <c:v>0</c:v>
                </c:pt>
                <c:pt idx="1">
                  <c:v>3.3333333333333335E-3</c:v>
                </c:pt>
                <c:pt idx="2">
                  <c:v>0.01</c:v>
                </c:pt>
                <c:pt idx="3">
                  <c:v>1.3333333333333334E-2</c:v>
                </c:pt>
                <c:pt idx="4">
                  <c:v>2.3333333333333334E-2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DC-3A40-9184-8FFF032E4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Mn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Mn!$L$18:$L$22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Mn!$R$18:$R$22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9.429612067149181</c:v>
                  </c:pt>
                  <c:pt idx="2">
                    <c:v>9.4169387408943344</c:v>
                  </c:pt>
                  <c:pt idx="3">
                    <c:v>9.4966942412736763</c:v>
                  </c:pt>
                  <c:pt idx="4">
                    <c:v>0</c:v>
                  </c:pt>
                </c:numCache>
              </c:numRef>
            </c:plus>
            <c:minus>
              <c:numRef>
                <c:f>Mn!$R$18:$R$22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9.429612067149181</c:v>
                  </c:pt>
                  <c:pt idx="2">
                    <c:v>9.4169387408943344</c:v>
                  </c:pt>
                  <c:pt idx="3">
                    <c:v>9.4966942412736763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Mn!$L$12:$L$16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Mn!$R$12:$R$16</c:f>
              <c:numCache>
                <c:formatCode>0.00</c:formatCode>
                <c:ptCount val="5"/>
                <c:pt idx="0">
                  <c:v>0</c:v>
                </c:pt>
                <c:pt idx="1">
                  <c:v>6.6677426366396837</c:v>
                </c:pt>
                <c:pt idx="2">
                  <c:v>26.666559389990525</c:v>
                </c:pt>
                <c:pt idx="3">
                  <c:v>53.350492374374653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72-A841-A437-CCA6C613F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Fe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Fe!$M$18:$M$22</c:f>
                <c:numCache>
                  <c:formatCode>General</c:formatCode>
                  <c:ptCount val="5"/>
                  <c:pt idx="0">
                    <c:v>0.10230672835481838</c:v>
                  </c:pt>
                  <c:pt idx="1">
                    <c:v>0.2124983660067897</c:v>
                  </c:pt>
                  <c:pt idx="2">
                    <c:v>0.17441967269268185</c:v>
                  </c:pt>
                  <c:pt idx="3">
                    <c:v>1.037047089898365</c:v>
                  </c:pt>
                  <c:pt idx="4">
                    <c:v>3.1824937810884575</c:v>
                  </c:pt>
                </c:numCache>
              </c:numRef>
            </c:plus>
            <c:minus>
              <c:numRef>
                <c:f>Fe!$M$18:$M$22</c:f>
                <c:numCache>
                  <c:formatCode>General</c:formatCode>
                  <c:ptCount val="5"/>
                  <c:pt idx="0">
                    <c:v>0.10230672835481838</c:v>
                  </c:pt>
                  <c:pt idx="1">
                    <c:v>0.2124983660067897</c:v>
                  </c:pt>
                  <c:pt idx="2">
                    <c:v>0.17441967269268185</c:v>
                  </c:pt>
                  <c:pt idx="3">
                    <c:v>1.037047089898365</c:v>
                  </c:pt>
                  <c:pt idx="4">
                    <c:v>3.1824937810884575</c:v>
                  </c:pt>
                </c:numCache>
              </c:numRef>
            </c:minus>
          </c:errBars>
          <c:xVal>
            <c:numRef>
              <c:f>Fe!$L$12:$L$16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Fe!$M$12:$M$16</c:f>
              <c:numCache>
                <c:formatCode>0.00</c:formatCode>
                <c:ptCount val="5"/>
                <c:pt idx="0">
                  <c:v>0.65</c:v>
                </c:pt>
                <c:pt idx="1">
                  <c:v>2.5566666666666666</c:v>
                </c:pt>
                <c:pt idx="2">
                  <c:v>10.176666666666666</c:v>
                </c:pt>
                <c:pt idx="3">
                  <c:v>16.27</c:v>
                </c:pt>
                <c:pt idx="4">
                  <c:v>16.3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16-E348-8E28-F8F71B486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Fe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Fe!$L$18:$L$22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Fe!$R$18:$R$22</c:f>
                <c:numCache>
                  <c:formatCode>General</c:formatCode>
                  <c:ptCount val="5"/>
                  <c:pt idx="0">
                    <c:v>0.22981948716685055</c:v>
                  </c:pt>
                  <c:pt idx="1">
                    <c:v>0.84621002269188461</c:v>
                  </c:pt>
                  <c:pt idx="2">
                    <c:v>2.6635902488942174</c:v>
                  </c:pt>
                  <c:pt idx="3">
                    <c:v>3.8676983956409083</c:v>
                  </c:pt>
                  <c:pt idx="4">
                    <c:v>0</c:v>
                  </c:pt>
                </c:numCache>
              </c:numRef>
            </c:plus>
            <c:minus>
              <c:numRef>
                <c:f>Fe!$R$18:$R$22</c:f>
                <c:numCache>
                  <c:formatCode>General</c:formatCode>
                  <c:ptCount val="5"/>
                  <c:pt idx="0">
                    <c:v>0.22981948716685055</c:v>
                  </c:pt>
                  <c:pt idx="1">
                    <c:v>0.84621002269188461</c:v>
                  </c:pt>
                  <c:pt idx="2">
                    <c:v>2.6635902488942174</c:v>
                  </c:pt>
                  <c:pt idx="3">
                    <c:v>3.8676983956409083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Fe!$L$12:$L$16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Fe!$R$12:$R$16</c:f>
              <c:numCache>
                <c:formatCode>0.00</c:formatCode>
                <c:ptCount val="5"/>
                <c:pt idx="0">
                  <c:v>1.421336188453864</c:v>
                </c:pt>
                <c:pt idx="1">
                  <c:v>7.0198467843864423</c:v>
                </c:pt>
                <c:pt idx="2">
                  <c:v>29.368865154580632</c:v>
                </c:pt>
                <c:pt idx="3">
                  <c:v>64.896431182678754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1-8F44-A60C-2FA616C32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Cu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Cu!$M$18:$M$22</c:f>
                <c:numCache>
                  <c:formatCode>General</c:formatCode>
                  <c:ptCount val="5"/>
                  <c:pt idx="0">
                    <c:v>4.7140452079103175E-3</c:v>
                  </c:pt>
                  <c:pt idx="1">
                    <c:v>4.0276819911981905E-2</c:v>
                  </c:pt>
                  <c:pt idx="2">
                    <c:v>0</c:v>
                  </c:pt>
                  <c:pt idx="3">
                    <c:v>5.7154760664940824E-2</c:v>
                  </c:pt>
                  <c:pt idx="4">
                    <c:v>4.7140452079103183E-3</c:v>
                  </c:pt>
                </c:numCache>
              </c:numRef>
            </c:plus>
            <c:minus>
              <c:numRef>
                <c:f>Cu!$M$18:$M$22</c:f>
                <c:numCache>
                  <c:formatCode>General</c:formatCode>
                  <c:ptCount val="5"/>
                  <c:pt idx="0">
                    <c:v>4.7140452079103175E-3</c:v>
                  </c:pt>
                  <c:pt idx="1">
                    <c:v>4.0276819911981905E-2</c:v>
                  </c:pt>
                  <c:pt idx="2">
                    <c:v>0</c:v>
                  </c:pt>
                  <c:pt idx="3">
                    <c:v>5.7154760664940824E-2</c:v>
                  </c:pt>
                  <c:pt idx="4">
                    <c:v>4.7140452079103183E-3</c:v>
                  </c:pt>
                </c:numCache>
              </c:numRef>
            </c:minus>
          </c:errBars>
          <c:xVal>
            <c:numRef>
              <c:f>Cu!$L$12:$L$16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Cu!$M$12:$M$16</c:f>
              <c:numCache>
                <c:formatCode>0.00</c:formatCode>
                <c:ptCount val="5"/>
                <c:pt idx="0">
                  <c:v>3.3333333333333333E-2</c:v>
                </c:pt>
                <c:pt idx="1">
                  <c:v>4.3333333333333335E-2</c:v>
                </c:pt>
                <c:pt idx="2">
                  <c:v>0.01</c:v>
                </c:pt>
                <c:pt idx="3">
                  <c:v>6.0000000000000005E-2</c:v>
                </c:pt>
                <c:pt idx="4">
                  <c:v>1.3333333333333334E-2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CF-FD4E-B0DE-1F53EF030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Cu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Cu!$L$18:$L$22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Cu!$R$18:$R$22</c:f>
                <c:numCache>
                  <c:formatCode>General</c:formatCode>
                  <c:ptCount val="5"/>
                  <c:pt idx="0">
                    <c:v>14.186290587965008</c:v>
                  </c:pt>
                  <c:pt idx="1">
                    <c:v>5.9586323333979943</c:v>
                  </c:pt>
                  <c:pt idx="2">
                    <c:v>10.312553471325588</c:v>
                  </c:pt>
                  <c:pt idx="3">
                    <c:v>3.1906708309700496</c:v>
                  </c:pt>
                  <c:pt idx="4">
                    <c:v>0</c:v>
                  </c:pt>
                </c:numCache>
              </c:numRef>
            </c:plus>
            <c:minus>
              <c:numRef>
                <c:f>Cu!$R$18:$R$22</c:f>
                <c:numCache>
                  <c:formatCode>General</c:formatCode>
                  <c:ptCount val="5"/>
                  <c:pt idx="0">
                    <c:v>14.186290587965008</c:v>
                  </c:pt>
                  <c:pt idx="1">
                    <c:v>5.9586323333979943</c:v>
                  </c:pt>
                  <c:pt idx="2">
                    <c:v>10.312553471325588</c:v>
                  </c:pt>
                  <c:pt idx="3">
                    <c:v>3.1906708309700496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Cu!$L$12:$L$16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Cu!$R$12:$R$16</c:f>
              <c:numCache>
                <c:formatCode>0.00</c:formatCode>
                <c:ptCount val="5"/>
                <c:pt idx="0">
                  <c:v>29.710719104496281</c:v>
                </c:pt>
                <c:pt idx="1">
                  <c:v>51.636327907752253</c:v>
                </c:pt>
                <c:pt idx="2">
                  <c:v>60.546823217325617</c:v>
                </c:pt>
                <c:pt idx="3">
                  <c:v>89.980326536504833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A50-C646-8047-493B95775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Zn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Zn!$M$18:$M$22</c:f>
                <c:numCache>
                  <c:formatCode>General</c:formatCode>
                  <c:ptCount val="5"/>
                  <c:pt idx="0">
                    <c:v>4.7140452079103123E-3</c:v>
                  </c:pt>
                  <c:pt idx="1">
                    <c:v>1.8856180831641263E-2</c:v>
                  </c:pt>
                  <c:pt idx="2">
                    <c:v>8.1649658092772526E-3</c:v>
                  </c:pt>
                  <c:pt idx="3">
                    <c:v>0.63876617178919404</c:v>
                  </c:pt>
                  <c:pt idx="4">
                    <c:v>4.4969125210773474E-2</c:v>
                  </c:pt>
                </c:numCache>
              </c:numRef>
            </c:plus>
            <c:minus>
              <c:numRef>
                <c:f>Zn!$M$18:$M$22</c:f>
                <c:numCache>
                  <c:formatCode>General</c:formatCode>
                  <c:ptCount val="5"/>
                  <c:pt idx="0">
                    <c:v>4.7140452079103123E-3</c:v>
                  </c:pt>
                  <c:pt idx="1">
                    <c:v>1.8856180831641263E-2</c:v>
                  </c:pt>
                  <c:pt idx="2">
                    <c:v>8.1649658092772526E-3</c:v>
                  </c:pt>
                  <c:pt idx="3">
                    <c:v>0.63876617178919404</c:v>
                  </c:pt>
                  <c:pt idx="4">
                    <c:v>4.4969125210773474E-2</c:v>
                  </c:pt>
                </c:numCache>
              </c:numRef>
            </c:minus>
          </c:errBars>
          <c:xVal>
            <c:numRef>
              <c:f>Zn!$L$12:$L$16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Zn!$M$12:$M$16</c:f>
              <c:numCache>
                <c:formatCode>0.00</c:formatCode>
                <c:ptCount val="5"/>
                <c:pt idx="0">
                  <c:v>1.6666666666666666E-2</c:v>
                </c:pt>
                <c:pt idx="1">
                  <c:v>2.3333333333333334E-2</c:v>
                </c:pt>
                <c:pt idx="2">
                  <c:v>0.02</c:v>
                </c:pt>
                <c:pt idx="3">
                  <c:v>0.48666666666666664</c:v>
                </c:pt>
                <c:pt idx="4">
                  <c:v>5.6666666666666664E-2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9-3947-ACE9-210354816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Zn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Zn!$L$18:$L$22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Zn!$R$18:$R$22</c:f>
                <c:numCache>
                  <c:formatCode>General</c:formatCode>
                  <c:ptCount val="5"/>
                  <c:pt idx="0">
                    <c:v>8.0782040183405073</c:v>
                  </c:pt>
                  <c:pt idx="1">
                    <c:v>10.916287435559292</c:v>
                  </c:pt>
                  <c:pt idx="2">
                    <c:v>13.705897105950969</c:v>
                  </c:pt>
                  <c:pt idx="3">
                    <c:v>23.904474070582296</c:v>
                  </c:pt>
                  <c:pt idx="4">
                    <c:v>0</c:v>
                  </c:pt>
                </c:numCache>
              </c:numRef>
            </c:plus>
            <c:minus>
              <c:numRef>
                <c:f>Zn!$R$18:$R$22</c:f>
                <c:numCache>
                  <c:formatCode>General</c:formatCode>
                  <c:ptCount val="5"/>
                  <c:pt idx="0">
                    <c:v>8.0782040183405073</c:v>
                  </c:pt>
                  <c:pt idx="1">
                    <c:v>10.916287435559292</c:v>
                  </c:pt>
                  <c:pt idx="2">
                    <c:v>13.705897105950969</c:v>
                  </c:pt>
                  <c:pt idx="3">
                    <c:v>23.904474070582296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Zn!$L$12:$L$16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Zn!$R$12:$R$16</c:f>
              <c:numCache>
                <c:formatCode>0.00</c:formatCode>
                <c:ptCount val="5"/>
                <c:pt idx="0">
                  <c:v>8.7706425455176049</c:v>
                </c:pt>
                <c:pt idx="1">
                  <c:v>14.872798661132094</c:v>
                </c:pt>
                <c:pt idx="2">
                  <c:v>22.21320005416182</c:v>
                </c:pt>
                <c:pt idx="3">
                  <c:v>69.57981278651306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9E-E543-A736-EF575E22A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Ga!$M$18:$M$22</c:f>
                <c:numCache>
                  <c:formatCode>General</c:formatCode>
                  <c:ptCount val="5"/>
                  <c:pt idx="0">
                    <c:v>4.7140452079103209E-3</c:v>
                  </c:pt>
                  <c:pt idx="1">
                    <c:v>4.7140452079103209E-3</c:v>
                  </c:pt>
                  <c:pt idx="2">
                    <c:v>0</c:v>
                  </c:pt>
                  <c:pt idx="3">
                    <c:v>0</c:v>
                  </c:pt>
                  <c:pt idx="4">
                    <c:v>4.7140452079103123E-3</c:v>
                  </c:pt>
                </c:numCache>
              </c:numRef>
            </c:plus>
            <c:minus>
              <c:numRef>
                <c:f>Ga!$M$18:$M$22</c:f>
                <c:numCache>
                  <c:formatCode>General</c:formatCode>
                  <c:ptCount val="5"/>
                  <c:pt idx="0">
                    <c:v>4.7140452079103209E-3</c:v>
                  </c:pt>
                  <c:pt idx="1">
                    <c:v>4.7140452079103209E-3</c:v>
                  </c:pt>
                  <c:pt idx="2">
                    <c:v>0</c:v>
                  </c:pt>
                  <c:pt idx="3">
                    <c:v>0</c:v>
                  </c:pt>
                  <c:pt idx="4">
                    <c:v>4.7140452079103123E-3</c:v>
                  </c:pt>
                </c:numCache>
              </c:numRef>
            </c:minus>
          </c:errBars>
          <c:xVal>
            <c:numRef>
              <c:f>Ga!$L$12:$L$16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Ga!$M$12:$M$16</c:f>
              <c:numCache>
                <c:formatCode>0.00</c:formatCode>
                <c:ptCount val="5"/>
                <c:pt idx="0">
                  <c:v>0.15666666666666665</c:v>
                </c:pt>
                <c:pt idx="1">
                  <c:v>6.3333333333333339E-2</c:v>
                </c:pt>
                <c:pt idx="2">
                  <c:v>0.03</c:v>
                </c:pt>
                <c:pt idx="3">
                  <c:v>0.02</c:v>
                </c:pt>
                <c:pt idx="4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AF-134D-BBF3-6FD96306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Ga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Ga!$L$18:$L$22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Ga!$R$18:$R$22</c:f>
                <c:numCache>
                  <c:formatCode>General</c:formatCode>
                  <c:ptCount val="5"/>
                  <c:pt idx="0">
                    <c:v>1.7542577320622634</c:v>
                  </c:pt>
                  <c:pt idx="1">
                    <c:v>1.5054051702633526</c:v>
                  </c:pt>
                  <c:pt idx="2">
                    <c:v>1.5219606424198677</c:v>
                  </c:pt>
                  <c:pt idx="3">
                    <c:v>1.5784499090330935</c:v>
                  </c:pt>
                  <c:pt idx="4">
                    <c:v>0</c:v>
                  </c:pt>
                </c:numCache>
              </c:numRef>
            </c:plus>
            <c:minus>
              <c:numRef>
                <c:f>Ga!$R$18:$R$22</c:f>
                <c:numCache>
                  <c:formatCode>General</c:formatCode>
                  <c:ptCount val="5"/>
                  <c:pt idx="0">
                    <c:v>1.7542577320622634</c:v>
                  </c:pt>
                  <c:pt idx="1">
                    <c:v>1.5054051702633526</c:v>
                  </c:pt>
                  <c:pt idx="2">
                    <c:v>1.5219606424198677</c:v>
                  </c:pt>
                  <c:pt idx="3">
                    <c:v>1.5784499090330935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Ga!$L$12:$L$16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Ga!$R$12:$R$16</c:f>
              <c:numCache>
                <c:formatCode>0.00</c:formatCode>
                <c:ptCount val="5"/>
                <c:pt idx="0">
                  <c:v>54.667926828991618</c:v>
                </c:pt>
                <c:pt idx="1">
                  <c:v>76.724560589160419</c:v>
                </c:pt>
                <c:pt idx="2">
                  <c:v>87.212966634048044</c:v>
                </c:pt>
                <c:pt idx="3">
                  <c:v>94.205237330639804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75-494D-8359-4AAF1D7AB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As!$M$18:$M$22</c:f>
                <c:numCache>
                  <c:formatCode>General</c:formatCode>
                  <c:ptCount val="5"/>
                  <c:pt idx="0">
                    <c:v>4.7140452079103183E-3</c:v>
                  </c:pt>
                  <c:pt idx="1">
                    <c:v>4.7140452079103157E-3</c:v>
                  </c:pt>
                  <c:pt idx="2">
                    <c:v>0</c:v>
                  </c:pt>
                  <c:pt idx="3">
                    <c:v>4.7140452079103123E-3</c:v>
                  </c:pt>
                  <c:pt idx="4">
                    <c:v>0</c:v>
                  </c:pt>
                </c:numCache>
              </c:numRef>
            </c:plus>
            <c:minus>
              <c:numRef>
                <c:f>As!$M$18:$M$22</c:f>
                <c:numCache>
                  <c:formatCode>General</c:formatCode>
                  <c:ptCount val="5"/>
                  <c:pt idx="0">
                    <c:v>4.7140452079103183E-3</c:v>
                  </c:pt>
                  <c:pt idx="1">
                    <c:v>4.7140452079103157E-3</c:v>
                  </c:pt>
                  <c:pt idx="2">
                    <c:v>0</c:v>
                  </c:pt>
                  <c:pt idx="3">
                    <c:v>4.7140452079103123E-3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As!$L$12:$L$16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As!$M$12:$M$16</c:f>
              <c:numCache>
                <c:formatCode>0.00</c:formatCode>
                <c:ptCount val="5"/>
                <c:pt idx="0">
                  <c:v>3.3333333333333333E-2</c:v>
                </c:pt>
                <c:pt idx="1">
                  <c:v>2.3333333333333334E-2</c:v>
                </c:pt>
                <c:pt idx="2">
                  <c:v>0.02</c:v>
                </c:pt>
                <c:pt idx="3">
                  <c:v>1.6666666666666666E-2</c:v>
                </c:pt>
                <c:pt idx="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31-A940-9199-2C5E86F4F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"/>
              <c:y val="0.201089493858110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As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As!$L$18:$L$22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As!$R$18:$R$22</c:f>
                <c:numCache>
                  <c:formatCode>General</c:formatCode>
                  <c:ptCount val="5"/>
                  <c:pt idx="0">
                    <c:v>1.6241811992050781</c:v>
                  </c:pt>
                  <c:pt idx="1">
                    <c:v>3.5402463173191476</c:v>
                  </c:pt>
                  <c:pt idx="2">
                    <c:v>3.2469068790969136</c:v>
                  </c:pt>
                  <c:pt idx="3">
                    <c:v>1.1354468399693152</c:v>
                  </c:pt>
                  <c:pt idx="4">
                    <c:v>0</c:v>
                  </c:pt>
                </c:numCache>
              </c:numRef>
            </c:plus>
            <c:minus>
              <c:numRef>
                <c:f>As!$R$18:$R$22</c:f>
                <c:numCache>
                  <c:formatCode>General</c:formatCode>
                  <c:ptCount val="5"/>
                  <c:pt idx="0">
                    <c:v>1.6241811992050781</c:v>
                  </c:pt>
                  <c:pt idx="1">
                    <c:v>3.5402463173191476</c:v>
                  </c:pt>
                  <c:pt idx="2">
                    <c:v>3.2469068790969136</c:v>
                  </c:pt>
                  <c:pt idx="3">
                    <c:v>1.1354468399693152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As!$L$12:$L$16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As!$R$12:$R$16</c:f>
              <c:numCache>
                <c:formatCode>0.00</c:formatCode>
                <c:ptCount val="5"/>
                <c:pt idx="0">
                  <c:v>32.202906490190557</c:v>
                </c:pt>
                <c:pt idx="1">
                  <c:v>54.596818138177923</c:v>
                </c:pt>
                <c:pt idx="2">
                  <c:v>74.240731161619351</c:v>
                </c:pt>
                <c:pt idx="3">
                  <c:v>90.185130774045163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A2-C647-962E-80E5F2B83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7.3243777375724475E-2"/>
          <c:y val="6.1909301696032384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27962740739774"/>
          <c:y val="5.0925925925925923E-2"/>
          <c:w val="0.7817551076306673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Conc Dissolved Silica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'Dissolved Silica'!$M$18:$M$22</c:f>
                <c:numCache>
                  <c:formatCode>General</c:formatCode>
                  <c:ptCount val="5"/>
                  <c:pt idx="0">
                    <c:v>6.6379381002102528E-2</c:v>
                  </c:pt>
                  <c:pt idx="1">
                    <c:v>2.0057065255581774</c:v>
                  </c:pt>
                  <c:pt idx="2">
                    <c:v>1.5044091494300569</c:v>
                  </c:pt>
                  <c:pt idx="3">
                    <c:v>0.53128293361970036</c:v>
                  </c:pt>
                  <c:pt idx="4">
                    <c:v>1.950857418333467</c:v>
                  </c:pt>
                </c:numCache>
              </c:numRef>
            </c:plus>
            <c:minus>
              <c:numRef>
                <c:f>'Dissolved Silica'!$M$18:$M$22</c:f>
                <c:numCache>
                  <c:formatCode>General</c:formatCode>
                  <c:ptCount val="5"/>
                  <c:pt idx="0">
                    <c:v>6.6379381002102528E-2</c:v>
                  </c:pt>
                  <c:pt idx="1">
                    <c:v>2.0057065255581774</c:v>
                  </c:pt>
                  <c:pt idx="2">
                    <c:v>1.5044091494300569</c:v>
                  </c:pt>
                  <c:pt idx="3">
                    <c:v>0.53128293361970036</c:v>
                  </c:pt>
                  <c:pt idx="4">
                    <c:v>1.950857418333467</c:v>
                  </c:pt>
                </c:numCache>
              </c:numRef>
            </c:minus>
          </c:errBars>
          <c:xVal>
            <c:numRef>
              <c:f>'Dissolved Silica'!$L$12:$L$16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'Dissolved Silica'!$M$12:$M$16</c:f>
              <c:numCache>
                <c:formatCode>0.00</c:formatCode>
                <c:ptCount val="5"/>
                <c:pt idx="0">
                  <c:v>8.9016666666666655</c:v>
                </c:pt>
                <c:pt idx="1">
                  <c:v>8.4750000000000014</c:v>
                </c:pt>
                <c:pt idx="2">
                  <c:v>11.000666666666667</c:v>
                </c:pt>
                <c:pt idx="3">
                  <c:v>10.713333333333333</c:v>
                </c:pt>
                <c:pt idx="4">
                  <c:v>13.723999999999998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92-4243-9C2D-50F537266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</a:t>
                </a:r>
                <a:r>
                  <a:rPr lang="nb-NO" baseline="0"/>
                  <a:t>  (mg/L)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6.9765151090080491E-3"/>
              <c:y val="0.201089714064293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34644728027706"/>
          <c:y val="5.0505964006226658E-2"/>
          <c:w val="0.282874605291701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6235973024654"/>
          <c:y val="5.0925925925925923E-2"/>
          <c:w val="0.76627231216272307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Fraction Dissolved Silica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plus>
            <c:minus>
              <c:numRef>
                <c:f>'Dissolved Silica'!$L$18:$L$22</c:f>
                <c:numCache>
                  <c:formatCode>General</c:formatCode>
                  <c:ptCount val="5"/>
                  <c:pt idx="0">
                    <c:v>2.6260818838019461E-2</c:v>
                  </c:pt>
                  <c:pt idx="1">
                    <c:v>5.687803619642863E-2</c:v>
                  </c:pt>
                  <c:pt idx="2">
                    <c:v>0.12625277618159614</c:v>
                  </c:pt>
                  <c:pt idx="3">
                    <c:v>0.19586485441530813</c:v>
                  </c:pt>
                  <c:pt idx="4">
                    <c:v>0.22203308030089663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'Dissolved Silica'!$R$18:$R$22</c:f>
                <c:numCache>
                  <c:formatCode>General</c:formatCode>
                  <c:ptCount val="5"/>
                  <c:pt idx="0">
                    <c:v>0.40685647181622825</c:v>
                  </c:pt>
                  <c:pt idx="1">
                    <c:v>4.4103212072508011</c:v>
                  </c:pt>
                  <c:pt idx="2">
                    <c:v>2.5246708683211256</c:v>
                  </c:pt>
                  <c:pt idx="3">
                    <c:v>2.9685126413263325</c:v>
                  </c:pt>
                  <c:pt idx="4">
                    <c:v>0</c:v>
                  </c:pt>
                </c:numCache>
              </c:numRef>
            </c:plus>
            <c:minus>
              <c:numRef>
                <c:f>'Dissolved Silica'!$R$18:$R$22</c:f>
                <c:numCache>
                  <c:formatCode>General</c:formatCode>
                  <c:ptCount val="5"/>
                  <c:pt idx="0">
                    <c:v>0.40685647181622825</c:v>
                  </c:pt>
                  <c:pt idx="1">
                    <c:v>4.4103212072508011</c:v>
                  </c:pt>
                  <c:pt idx="2">
                    <c:v>2.5246708683211256</c:v>
                  </c:pt>
                  <c:pt idx="3">
                    <c:v>2.9685126413263325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'Dissolved Silica'!$L$12:$L$16</c:f>
              <c:numCache>
                <c:formatCode>0.00</c:formatCode>
                <c:ptCount val="5"/>
                <c:pt idx="0">
                  <c:v>10.016882716049381</c:v>
                </c:pt>
                <c:pt idx="1">
                  <c:v>20.03341975308642</c:v>
                </c:pt>
                <c:pt idx="2">
                  <c:v>30.064293209876539</c:v>
                </c:pt>
                <c:pt idx="3">
                  <c:v>40.095166666666664</c:v>
                </c:pt>
                <c:pt idx="4">
                  <c:v>50.119905864197527</c:v>
                </c:pt>
              </c:numCache>
            </c:numRef>
          </c:xVal>
          <c:yVal>
            <c:numRef>
              <c:f>'Dissolved Silica'!$R$12:$R$16</c:f>
              <c:numCache>
                <c:formatCode>0.00</c:formatCode>
                <c:ptCount val="5"/>
                <c:pt idx="0">
                  <c:v>16.853393101862686</c:v>
                </c:pt>
                <c:pt idx="1">
                  <c:v>32.974280624957075</c:v>
                </c:pt>
                <c:pt idx="2">
                  <c:v>53.748520441411046</c:v>
                </c:pt>
                <c:pt idx="3">
                  <c:v>74.088560852868682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C4-1040-9203-332A6265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35472"/>
        <c:axId val="380836784"/>
      </c:scatterChart>
      <c:valAx>
        <c:axId val="380835472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L/S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6784"/>
        <c:crosses val="autoZero"/>
        <c:crossBetween val="midCat"/>
        <c:majorUnit val="10"/>
      </c:valAx>
      <c:valAx>
        <c:axId val="38083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leached (%)</a:t>
                </a:r>
              </a:p>
            </c:rich>
          </c:tx>
          <c:layout>
            <c:manualLayout>
              <c:xMode val="edge"/>
              <c:yMode val="edge"/>
              <c:x val="2.5978890405920163E-2"/>
              <c:y val="0.14073688212371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0835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923026313691686"/>
          <c:y val="6.1909253453898139E-2"/>
          <c:w val="0.538627200321642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13" Type="http://schemas.openxmlformats.org/officeDocument/2006/relationships/chart" Target="../charts/chart53.xml"/><Relationship Id="rId18" Type="http://schemas.openxmlformats.org/officeDocument/2006/relationships/chart" Target="../charts/chart58.xml"/><Relationship Id="rId26" Type="http://schemas.openxmlformats.org/officeDocument/2006/relationships/chart" Target="../charts/chart66.xml"/><Relationship Id="rId3" Type="http://schemas.openxmlformats.org/officeDocument/2006/relationships/chart" Target="../charts/chart43.xml"/><Relationship Id="rId21" Type="http://schemas.openxmlformats.org/officeDocument/2006/relationships/chart" Target="../charts/chart61.xml"/><Relationship Id="rId34" Type="http://schemas.openxmlformats.org/officeDocument/2006/relationships/chart" Target="../charts/chart74.xml"/><Relationship Id="rId7" Type="http://schemas.openxmlformats.org/officeDocument/2006/relationships/chart" Target="../charts/chart47.xml"/><Relationship Id="rId12" Type="http://schemas.openxmlformats.org/officeDocument/2006/relationships/chart" Target="../charts/chart52.xml"/><Relationship Id="rId17" Type="http://schemas.openxmlformats.org/officeDocument/2006/relationships/chart" Target="../charts/chart57.xml"/><Relationship Id="rId25" Type="http://schemas.openxmlformats.org/officeDocument/2006/relationships/chart" Target="../charts/chart65.xml"/><Relationship Id="rId33" Type="http://schemas.openxmlformats.org/officeDocument/2006/relationships/chart" Target="../charts/chart73.xml"/><Relationship Id="rId2" Type="http://schemas.openxmlformats.org/officeDocument/2006/relationships/chart" Target="../charts/chart42.xml"/><Relationship Id="rId16" Type="http://schemas.openxmlformats.org/officeDocument/2006/relationships/chart" Target="../charts/chart56.xml"/><Relationship Id="rId20" Type="http://schemas.openxmlformats.org/officeDocument/2006/relationships/chart" Target="../charts/chart60.xml"/><Relationship Id="rId29" Type="http://schemas.openxmlformats.org/officeDocument/2006/relationships/chart" Target="../charts/chart69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24" Type="http://schemas.openxmlformats.org/officeDocument/2006/relationships/chart" Target="../charts/chart64.xml"/><Relationship Id="rId32" Type="http://schemas.openxmlformats.org/officeDocument/2006/relationships/chart" Target="../charts/chart72.xml"/><Relationship Id="rId5" Type="http://schemas.openxmlformats.org/officeDocument/2006/relationships/chart" Target="../charts/chart45.xml"/><Relationship Id="rId15" Type="http://schemas.openxmlformats.org/officeDocument/2006/relationships/chart" Target="../charts/chart55.xml"/><Relationship Id="rId23" Type="http://schemas.openxmlformats.org/officeDocument/2006/relationships/chart" Target="../charts/chart63.xml"/><Relationship Id="rId28" Type="http://schemas.openxmlformats.org/officeDocument/2006/relationships/chart" Target="../charts/chart68.xml"/><Relationship Id="rId36" Type="http://schemas.openxmlformats.org/officeDocument/2006/relationships/chart" Target="../charts/chart76.xml"/><Relationship Id="rId10" Type="http://schemas.openxmlformats.org/officeDocument/2006/relationships/chart" Target="../charts/chart50.xml"/><Relationship Id="rId19" Type="http://schemas.openxmlformats.org/officeDocument/2006/relationships/chart" Target="../charts/chart59.xml"/><Relationship Id="rId31" Type="http://schemas.openxmlformats.org/officeDocument/2006/relationships/chart" Target="../charts/chart71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Relationship Id="rId14" Type="http://schemas.openxmlformats.org/officeDocument/2006/relationships/chart" Target="../charts/chart54.xml"/><Relationship Id="rId22" Type="http://schemas.openxmlformats.org/officeDocument/2006/relationships/chart" Target="../charts/chart62.xml"/><Relationship Id="rId27" Type="http://schemas.openxmlformats.org/officeDocument/2006/relationships/chart" Target="../charts/chart67.xml"/><Relationship Id="rId30" Type="http://schemas.openxmlformats.org/officeDocument/2006/relationships/chart" Target="../charts/chart70.xml"/><Relationship Id="rId35" Type="http://schemas.openxmlformats.org/officeDocument/2006/relationships/chart" Target="../charts/chart7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90575-A21A-0946-BAEB-40CE2F74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B7E4B8-1A4E-5C45-A4A4-732B38798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93B73-92B0-0645-8980-DA4BEAEFC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25482B-19D4-2F4C-9DDA-524A6058A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56388</xdr:rowOff>
    </xdr:from>
    <xdr:to>
      <xdr:col>5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9E2ED-4FC2-9F40-A3C6-CEE7C7C91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56896</xdr:colOff>
      <xdr:row>26</xdr:row>
      <xdr:rowOff>56388</xdr:rowOff>
    </xdr:from>
    <xdr:to>
      <xdr:col>11</xdr:col>
      <xdr:colOff>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25FBF0-6F05-E445-9681-1A0B5EFC5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417D8-74A0-434D-B038-3420571C9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28CCB-E59C-D040-82B6-C0EC91468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C2744-C6E2-4EEF-B699-DA745D495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D8666-683C-47F6-8491-C5F911E0C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C832AF-2B80-0444-8905-92C7F477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9483C5-FF5E-2143-B161-9C9869DF0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27F51C-92FB-8546-A971-A6406BCC5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2A48D1-26EE-FC46-A185-6B984D128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D7585C-E922-4E14-BC6B-53607EF09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076E1-5ACB-EA4F-8589-A9735BAEC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E096E7-C66E-8B49-A35A-31C6D8501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43769-64A0-A044-B269-A19E77431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62727-B985-2A44-BA8C-6FE736D1B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A5F6C-8222-4F8D-B08A-114FD6EB9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B0CFA-4984-4179-92E4-04C7CE351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60327-CA83-834F-BB36-2EE003B4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C400D2-6F02-F74F-84E2-87F4BE945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ED47E-951E-4A48-B56F-762A3256D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FA192-5D83-7C4D-BBB7-B416B2DDC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7ED7C-A40B-814E-8021-BE8D57868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58D6A4-36D9-9B4E-8D80-1ED9C3B0E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CB6F1-1F29-2148-A4EE-A9FAF9336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9E0012-D2F5-2C4B-8F1E-F2A6389E1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B1B8B-B4CD-A14A-8FA8-6CD3219E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E2732-530B-B342-8AAE-E29383DF1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ACDA1-E494-0A4F-866B-ED9237787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0D6C5D-415A-DE49-9271-690A0F18F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2C71D-8AC5-E54A-A961-662D3B834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D8D34C-D22C-4742-A9EF-EAB79FC6E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9DCA3-2280-074D-AFE9-99AFC2D85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ED93BE-E24B-504C-B521-5D873653F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187642</xdr:rowOff>
    </xdr:from>
    <xdr:to>
      <xdr:col>5</xdr:col>
      <xdr:colOff>0</xdr:colOff>
      <xdr:row>41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4E655F-1915-E742-A170-81DB0638F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438150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CBADC-CA50-0445-9312-B01BCA14A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0</xdr:row>
      <xdr:rowOff>7936</xdr:rowOff>
    </xdr:from>
    <xdr:to>
      <xdr:col>3</xdr:col>
      <xdr:colOff>356933</xdr:colOff>
      <xdr:row>10</xdr:row>
      <xdr:rowOff>145421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C9F77BE-2BD1-F84C-8F8E-1C7EAE06011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357187</xdr:colOff>
      <xdr:row>0</xdr:row>
      <xdr:rowOff>10670</xdr:rowOff>
    </xdr:from>
    <xdr:to>
      <xdr:col>6</xdr:col>
      <xdr:colOff>706183</xdr:colOff>
      <xdr:row>10</xdr:row>
      <xdr:rowOff>145429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4C71500-F895-8F49-9622-C3EEE97BF68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7938</xdr:colOff>
      <xdr:row>10</xdr:row>
      <xdr:rowOff>142876</xdr:rowOff>
    </xdr:from>
    <xdr:to>
      <xdr:col>3</xdr:col>
      <xdr:colOff>356934</xdr:colOff>
      <xdr:row>21</xdr:row>
      <xdr:rowOff>54018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D826897-BA98-4847-A5B4-688E4C46656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357187</xdr:colOff>
      <xdr:row>10</xdr:row>
      <xdr:rowOff>145426</xdr:rowOff>
    </xdr:from>
    <xdr:to>
      <xdr:col>6</xdr:col>
      <xdr:colOff>706183</xdr:colOff>
      <xdr:row>21</xdr:row>
      <xdr:rowOff>54027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B7710B2-0CFD-C645-BEFF-BD590A7AD4D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8191</xdr:colOff>
      <xdr:row>21</xdr:row>
      <xdr:rowOff>56388</xdr:rowOff>
    </xdr:from>
    <xdr:to>
      <xdr:col>3</xdr:col>
      <xdr:colOff>357187</xdr:colOff>
      <xdr:row>32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7C90A77-4E94-BB4B-84EA-EFEDADA68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357441</xdr:colOff>
      <xdr:row>21</xdr:row>
      <xdr:rowOff>56388</xdr:rowOff>
    </xdr:from>
    <xdr:to>
      <xdr:col>6</xdr:col>
      <xdr:colOff>706437</xdr:colOff>
      <xdr:row>32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D243AF2-FA56-F743-B887-1742FE069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8445</xdr:colOff>
      <xdr:row>32</xdr:row>
      <xdr:rowOff>0</xdr:rowOff>
    </xdr:from>
    <xdr:to>
      <xdr:col>3</xdr:col>
      <xdr:colOff>357441</xdr:colOff>
      <xdr:row>42</xdr:row>
      <xdr:rowOff>134112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2120705-D280-E048-AD57-B121427AA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357441</xdr:colOff>
      <xdr:row>32</xdr:row>
      <xdr:rowOff>0</xdr:rowOff>
    </xdr:from>
    <xdr:to>
      <xdr:col>6</xdr:col>
      <xdr:colOff>706437</xdr:colOff>
      <xdr:row>42</xdr:row>
      <xdr:rowOff>134112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89578DA-30C4-F641-849E-9603B413B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107723</xdr:colOff>
      <xdr:row>0</xdr:row>
      <xdr:rowOff>56666</xdr:rowOff>
    </xdr:from>
    <xdr:to>
      <xdr:col>10</xdr:col>
      <xdr:colOff>456719</xdr:colOff>
      <xdr:row>11</xdr:row>
      <xdr:rowOff>278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6724A0-F7C6-7D4C-BA06-772A0C78CF2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426357</xdr:colOff>
      <xdr:row>0</xdr:row>
      <xdr:rowOff>56666</xdr:rowOff>
    </xdr:from>
    <xdr:to>
      <xdr:col>13</xdr:col>
      <xdr:colOff>775353</xdr:colOff>
      <xdr:row>11</xdr:row>
      <xdr:rowOff>278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75A4CDA-2BD9-8944-9D89-9E16F8B844F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426357</xdr:colOff>
      <xdr:row>11</xdr:row>
      <xdr:rowOff>278</xdr:rowOff>
    </xdr:from>
    <xdr:to>
      <xdr:col>13</xdr:col>
      <xdr:colOff>775353</xdr:colOff>
      <xdr:row>21</xdr:row>
      <xdr:rowOff>134390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FE2CF06-1D50-524F-9E5A-6B3FEEF49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107723</xdr:colOff>
      <xdr:row>11</xdr:row>
      <xdr:rowOff>278</xdr:rowOff>
    </xdr:from>
    <xdr:to>
      <xdr:col>10</xdr:col>
      <xdr:colOff>426357</xdr:colOff>
      <xdr:row>21</xdr:row>
      <xdr:rowOff>134390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EB4F8BF-5B2E-BD42-8A86-126A6EC34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107723</xdr:colOff>
      <xdr:row>21</xdr:row>
      <xdr:rowOff>134390</xdr:rowOff>
    </xdr:from>
    <xdr:to>
      <xdr:col>10</xdr:col>
      <xdr:colOff>456719</xdr:colOff>
      <xdr:row>32</xdr:row>
      <xdr:rowOff>78002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C2F4A65-ED05-5F43-94C9-70753806BCA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426357</xdr:colOff>
      <xdr:row>21</xdr:row>
      <xdr:rowOff>134390</xdr:rowOff>
    </xdr:from>
    <xdr:to>
      <xdr:col>13</xdr:col>
      <xdr:colOff>775353</xdr:colOff>
      <xdr:row>32</xdr:row>
      <xdr:rowOff>78002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2D5F30B-4A9A-284B-B2D1-65923674509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33</xdr:row>
      <xdr:rowOff>1</xdr:rowOff>
    </xdr:from>
    <xdr:to>
      <xdr:col>7</xdr:col>
      <xdr:colOff>0</xdr:colOff>
      <xdr:row>33</xdr:row>
      <xdr:rowOff>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375559B-E85A-ED4C-8365-04DFC38B717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444500</xdr:colOff>
      <xdr:row>33</xdr:row>
      <xdr:rowOff>2859</xdr:rowOff>
    </xdr:from>
    <xdr:to>
      <xdr:col>12</xdr:col>
      <xdr:colOff>444500</xdr:colOff>
      <xdr:row>33</xdr:row>
      <xdr:rowOff>2859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9EC445B-7AA1-3342-9922-A73252432D3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107723</xdr:colOff>
      <xdr:row>32</xdr:row>
      <xdr:rowOff>78002</xdr:rowOff>
    </xdr:from>
    <xdr:to>
      <xdr:col>10</xdr:col>
      <xdr:colOff>456719</xdr:colOff>
      <xdr:row>43</xdr:row>
      <xdr:rowOff>21614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4E515B7-6FA9-6646-9E40-B35C8D06E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426357</xdr:colOff>
      <xdr:row>32</xdr:row>
      <xdr:rowOff>78002</xdr:rowOff>
    </xdr:from>
    <xdr:to>
      <xdr:col>13</xdr:col>
      <xdr:colOff>775353</xdr:colOff>
      <xdr:row>43</xdr:row>
      <xdr:rowOff>21614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1217D84-DEEE-CD44-80B9-E1F59F436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94996</xdr:colOff>
      <xdr:row>0</xdr:row>
      <xdr:rowOff>89482</xdr:rowOff>
    </xdr:from>
    <xdr:to>
      <xdr:col>17</xdr:col>
      <xdr:colOff>443992</xdr:colOff>
      <xdr:row>11</xdr:row>
      <xdr:rowOff>33094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CB64210-D2BD-634F-8303-1D17F362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443992</xdr:colOff>
      <xdr:row>0</xdr:row>
      <xdr:rowOff>89760</xdr:rowOff>
    </xdr:from>
    <xdr:to>
      <xdr:col>20</xdr:col>
      <xdr:colOff>792988</xdr:colOff>
      <xdr:row>11</xdr:row>
      <xdr:rowOff>33372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94DA8423-6CFF-174C-AF0B-230CD274F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94996</xdr:colOff>
      <xdr:row>11</xdr:row>
      <xdr:rowOff>33094</xdr:rowOff>
    </xdr:from>
    <xdr:to>
      <xdr:col>17</xdr:col>
      <xdr:colOff>443992</xdr:colOff>
      <xdr:row>21</xdr:row>
      <xdr:rowOff>167206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E19E5EF-F606-1842-94C9-0AD3EE405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443992</xdr:colOff>
      <xdr:row>11</xdr:row>
      <xdr:rowOff>33372</xdr:rowOff>
    </xdr:from>
    <xdr:to>
      <xdr:col>20</xdr:col>
      <xdr:colOff>792988</xdr:colOff>
      <xdr:row>21</xdr:row>
      <xdr:rowOff>167484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F7EDC7C-D990-5D4D-9345-9937B84AD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94996</xdr:colOff>
      <xdr:row>21</xdr:row>
      <xdr:rowOff>166144</xdr:rowOff>
    </xdr:from>
    <xdr:to>
      <xdr:col>17</xdr:col>
      <xdr:colOff>443992</xdr:colOff>
      <xdr:row>32</xdr:row>
      <xdr:rowOff>109756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D6D41D6-FBD1-0049-9058-13849EEF9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17</xdr:col>
      <xdr:colOff>443992</xdr:colOff>
      <xdr:row>21</xdr:row>
      <xdr:rowOff>167484</xdr:rowOff>
    </xdr:from>
    <xdr:to>
      <xdr:col>20</xdr:col>
      <xdr:colOff>792988</xdr:colOff>
      <xdr:row>32</xdr:row>
      <xdr:rowOff>111096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AF389AF-08F0-8F4B-9896-DF9D33262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94996</xdr:colOff>
      <xdr:row>32</xdr:row>
      <xdr:rowOff>109756</xdr:rowOff>
    </xdr:from>
    <xdr:to>
      <xdr:col>17</xdr:col>
      <xdr:colOff>443992</xdr:colOff>
      <xdr:row>43</xdr:row>
      <xdr:rowOff>53368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63A84AC-A070-F948-BACE-E042B01EE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17</xdr:col>
      <xdr:colOff>443992</xdr:colOff>
      <xdr:row>32</xdr:row>
      <xdr:rowOff>109756</xdr:rowOff>
    </xdr:from>
    <xdr:to>
      <xdr:col>20</xdr:col>
      <xdr:colOff>792988</xdr:colOff>
      <xdr:row>43</xdr:row>
      <xdr:rowOff>53368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0DD592C-AF51-8E4F-8E0F-E5B3FE8A5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58202</xdr:colOff>
      <xdr:row>0</xdr:row>
      <xdr:rowOff>89760</xdr:rowOff>
    </xdr:from>
    <xdr:to>
      <xdr:col>24</xdr:col>
      <xdr:colOff>407198</xdr:colOff>
      <xdr:row>11</xdr:row>
      <xdr:rowOff>33372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22928C94-6594-634C-8545-FE5F03096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407198</xdr:colOff>
      <xdr:row>0</xdr:row>
      <xdr:rowOff>89760</xdr:rowOff>
    </xdr:from>
    <xdr:to>
      <xdr:col>27</xdr:col>
      <xdr:colOff>701330</xdr:colOff>
      <xdr:row>11</xdr:row>
      <xdr:rowOff>33372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3042F93-3B35-294B-B6F5-1C038AD62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21</xdr:col>
      <xdr:colOff>56812</xdr:colOff>
      <xdr:row>11</xdr:row>
      <xdr:rowOff>40761</xdr:rowOff>
    </xdr:from>
    <xdr:to>
      <xdr:col>24</xdr:col>
      <xdr:colOff>407198</xdr:colOff>
      <xdr:row>21</xdr:row>
      <xdr:rowOff>133158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61A98F89-29E0-9544-822D-A172BD4DF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24</xdr:col>
      <xdr:colOff>407198</xdr:colOff>
      <xdr:row>11</xdr:row>
      <xdr:rowOff>41993</xdr:rowOff>
    </xdr:from>
    <xdr:to>
      <xdr:col>27</xdr:col>
      <xdr:colOff>757585</xdr:colOff>
      <xdr:row>21</xdr:row>
      <xdr:rowOff>134390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1F288B35-E6FD-EE4E-B62F-D953A7A23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21</xdr:col>
      <xdr:colOff>58202</xdr:colOff>
      <xdr:row>21</xdr:row>
      <xdr:rowOff>133158</xdr:rowOff>
    </xdr:from>
    <xdr:to>
      <xdr:col>24</xdr:col>
      <xdr:colOff>408588</xdr:colOff>
      <xdr:row>32</xdr:row>
      <xdr:rowOff>30883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CD5C500C-A87D-564A-8CFC-29323FAFA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24</xdr:col>
      <xdr:colOff>407198</xdr:colOff>
      <xdr:row>21</xdr:row>
      <xdr:rowOff>133158</xdr:rowOff>
    </xdr:from>
    <xdr:to>
      <xdr:col>27</xdr:col>
      <xdr:colOff>757585</xdr:colOff>
      <xdr:row>32</xdr:row>
      <xdr:rowOff>30883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A76E35B9-ECA8-3845-B410-DC3EC16A8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21</xdr:col>
      <xdr:colOff>58202</xdr:colOff>
      <xdr:row>32</xdr:row>
      <xdr:rowOff>30884</xdr:rowOff>
    </xdr:from>
    <xdr:to>
      <xdr:col>24</xdr:col>
      <xdr:colOff>408588</xdr:colOff>
      <xdr:row>42</xdr:row>
      <xdr:rowOff>123281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618F7EB-1E2A-1643-BA4B-6BC76705C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24</xdr:col>
      <xdr:colOff>408588</xdr:colOff>
      <xdr:row>32</xdr:row>
      <xdr:rowOff>30884</xdr:rowOff>
    </xdr:from>
    <xdr:to>
      <xdr:col>27</xdr:col>
      <xdr:colOff>758975</xdr:colOff>
      <xdr:row>42</xdr:row>
      <xdr:rowOff>123281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F05C45D-2FFB-1440-B816-B2516173E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28</xdr:col>
      <xdr:colOff>29062</xdr:colOff>
      <xdr:row>0</xdr:row>
      <xdr:rowOff>89761</xdr:rowOff>
    </xdr:from>
    <xdr:to>
      <xdr:col>31</xdr:col>
      <xdr:colOff>379449</xdr:colOff>
      <xdr:row>10</xdr:row>
      <xdr:rowOff>189942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822D462-77A1-0847-88F6-AD0EEC572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31</xdr:col>
      <xdr:colOff>379449</xdr:colOff>
      <xdr:row>0</xdr:row>
      <xdr:rowOff>89482</xdr:rowOff>
    </xdr:from>
    <xdr:to>
      <xdr:col>34</xdr:col>
      <xdr:colOff>729835</xdr:colOff>
      <xdr:row>10</xdr:row>
      <xdr:rowOff>189663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A6ABDD0F-4A30-3342-8119-9E69E50F0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A6"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47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48</v>
      </c>
      <c r="N10" s="30" t="s">
        <v>49</v>
      </c>
      <c r="O10" s="30" t="s">
        <v>50</v>
      </c>
      <c r="P10" s="30" t="s">
        <v>51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0.55000000000000004</v>
      </c>
      <c r="F11" s="9">
        <f>B11*E11/1000</f>
        <v>2.3743555E-2</v>
      </c>
      <c r="G11" s="9">
        <f>F11</f>
        <v>2.3743555E-2</v>
      </c>
      <c r="H11" s="3">
        <f>G11/(B$7 /1000)</f>
        <v>5.4961932870370367</v>
      </c>
      <c r="I11" s="8">
        <f t="shared" ref="I11:I25" si="0">H11/B$8*100</f>
        <v>2.7480966435185183</v>
      </c>
      <c r="J11" s="11">
        <f>(G11/G23)*100</f>
        <v>11.010379624313371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0.54</v>
      </c>
      <c r="F12" s="9">
        <f t="shared" ref="F12:F25" si="2">B12*E12/1000</f>
        <v>2.345274E-2</v>
      </c>
      <c r="G12" s="9">
        <f>F12</f>
        <v>2.345274E-2</v>
      </c>
      <c r="H12" s="3">
        <f t="shared" ref="H12:H25" si="3">G12/(B$7 /1000)</f>
        <v>5.4288749999999997</v>
      </c>
      <c r="I12" s="8">
        <f t="shared" si="0"/>
        <v>2.7144374999999998</v>
      </c>
      <c r="J12" s="11">
        <f>(G12/G24)*100</f>
        <v>11.926174193327807</v>
      </c>
      <c r="K12" s="20">
        <v>1</v>
      </c>
      <c r="L12" s="23">
        <f t="shared" ref="L12:R12" si="4">AVERAGE(D11:D13)</f>
        <v>10.016882716049381</v>
      </c>
      <c r="M12" s="23">
        <f t="shared" si="4"/>
        <v>0.55000000000000004</v>
      </c>
      <c r="N12" s="23">
        <f t="shared" si="4"/>
        <v>2.3799402333333334E-2</v>
      </c>
      <c r="O12" s="23">
        <f t="shared" si="4"/>
        <v>2.3799402333333334E-2</v>
      </c>
      <c r="P12" s="23">
        <f t="shared" si="4"/>
        <v>5.5091209104938272</v>
      </c>
      <c r="Q12" s="23">
        <f t="shared" si="4"/>
        <v>2.7545604552469136</v>
      </c>
      <c r="R12" s="24">
        <f t="shared" si="4"/>
        <v>13.167671712856645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0.56000000000000005</v>
      </c>
      <c r="F13" s="9">
        <f t="shared" si="2"/>
        <v>2.4201912000000003E-2</v>
      </c>
      <c r="G13" s="9">
        <f>F13</f>
        <v>2.4201912000000003E-2</v>
      </c>
      <c r="H13" s="3">
        <f t="shared" si="3"/>
        <v>5.6022944444444454</v>
      </c>
      <c r="I13" s="8">
        <f t="shared" si="0"/>
        <v>2.8011472222222227</v>
      </c>
      <c r="J13" s="11">
        <f>(G13/G25)*100</f>
        <v>16.566461320928756</v>
      </c>
      <c r="K13" s="20">
        <v>2</v>
      </c>
      <c r="L13" s="23">
        <f t="shared" ref="L13:R13" si="5">AVERAGE(D14:D16)</f>
        <v>20.03341975308642</v>
      </c>
      <c r="M13" s="23">
        <f t="shared" si="5"/>
        <v>2.4633333333333334</v>
      </c>
      <c r="N13" s="23">
        <f t="shared" si="5"/>
        <v>0.10658478586666666</v>
      </c>
      <c r="O13" s="23">
        <f>AVERAGE(G14:G16)</f>
        <v>0.1303841882</v>
      </c>
      <c r="P13" s="23">
        <f t="shared" si="5"/>
        <v>30.18152504629629</v>
      </c>
      <c r="Q13" s="23">
        <f t="shared" si="5"/>
        <v>15.090762523148145</v>
      </c>
      <c r="R13" s="24">
        <f t="shared" si="5"/>
        <v>69.27047071430303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3.15</v>
      </c>
      <c r="F14" s="9">
        <f t="shared" si="2"/>
        <v>0.13586214599999999</v>
      </c>
      <c r="G14" s="9">
        <f t="shared" ref="G14:G25" si="7">G11+F14</f>
        <v>0.15960570099999999</v>
      </c>
      <c r="H14" s="3">
        <f t="shared" si="3"/>
        <v>36.94576412037037</v>
      </c>
      <c r="I14" s="8">
        <f t="shared" si="0"/>
        <v>18.472882060185185</v>
      </c>
      <c r="J14" s="11">
        <f>(G14/G23)*100</f>
        <v>74.01247867956809</v>
      </c>
      <c r="K14" s="20">
        <v>3</v>
      </c>
      <c r="L14" s="23">
        <f t="shared" ref="L14:R14" si="8">AVERAGE(D17:D19)</f>
        <v>30.064293209876539</v>
      </c>
      <c r="M14" s="23">
        <f t="shared" si="8"/>
        <v>0.46333333333333332</v>
      </c>
      <c r="N14" s="23">
        <f t="shared" si="8"/>
        <v>2.0078946533333333E-2</v>
      </c>
      <c r="O14" s="23">
        <f t="shared" si="8"/>
        <v>0.15046313473333334</v>
      </c>
      <c r="P14" s="23">
        <f t="shared" si="8"/>
        <v>34.82942933641975</v>
      </c>
      <c r="Q14" s="23">
        <f t="shared" si="8"/>
        <v>17.414714668209875</v>
      </c>
      <c r="R14" s="24">
        <f t="shared" si="8"/>
        <v>80.318020931425067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2.69</v>
      </c>
      <c r="F15" s="9">
        <f t="shared" si="2"/>
        <v>0.1168800696</v>
      </c>
      <c r="G15" s="9">
        <f t="shared" si="7"/>
        <v>0.1403328096</v>
      </c>
      <c r="H15" s="3">
        <f t="shared" si="3"/>
        <v>32.484446666666663</v>
      </c>
      <c r="I15" s="8">
        <f t="shared" si="0"/>
        <v>16.242223333333332</v>
      </c>
      <c r="J15" s="11">
        <f>(G15/G24)*100</f>
        <v>71.361961644085284</v>
      </c>
      <c r="K15" s="20">
        <v>4</v>
      </c>
      <c r="L15" s="23">
        <f t="shared" ref="L15:R15" si="9">AVERAGE(D20:D22)</f>
        <v>40.095166666666664</v>
      </c>
      <c r="M15" s="23">
        <f t="shared" si="9"/>
        <v>0.39333333333333337</v>
      </c>
      <c r="N15" s="23">
        <f t="shared" si="9"/>
        <v>1.7043623733333332E-2</v>
      </c>
      <c r="O15" s="23">
        <f t="shared" si="9"/>
        <v>0.16750675846666666</v>
      </c>
      <c r="P15" s="23">
        <f t="shared" si="9"/>
        <v>38.774712608024693</v>
      </c>
      <c r="Q15" s="23">
        <f t="shared" si="9"/>
        <v>19.387356304012346</v>
      </c>
      <c r="R15" s="24">
        <f t="shared" si="9"/>
        <v>89.715166287970192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1.55</v>
      </c>
      <c r="F16" s="9">
        <f t="shared" si="2"/>
        <v>6.7012141999999997E-2</v>
      </c>
      <c r="G16" s="9">
        <f t="shared" si="7"/>
        <v>9.1214054000000003E-2</v>
      </c>
      <c r="H16" s="3">
        <f t="shared" si="3"/>
        <v>21.114364351851851</v>
      </c>
      <c r="I16" s="8">
        <f t="shared" si="0"/>
        <v>10.557182175925925</v>
      </c>
      <c r="J16" s="11">
        <f>(G16/G25)*100</f>
        <v>62.436971819255717</v>
      </c>
      <c r="K16" s="20">
        <v>5</v>
      </c>
      <c r="L16" s="23">
        <f t="shared" ref="L16:R16" si="10">AVERAGE(D23:D25)</f>
        <v>50.119905864197527</v>
      </c>
      <c r="M16" s="23">
        <f t="shared" si="10"/>
        <v>0.43</v>
      </c>
      <c r="N16" s="23">
        <f t="shared" si="10"/>
        <v>1.8621955533333335E-2</v>
      </c>
      <c r="O16" s="23">
        <f t="shared" si="10"/>
        <v>0.186128714</v>
      </c>
      <c r="P16" s="23">
        <f t="shared" si="10"/>
        <v>43.085350462962964</v>
      </c>
      <c r="Q16" s="23">
        <f t="shared" si="10"/>
        <v>21.542675231481482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0.47</v>
      </c>
      <c r="F17" s="9">
        <f t="shared" si="2"/>
        <v>2.0248746799999998E-2</v>
      </c>
      <c r="G17" s="9">
        <f t="shared" si="7"/>
        <v>0.17985444779999998</v>
      </c>
      <c r="H17" s="3">
        <f t="shared" si="3"/>
        <v>41.63297402777777</v>
      </c>
      <c r="I17" s="8">
        <f t="shared" si="0"/>
        <v>20.816487013888885</v>
      </c>
      <c r="J17" s="11">
        <f>(G17/G23)*100</f>
        <v>83.402243151847017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0.47</v>
      </c>
      <c r="F18" s="9">
        <f t="shared" si="2"/>
        <v>2.0565714799999999E-2</v>
      </c>
      <c r="G18" s="9">
        <f t="shared" si="7"/>
        <v>0.16089852439999999</v>
      </c>
      <c r="H18" s="3">
        <f t="shared" si="3"/>
        <v>37.245028796296296</v>
      </c>
      <c r="I18" s="8">
        <f t="shared" si="0"/>
        <v>18.622514398148148</v>
      </c>
      <c r="J18" s="11">
        <f>(G18/G24)*100</f>
        <v>81.820027401651345</v>
      </c>
      <c r="K18" s="20">
        <v>1</v>
      </c>
      <c r="L18" s="23">
        <f>_xlfn.STDEV.P(D11:D13)</f>
        <v>2.6260818838019461E-2</v>
      </c>
      <c r="M18" s="23">
        <f>_xlfn.STDEV.P(E11:E13)</f>
        <v>8.1649658092772682E-3</v>
      </c>
      <c r="N18" s="23">
        <f>_xlfn.STDEV.S(F11:F13)</f>
        <v>3.7769546578736484E-4</v>
      </c>
      <c r="O18" s="23">
        <f>_xlfn.STDEV.S(G11:G13)</f>
        <v>3.7769546578736484E-4</v>
      </c>
      <c r="P18" s="23">
        <f>_xlfn.STDEV.S(H11:H13)</f>
        <v>8.742950596929773E-2</v>
      </c>
      <c r="Q18" s="23">
        <f>_xlfn.STDEV.S(I11:I13)</f>
        <v>4.3714752984648865E-2</v>
      </c>
      <c r="R18" s="24">
        <f>_xlfn.STDEV.P(J11:J13)</f>
        <v>2.4322140836575676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0.45</v>
      </c>
      <c r="F19" s="9">
        <f t="shared" si="2"/>
        <v>1.9422378000000001E-2</v>
      </c>
      <c r="G19" s="9">
        <f t="shared" si="7"/>
        <v>0.11063643200000001</v>
      </c>
      <c r="H19" s="3">
        <f t="shared" si="3"/>
        <v>25.610285185185187</v>
      </c>
      <c r="I19" s="8">
        <f t="shared" si="0"/>
        <v>12.805142592592594</v>
      </c>
      <c r="J19" s="11">
        <f>(G19/G25)*100</f>
        <v>75.731792240776855</v>
      </c>
      <c r="K19" s="20">
        <v>2</v>
      </c>
      <c r="L19" s="23">
        <f>_xlfn.STDEV.P(D14:D16)</f>
        <v>5.687803619642863E-2</v>
      </c>
      <c r="M19" s="23">
        <f>_xlfn.STDEV.P(E14:E16)</f>
        <v>0.67257382907421848</v>
      </c>
      <c r="N19" s="23">
        <f>_xlfn.STDEV.S(F14:F16)</f>
        <v>3.5560869126926346E-2</v>
      </c>
      <c r="O19" s="23">
        <f>_xlfn.STDEV.S(G14:G16)</f>
        <v>3.526450971817921E-2</v>
      </c>
      <c r="P19" s="23">
        <f>_xlfn.STDEV.S(H14:H16)</f>
        <v>8.1630809532822504</v>
      </c>
      <c r="Q19" s="23">
        <f>_xlfn.STDEV.S(I14:I16)</f>
        <v>4.0815404766411252</v>
      </c>
      <c r="R19" s="24">
        <f>_xlfn.STDEV.P(J14:J16)</f>
        <v>4.9516893077215425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0.4</v>
      </c>
      <c r="F20" s="9">
        <f t="shared" si="2"/>
        <v>1.7232976000000001E-2</v>
      </c>
      <c r="G20" s="9">
        <f t="shared" si="7"/>
        <v>0.19708742379999999</v>
      </c>
      <c r="H20" s="3">
        <f t="shared" si="3"/>
        <v>45.622088842592589</v>
      </c>
      <c r="I20" s="8">
        <f t="shared" si="0"/>
        <v>22.811044421296295</v>
      </c>
      <c r="J20" s="11">
        <f>(G20/G23)*100</f>
        <v>91.393532064424818</v>
      </c>
      <c r="K20" s="20">
        <v>3</v>
      </c>
      <c r="L20" s="23">
        <f>_xlfn.STDEV.P(D17:D19)</f>
        <v>0.12625277618159614</v>
      </c>
      <c r="M20" s="23">
        <f>_xlfn.STDEV.P(E17:E19)</f>
        <v>9.4280904158206159E-3</v>
      </c>
      <c r="N20" s="23">
        <f>_xlfn.STDEV.S(F17:F19)</f>
        <v>5.9027862698780842E-4</v>
      </c>
      <c r="O20" s="23">
        <f>_xlfn.STDEV.S(G17:G19)</f>
        <v>3.5769490434497869E-2</v>
      </c>
      <c r="P20" s="23">
        <f>_xlfn.STDEV.S(H17:H19)</f>
        <v>8.2799746376152843</v>
      </c>
      <c r="Q20" s="23">
        <f>_xlfn.STDEV.S(I17:I19)</f>
        <v>4.1399873188076421</v>
      </c>
      <c r="R20" s="24">
        <f>_xlfn.STDEV.P(J17:J19)</f>
        <v>3.3066571107626164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0.39</v>
      </c>
      <c r="F21" s="9">
        <f t="shared" si="2"/>
        <v>1.70651676E-2</v>
      </c>
      <c r="G21" s="9">
        <f t="shared" si="7"/>
        <v>0.17796369200000001</v>
      </c>
      <c r="H21" s="3">
        <f t="shared" si="3"/>
        <v>41.195299074074072</v>
      </c>
      <c r="I21" s="8">
        <f t="shared" si="0"/>
        <v>20.597649537037036</v>
      </c>
      <c r="J21" s="11">
        <f>(G21/G24)*100</f>
        <v>90.497996860057228</v>
      </c>
      <c r="K21" s="20">
        <v>4</v>
      </c>
      <c r="L21" s="23">
        <f>_xlfn.STDEV.P(D20:D22)</f>
        <v>0.19586485441530813</v>
      </c>
      <c r="M21" s="23">
        <f>_xlfn.STDEV.P(E20:E22)</f>
        <v>4.7140452079103209E-3</v>
      </c>
      <c r="N21" s="23">
        <f>_xlfn.STDEV.S(F20:F22)</f>
        <v>2.0099203732698654E-4</v>
      </c>
      <c r="O21" s="23">
        <f>_xlfn.STDEV.S(G20:G22)</f>
        <v>3.5967850529961848E-2</v>
      </c>
      <c r="P21" s="23">
        <f>_xlfn.STDEV.S(H20:H22)</f>
        <v>8.3258913263799936</v>
      </c>
      <c r="Q21" s="23">
        <f>_xlfn.STDEV.S(I20:I22)</f>
        <v>4.1629456631899968</v>
      </c>
      <c r="R21" s="24">
        <f>_xlfn.STDEV.P(J20:J22)</f>
        <v>1.7783159496410397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0.39</v>
      </c>
      <c r="F22" s="9">
        <f t="shared" si="2"/>
        <v>1.6832727600000003E-2</v>
      </c>
      <c r="G22" s="9">
        <f t="shared" si="7"/>
        <v>0.12746915960000002</v>
      </c>
      <c r="H22" s="3">
        <f t="shared" si="3"/>
        <v>29.506749907407411</v>
      </c>
      <c r="I22" s="8">
        <f t="shared" si="0"/>
        <v>14.753374953703705</v>
      </c>
      <c r="J22" s="11">
        <f>(G22/G25)*100</f>
        <v>87.253969939428515</v>
      </c>
      <c r="K22" s="25">
        <v>5</v>
      </c>
      <c r="L22" s="26">
        <f>_xlfn.STDEV.P(D23:D25)</f>
        <v>0.22203308030089663</v>
      </c>
      <c r="M22" s="26">
        <f>_xlfn.STDEV.P(E23:E25)</f>
        <v>0</v>
      </c>
      <c r="N22" s="26">
        <f>_xlfn.STDEV.S(F23:F25)</f>
        <v>6.3026623234418937E-5</v>
      </c>
      <c r="O22" s="26">
        <f>_xlfn.STDEV.S(G23:G25)</f>
        <v>3.5952238692717152E-2</v>
      </c>
      <c r="P22" s="26">
        <f>_xlfn.STDEV.S(H23:H25)</f>
        <v>8.3222774751660129</v>
      </c>
      <c r="Q22" s="26">
        <f>_xlfn.STDEV.S(I23:I25)</f>
        <v>4.1611387375830065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0.43</v>
      </c>
      <c r="F23" s="9">
        <f t="shared" si="2"/>
        <v>1.8559591199999999E-2</v>
      </c>
      <c r="G23" s="15">
        <f t="shared" si="7"/>
        <v>0.215647015</v>
      </c>
      <c r="H23" s="3">
        <f t="shared" si="3"/>
        <v>49.918290509259258</v>
      </c>
      <c r="I23" s="8">
        <f t="shared" si="0"/>
        <v>24.959145254629629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0.43</v>
      </c>
      <c r="F24" s="9">
        <f t="shared" si="2"/>
        <v>1.8685624200000001E-2</v>
      </c>
      <c r="G24" s="15">
        <f t="shared" si="7"/>
        <v>0.19664931620000001</v>
      </c>
      <c r="H24" s="3">
        <f t="shared" si="3"/>
        <v>45.520675046296297</v>
      </c>
      <c r="I24" s="8">
        <f t="shared" si="0"/>
        <v>22.760337523148149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0.43</v>
      </c>
      <c r="F25" s="9">
        <f t="shared" si="2"/>
        <v>1.8620651200000005E-2</v>
      </c>
      <c r="G25" s="15">
        <f t="shared" si="7"/>
        <v>0.14608981080000003</v>
      </c>
      <c r="H25" s="3">
        <f t="shared" si="3"/>
        <v>33.817085833333337</v>
      </c>
      <c r="I25" s="8">
        <f t="shared" si="0"/>
        <v>16.908542916666669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52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53</v>
      </c>
      <c r="N10" s="30" t="s">
        <v>54</v>
      </c>
      <c r="O10" s="30" t="s">
        <v>55</v>
      </c>
      <c r="P10" s="30" t="s">
        <v>56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9.76</v>
      </c>
      <c r="F11" s="9">
        <f>B11*E11/1000</f>
        <v>0.42134017600000001</v>
      </c>
      <c r="G11" s="9">
        <f>F11</f>
        <v>0.42134017600000001</v>
      </c>
      <c r="H11" s="3">
        <f>G11/(B$7 /1000)</f>
        <v>97.532448148148148</v>
      </c>
      <c r="I11" s="8">
        <f t="shared" ref="I11:I25" si="0">H11/B$8*100</f>
        <v>48.766224074074074</v>
      </c>
      <c r="J11" s="11">
        <f>(G11/G23)*100</f>
        <v>54.01309882965343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9.86</v>
      </c>
      <c r="F12" s="9">
        <f t="shared" ref="F12:F25" si="2">B12*E12/1000</f>
        <v>0.42822965999999996</v>
      </c>
      <c r="G12" s="9">
        <f>F12</f>
        <v>0.42822965999999996</v>
      </c>
      <c r="H12" s="3">
        <f t="shared" ref="H12:H25" si="3">G12/(B$7 /1000)</f>
        <v>99.127236111111102</v>
      </c>
      <c r="I12" s="8">
        <f t="shared" si="0"/>
        <v>49.563618055555551</v>
      </c>
      <c r="J12" s="11">
        <f>(G12/G24)*100</f>
        <v>53.200542903728476</v>
      </c>
      <c r="K12" s="20">
        <v>1</v>
      </c>
      <c r="L12" s="23">
        <f t="shared" ref="L12:R12" si="4">AVERAGE(D11:D13)</f>
        <v>10.016882716049381</v>
      </c>
      <c r="M12" s="23">
        <f t="shared" si="4"/>
        <v>9.8133333333333326</v>
      </c>
      <c r="N12" s="23">
        <f t="shared" si="4"/>
        <v>0.42465588333333332</v>
      </c>
      <c r="O12" s="23">
        <f t="shared" si="4"/>
        <v>0.42465588333333332</v>
      </c>
      <c r="P12" s="23">
        <f t="shared" si="4"/>
        <v>98.299972993827168</v>
      </c>
      <c r="Q12" s="23">
        <f t="shared" si="4"/>
        <v>49.149986496913584</v>
      </c>
      <c r="R12" s="24">
        <f t="shared" si="4"/>
        <v>53.205763336273016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9.82</v>
      </c>
      <c r="F13" s="9">
        <f t="shared" si="2"/>
        <v>0.42439781400000004</v>
      </c>
      <c r="G13" s="9">
        <f>F13</f>
        <v>0.42439781400000004</v>
      </c>
      <c r="H13" s="3">
        <f t="shared" si="3"/>
        <v>98.240234722222226</v>
      </c>
      <c r="I13" s="8">
        <f t="shared" si="0"/>
        <v>49.120117361111113</v>
      </c>
      <c r="J13" s="11">
        <f>(G13/G25)*100</f>
        <v>52.403648275437156</v>
      </c>
      <c r="K13" s="20">
        <v>2</v>
      </c>
      <c r="L13" s="23">
        <f t="shared" ref="L13:R13" si="5">AVERAGE(D14:D16)</f>
        <v>20.03341975308642</v>
      </c>
      <c r="M13" s="23">
        <f t="shared" si="5"/>
        <v>2.8266666666666667</v>
      </c>
      <c r="N13" s="23">
        <f t="shared" si="5"/>
        <v>0.1222970144</v>
      </c>
      <c r="O13" s="23">
        <f>AVERAGE(G14:G16)</f>
        <v>0.54695289773333344</v>
      </c>
      <c r="P13" s="23">
        <f t="shared" si="5"/>
        <v>126.60946706790124</v>
      </c>
      <c r="Q13" s="23">
        <f t="shared" si="5"/>
        <v>63.304733533950618</v>
      </c>
      <c r="R13" s="24">
        <f t="shared" si="5"/>
        <v>68.537205063575584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2.97</v>
      </c>
      <c r="F14" s="9">
        <f t="shared" si="2"/>
        <v>0.12809859479999999</v>
      </c>
      <c r="G14" s="9">
        <f t="shared" ref="G14:G25" si="7">G11+F14</f>
        <v>0.54943877080000003</v>
      </c>
      <c r="H14" s="3">
        <f t="shared" si="3"/>
        <v>127.18490064814816</v>
      </c>
      <c r="I14" s="8">
        <f t="shared" si="0"/>
        <v>63.592450324074079</v>
      </c>
      <c r="J14" s="11">
        <f>(G14/G23)*100</f>
        <v>70.434514244052764</v>
      </c>
      <c r="K14" s="20">
        <v>3</v>
      </c>
      <c r="L14" s="23">
        <f t="shared" ref="L14:R14" si="8">AVERAGE(D17:D19)</f>
        <v>30.064293209876539</v>
      </c>
      <c r="M14" s="23">
        <f t="shared" si="8"/>
        <v>1.9766666666666666</v>
      </c>
      <c r="N14" s="23">
        <f t="shared" si="8"/>
        <v>8.5693641733333339E-2</v>
      </c>
      <c r="O14" s="23">
        <f t="shared" si="8"/>
        <v>0.63264653946666671</v>
      </c>
      <c r="P14" s="23">
        <f t="shared" si="8"/>
        <v>146.44595820987658</v>
      </c>
      <c r="Q14" s="23">
        <f t="shared" si="8"/>
        <v>73.22297910493829</v>
      </c>
      <c r="R14" s="24">
        <f t="shared" si="8"/>
        <v>79.266775751630163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2.66</v>
      </c>
      <c r="F15" s="9">
        <f t="shared" si="2"/>
        <v>0.11557657440000001</v>
      </c>
      <c r="G15" s="9">
        <f t="shared" si="7"/>
        <v>0.54380623439999998</v>
      </c>
      <c r="H15" s="3">
        <f t="shared" si="3"/>
        <v>125.88107277777777</v>
      </c>
      <c r="I15" s="8">
        <f t="shared" si="0"/>
        <v>62.940536388888887</v>
      </c>
      <c r="J15" s="11">
        <f>(G15/G24)*100</f>
        <v>67.559045079951332</v>
      </c>
      <c r="K15" s="20">
        <v>4</v>
      </c>
      <c r="L15" s="23">
        <f t="shared" ref="L15:R15" si="9">AVERAGE(D20:D22)</f>
        <v>40.095166666666664</v>
      </c>
      <c r="M15" s="23">
        <f t="shared" si="9"/>
        <v>2.0266666666666668</v>
      </c>
      <c r="N15" s="23">
        <f t="shared" si="9"/>
        <v>8.7834430399999996E-2</v>
      </c>
      <c r="O15" s="23">
        <f t="shared" si="9"/>
        <v>0.72048096986666677</v>
      </c>
      <c r="P15" s="23">
        <f t="shared" si="9"/>
        <v>166.77800228395063</v>
      </c>
      <c r="Q15" s="23">
        <f t="shared" si="9"/>
        <v>83.389001141975314</v>
      </c>
      <c r="R15" s="24">
        <f t="shared" si="9"/>
        <v>90.252810895543107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2.85</v>
      </c>
      <c r="F16" s="9">
        <f t="shared" si="2"/>
        <v>0.12321587400000002</v>
      </c>
      <c r="G16" s="9">
        <f t="shared" si="7"/>
        <v>0.5476136880000001</v>
      </c>
      <c r="H16" s="3">
        <f t="shared" si="3"/>
        <v>126.7624277777778</v>
      </c>
      <c r="I16" s="8">
        <f t="shared" si="0"/>
        <v>63.381213888888901</v>
      </c>
      <c r="J16" s="11">
        <f>(G16/G25)*100</f>
        <v>67.618055866722685</v>
      </c>
      <c r="K16" s="20">
        <v>5</v>
      </c>
      <c r="L16" s="23">
        <f t="shared" ref="L16:R16" si="10">AVERAGE(D23:D25)</f>
        <v>50.119905864197527</v>
      </c>
      <c r="M16" s="23">
        <f t="shared" si="10"/>
        <v>1.7966666666666666</v>
      </c>
      <c r="N16" s="23">
        <f t="shared" si="10"/>
        <v>7.7808438533333343E-2</v>
      </c>
      <c r="O16" s="23">
        <f t="shared" si="10"/>
        <v>0.79828940839999996</v>
      </c>
      <c r="P16" s="23">
        <f t="shared" si="10"/>
        <v>184.78921490740743</v>
      </c>
      <c r="Q16" s="23">
        <f t="shared" si="10"/>
        <v>92.394607453703713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1.84</v>
      </c>
      <c r="F17" s="9">
        <f t="shared" si="2"/>
        <v>7.92716896E-2</v>
      </c>
      <c r="G17" s="9">
        <f t="shared" si="7"/>
        <v>0.6287104604</v>
      </c>
      <c r="H17" s="3">
        <f t="shared" si="3"/>
        <v>145.5348287962963</v>
      </c>
      <c r="I17" s="8">
        <f t="shared" si="0"/>
        <v>72.767414398148148</v>
      </c>
      <c r="J17" s="11">
        <f>(G17/G23)*100</f>
        <v>80.596634660403481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2.15</v>
      </c>
      <c r="F18" s="9">
        <f t="shared" si="2"/>
        <v>9.4077205999999997E-2</v>
      </c>
      <c r="G18" s="9">
        <f t="shared" si="7"/>
        <v>0.6378834404</v>
      </c>
      <c r="H18" s="3">
        <f t="shared" si="3"/>
        <v>147.65820379629631</v>
      </c>
      <c r="I18" s="8">
        <f t="shared" si="0"/>
        <v>73.829101898148153</v>
      </c>
      <c r="J18" s="11">
        <f>(G18/G24)*100</f>
        <v>79.246601785075171</v>
      </c>
      <c r="K18" s="20">
        <v>1</v>
      </c>
      <c r="L18" s="23">
        <f>_xlfn.STDEV.P(D11:D13)</f>
        <v>2.6260818838019461E-2</v>
      </c>
      <c r="M18" s="23">
        <f>_xlfn.STDEV.P(E11:E13)</f>
        <v>4.1096093353126396E-2</v>
      </c>
      <c r="N18" s="23">
        <f>_xlfn.STDEV.S(F11:F13)</f>
        <v>3.4519845425738994E-3</v>
      </c>
      <c r="O18" s="23">
        <f>_xlfn.STDEV.S(G11:G13)</f>
        <v>3.4519845425738994E-3</v>
      </c>
      <c r="P18" s="23">
        <f>_xlfn.STDEV.S(H11:H13)</f>
        <v>0.7990704959661824</v>
      </c>
      <c r="Q18" s="23">
        <f>_xlfn.STDEV.S(I11:I13)</f>
        <v>0.3995352479830912</v>
      </c>
      <c r="R18" s="24">
        <f>_xlfn.STDEV.P(J11:J13)</f>
        <v>0.65706580659967972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1.94</v>
      </c>
      <c r="F19" s="9">
        <f t="shared" si="2"/>
        <v>8.3732029600000007E-2</v>
      </c>
      <c r="G19" s="9">
        <f t="shared" si="7"/>
        <v>0.63134571760000013</v>
      </c>
      <c r="H19" s="3">
        <f t="shared" si="3"/>
        <v>146.14484203703708</v>
      </c>
      <c r="I19" s="8">
        <f t="shared" si="0"/>
        <v>73.07242101851854</v>
      </c>
      <c r="J19" s="11">
        <f>(G19/G25)*100</f>
        <v>77.957090809411838</v>
      </c>
      <c r="K19" s="20">
        <v>2</v>
      </c>
      <c r="L19" s="23">
        <f>_xlfn.STDEV.P(D14:D16)</f>
        <v>5.687803619642863E-2</v>
      </c>
      <c r="M19" s="23">
        <f>_xlfn.STDEV.P(E14:E16)</f>
        <v>0.12762793146051099</v>
      </c>
      <c r="N19" s="23">
        <f>_xlfn.STDEV.S(F14:F16)</f>
        <v>6.3113767078101183E-3</v>
      </c>
      <c r="O19" s="23">
        <f>_xlfn.STDEV.S(G14:G16)</f>
        <v>2.8738213943671777E-3</v>
      </c>
      <c r="P19" s="23">
        <f>_xlfn.STDEV.S(H14:H16)</f>
        <v>0.66523643388129139</v>
      </c>
      <c r="Q19" s="23">
        <f>_xlfn.STDEV.S(I14:I16)</f>
        <v>0.33261821694064569</v>
      </c>
      <c r="R19" s="24">
        <f>_xlfn.STDEV.P(J14:J16)</f>
        <v>1.3418164710523459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1.74</v>
      </c>
      <c r="F20" s="9">
        <f t="shared" si="2"/>
        <v>7.4963445599999998E-2</v>
      </c>
      <c r="G20" s="9">
        <f t="shared" si="7"/>
        <v>0.70367390600000002</v>
      </c>
      <c r="H20" s="3">
        <f t="shared" si="3"/>
        <v>162.88747824074073</v>
      </c>
      <c r="I20" s="8">
        <f t="shared" si="0"/>
        <v>81.443739120370367</v>
      </c>
      <c r="J20" s="11">
        <f>(G20/G23)*100</f>
        <v>90.206465923691681</v>
      </c>
      <c r="K20" s="20">
        <v>3</v>
      </c>
      <c r="L20" s="23">
        <f>_xlfn.STDEV.P(D17:D19)</f>
        <v>0.12625277618159614</v>
      </c>
      <c r="M20" s="23">
        <f>_xlfn.STDEV.P(E17:E19)</f>
        <v>0.12918548250050729</v>
      </c>
      <c r="N20" s="23">
        <f>_xlfn.STDEV.S(F17:F19)</f>
        <v>7.5951807476121076E-3</v>
      </c>
      <c r="O20" s="23">
        <f>_xlfn.STDEV.S(G17:G19)</f>
        <v>4.7228162855121126E-3</v>
      </c>
      <c r="P20" s="23">
        <f>_xlfn.STDEV.S(H17:H19)</f>
        <v>1.0932445105352153</v>
      </c>
      <c r="Q20" s="23">
        <f>_xlfn.STDEV.S(I17:I19)</f>
        <v>0.54662225526760766</v>
      </c>
      <c r="R20" s="24">
        <f>_xlfn.STDEV.P(J17:J19)</f>
        <v>1.0776836817984115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2.0499999999999998</v>
      </c>
      <c r="F21" s="9">
        <f t="shared" si="2"/>
        <v>8.9701521999999978E-2</v>
      </c>
      <c r="G21" s="9">
        <f t="shared" si="7"/>
        <v>0.72758496239999992</v>
      </c>
      <c r="H21" s="3">
        <f t="shared" si="3"/>
        <v>168.42244499999998</v>
      </c>
      <c r="I21" s="8">
        <f t="shared" si="0"/>
        <v>84.211222499999991</v>
      </c>
      <c r="J21" s="11">
        <f>(G21/G24)*100</f>
        <v>90.390551201588593</v>
      </c>
      <c r="K21" s="20">
        <v>4</v>
      </c>
      <c r="L21" s="23">
        <f>_xlfn.STDEV.P(D20:D22)</f>
        <v>0.19586485441530813</v>
      </c>
      <c r="M21" s="23">
        <f>_xlfn.STDEV.P(E20:E22)</f>
        <v>0.22514193054357773</v>
      </c>
      <c r="N21" s="23">
        <f>_xlfn.STDEV.S(F20:F22)</f>
        <v>1.2046450645763384E-2</v>
      </c>
      <c r="O21" s="23">
        <f>_xlfn.STDEV.S(G20:G22)</f>
        <v>1.4613242265692172E-2</v>
      </c>
      <c r="P21" s="23">
        <f>_xlfn.STDEV.S(H20:H22)</f>
        <v>3.3826949689102292</v>
      </c>
      <c r="Q21" s="23">
        <f>_xlfn.STDEV.S(I20:I22)</f>
        <v>1.6913474844551146</v>
      </c>
      <c r="R21" s="24">
        <f>_xlfn.STDEV.P(J20:J22)</f>
        <v>9.9118372729883761E-2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2.29</v>
      </c>
      <c r="F22" s="9">
        <f t="shared" si="2"/>
        <v>9.88383236E-2</v>
      </c>
      <c r="G22" s="9">
        <f t="shared" si="7"/>
        <v>0.73018404120000013</v>
      </c>
      <c r="H22" s="3">
        <f t="shared" si="3"/>
        <v>169.02408361111114</v>
      </c>
      <c r="I22" s="8">
        <f t="shared" si="0"/>
        <v>84.512041805555569</v>
      </c>
      <c r="J22" s="11">
        <f>(G22/G25)*100</f>
        <v>90.161415561349031</v>
      </c>
      <c r="K22" s="25">
        <v>5</v>
      </c>
      <c r="L22" s="26">
        <f>_xlfn.STDEV.P(D23:D25)</f>
        <v>0.22203308030089663</v>
      </c>
      <c r="M22" s="26">
        <f>_xlfn.STDEV.P(E23:E25)</f>
        <v>3.0912061651652372E-2</v>
      </c>
      <c r="N22" s="26">
        <f>_xlfn.STDEV.S(F23:F25)</f>
        <v>1.6886819682227683E-3</v>
      </c>
      <c r="O22" s="26">
        <f>_xlfn.STDEV.S(G23:G25)</f>
        <v>1.5969420099640346E-2</v>
      </c>
      <c r="P22" s="26">
        <f>_xlfn.STDEV.S(H23:H25)</f>
        <v>3.6966250230649034</v>
      </c>
      <c r="Q22" s="26">
        <f>_xlfn.STDEV.S(I23:I25)</f>
        <v>1.8483125115324517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1.77</v>
      </c>
      <c r="F23" s="9">
        <f t="shared" si="2"/>
        <v>7.6396456799999998E-2</v>
      </c>
      <c r="G23" s="15">
        <f t="shared" si="7"/>
        <v>0.78007036279999997</v>
      </c>
      <c r="H23" s="3">
        <f t="shared" si="3"/>
        <v>180.57184324074072</v>
      </c>
      <c r="I23" s="8">
        <f t="shared" si="0"/>
        <v>90.28592162037036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1.78</v>
      </c>
      <c r="F24" s="9">
        <f t="shared" si="2"/>
        <v>7.7349793200000003E-2</v>
      </c>
      <c r="G24" s="15">
        <f t="shared" si="7"/>
        <v>0.80493475559999994</v>
      </c>
      <c r="H24" s="3">
        <f t="shared" si="3"/>
        <v>186.3274897222222</v>
      </c>
      <c r="I24" s="8">
        <f t="shared" si="0"/>
        <v>93.163744861111098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1.84</v>
      </c>
      <c r="F25" s="9">
        <f t="shared" si="2"/>
        <v>7.9679065600000015E-2</v>
      </c>
      <c r="G25" s="15">
        <f t="shared" si="7"/>
        <v>0.80986310680000018</v>
      </c>
      <c r="H25" s="3">
        <f t="shared" si="3"/>
        <v>187.46831175925931</v>
      </c>
      <c r="I25" s="8">
        <f t="shared" si="0"/>
        <v>93.734155879629654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57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58</v>
      </c>
      <c r="N10" s="30" t="s">
        <v>59</v>
      </c>
      <c r="O10" s="30" t="s">
        <v>60</v>
      </c>
      <c r="P10" s="30" t="s">
        <v>61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</v>
      </c>
      <c r="F11" s="9">
        <f>B11*E11/1000</f>
        <v>0</v>
      </c>
      <c r="G11" s="9">
        <f>F11</f>
        <v>0</v>
      </c>
      <c r="H11" s="3">
        <f>G11/(B$7 /1000)</f>
        <v>0</v>
      </c>
      <c r="I11" s="8">
        <f t="shared" ref="I11:I25" si="0">H11/B$8*100</f>
        <v>0</v>
      </c>
      <c r="J11" s="11">
        <f>(G11/G23)*100</f>
        <v>0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</v>
      </c>
      <c r="F12" s="9">
        <f t="shared" ref="F12:F25" si="2">B12*E12/1000</f>
        <v>0</v>
      </c>
      <c r="G12" s="9">
        <f>F12</f>
        <v>0</v>
      </c>
      <c r="H12" s="3">
        <f t="shared" ref="H12:H25" si="3">G12/(B$7 /1000)</f>
        <v>0</v>
      </c>
      <c r="I12" s="8">
        <f t="shared" si="0"/>
        <v>0</v>
      </c>
      <c r="J12" s="11">
        <f>(G12/G24)*100</f>
        <v>0</v>
      </c>
      <c r="K12" s="20">
        <v>1</v>
      </c>
      <c r="L12" s="23">
        <f t="shared" ref="L12:R12" si="4">AVERAGE(D11:D13)</f>
        <v>10.016882716049381</v>
      </c>
      <c r="M12" s="23">
        <f t="shared" si="4"/>
        <v>0</v>
      </c>
      <c r="N12" s="23">
        <f t="shared" si="4"/>
        <v>0</v>
      </c>
      <c r="O12" s="23">
        <f t="shared" si="4"/>
        <v>0</v>
      </c>
      <c r="P12" s="23">
        <f t="shared" si="4"/>
        <v>0</v>
      </c>
      <c r="Q12" s="23">
        <f t="shared" si="4"/>
        <v>0</v>
      </c>
      <c r="R12" s="24">
        <f t="shared" si="4"/>
        <v>0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</v>
      </c>
      <c r="F13" s="9">
        <f t="shared" si="2"/>
        <v>0</v>
      </c>
      <c r="G13" s="9">
        <f>F13</f>
        <v>0</v>
      </c>
      <c r="H13" s="3">
        <f t="shared" si="3"/>
        <v>0</v>
      </c>
      <c r="I13" s="8">
        <f t="shared" si="0"/>
        <v>0</v>
      </c>
      <c r="J13" s="11">
        <f>(G13/G25)*100</f>
        <v>0</v>
      </c>
      <c r="K13" s="20">
        <v>2</v>
      </c>
      <c r="L13" s="23">
        <f t="shared" ref="L13:R13" si="5">AVERAGE(D14:D16)</f>
        <v>20.03341975308642</v>
      </c>
      <c r="M13" s="23">
        <f t="shared" si="5"/>
        <v>3.3699999999999997</v>
      </c>
      <c r="N13" s="23">
        <f t="shared" si="5"/>
        <v>0.14582259080000001</v>
      </c>
      <c r="O13" s="23">
        <f>AVERAGE(G14:G16)</f>
        <v>0.14582259080000001</v>
      </c>
      <c r="P13" s="23">
        <f t="shared" si="5"/>
        <v>33.755229351851852</v>
      </c>
      <c r="Q13" s="23">
        <f t="shared" si="5"/>
        <v>16.877614675925926</v>
      </c>
      <c r="R13" s="24">
        <f t="shared" si="5"/>
        <v>24.744474500983397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3.37</v>
      </c>
      <c r="F14" s="9">
        <f t="shared" si="2"/>
        <v>0.14535093080000003</v>
      </c>
      <c r="G14" s="9">
        <f t="shared" ref="G14:G25" si="7">G11+F14</f>
        <v>0.14535093080000003</v>
      </c>
      <c r="H14" s="3">
        <f t="shared" si="3"/>
        <v>33.646048796296306</v>
      </c>
      <c r="I14" s="8">
        <f t="shared" si="0"/>
        <v>16.823024398148153</v>
      </c>
      <c r="J14" s="11">
        <f>(G14/G23)*100</f>
        <v>24.862402272021829</v>
      </c>
      <c r="K14" s="20">
        <v>3</v>
      </c>
      <c r="L14" s="23">
        <f t="shared" ref="L14:R14" si="8">AVERAGE(D17:D19)</f>
        <v>30.064293209876539</v>
      </c>
      <c r="M14" s="23">
        <f t="shared" si="8"/>
        <v>3.5066666666666664</v>
      </c>
      <c r="N14" s="23">
        <f t="shared" si="8"/>
        <v>0.15195705493333334</v>
      </c>
      <c r="O14" s="23">
        <f t="shared" si="8"/>
        <v>0.29777964573333332</v>
      </c>
      <c r="P14" s="23">
        <f t="shared" si="8"/>
        <v>68.930473549382711</v>
      </c>
      <c r="Q14" s="23">
        <f t="shared" si="8"/>
        <v>34.465236774691355</v>
      </c>
      <c r="R14" s="24">
        <f t="shared" si="8"/>
        <v>50.528826795553329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3.34</v>
      </c>
      <c r="F15" s="9">
        <f t="shared" si="2"/>
        <v>0.1451224656</v>
      </c>
      <c r="G15" s="9">
        <f t="shared" si="7"/>
        <v>0.1451224656</v>
      </c>
      <c r="H15" s="3">
        <f t="shared" si="3"/>
        <v>33.593163333333329</v>
      </c>
      <c r="I15" s="8">
        <f t="shared" si="0"/>
        <v>16.796581666666665</v>
      </c>
      <c r="J15" s="11">
        <f>(G15/G24)*100</f>
        <v>24.523677051434458</v>
      </c>
      <c r="K15" s="20">
        <v>4</v>
      </c>
      <c r="L15" s="23">
        <f t="shared" ref="L15:R15" si="9">AVERAGE(D20:D22)</f>
        <v>40.095166666666664</v>
      </c>
      <c r="M15" s="23">
        <f t="shared" si="9"/>
        <v>3.4466666666666668</v>
      </c>
      <c r="N15" s="23">
        <f t="shared" si="9"/>
        <v>0.14935480453333333</v>
      </c>
      <c r="O15" s="23">
        <f t="shared" si="9"/>
        <v>0.44713445026666671</v>
      </c>
      <c r="P15" s="23">
        <f t="shared" si="9"/>
        <v>103.5033449691358</v>
      </c>
      <c r="Q15" s="23">
        <f t="shared" si="9"/>
        <v>51.751672484567898</v>
      </c>
      <c r="R15" s="24">
        <f t="shared" si="9"/>
        <v>75.87190928533677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3.4</v>
      </c>
      <c r="F16" s="9">
        <f t="shared" si="2"/>
        <v>0.14699437599999998</v>
      </c>
      <c r="G16" s="9">
        <f t="shared" si="7"/>
        <v>0.14699437599999998</v>
      </c>
      <c r="H16" s="3">
        <f t="shared" si="3"/>
        <v>34.026475925925922</v>
      </c>
      <c r="I16" s="8">
        <f t="shared" si="0"/>
        <v>17.013237962962961</v>
      </c>
      <c r="J16" s="11">
        <f>(G16/G25)*100</f>
        <v>24.847344179493895</v>
      </c>
      <c r="K16" s="20">
        <v>5</v>
      </c>
      <c r="L16" s="23">
        <f t="shared" ref="L16:R16" si="10">AVERAGE(D23:D25)</f>
        <v>50.119905864197527</v>
      </c>
      <c r="M16" s="23">
        <f t="shared" si="10"/>
        <v>3.2833333333333332</v>
      </c>
      <c r="N16" s="23">
        <f t="shared" si="10"/>
        <v>0.14219089066666665</v>
      </c>
      <c r="O16" s="23">
        <f t="shared" si="10"/>
        <v>0.58932534093333333</v>
      </c>
      <c r="P16" s="23">
        <f t="shared" si="10"/>
        <v>136.41790299382717</v>
      </c>
      <c r="Q16" s="23">
        <f t="shared" si="10"/>
        <v>68.208951496913585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3.48</v>
      </c>
      <c r="F17" s="9">
        <f t="shared" si="2"/>
        <v>0.1499268912</v>
      </c>
      <c r="G17" s="9">
        <f t="shared" si="7"/>
        <v>0.29527782200000002</v>
      </c>
      <c r="H17" s="3">
        <f t="shared" si="3"/>
        <v>68.351347685185189</v>
      </c>
      <c r="I17" s="8">
        <f t="shared" si="0"/>
        <v>34.175673842592595</v>
      </c>
      <c r="J17" s="11">
        <f>(G17/G23)*100</f>
        <v>50.507526523321424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3.51</v>
      </c>
      <c r="F18" s="9">
        <f t="shared" si="2"/>
        <v>0.15358650839999999</v>
      </c>
      <c r="G18" s="9">
        <f t="shared" si="7"/>
        <v>0.29870897399999996</v>
      </c>
      <c r="H18" s="3">
        <f t="shared" si="3"/>
        <v>69.145595833333317</v>
      </c>
      <c r="I18" s="8">
        <f t="shared" si="0"/>
        <v>34.572797916666659</v>
      </c>
      <c r="J18" s="11">
        <f>(G18/G24)*100</f>
        <v>50.477659543990903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0</v>
      </c>
      <c r="O18" s="23">
        <f>_xlfn.STDEV.S(G11:G13)</f>
        <v>0</v>
      </c>
      <c r="P18" s="23">
        <f>_xlfn.STDEV.S(H11:H13)</f>
        <v>0</v>
      </c>
      <c r="Q18" s="23">
        <f>_xlfn.STDEV.S(I11:I13)</f>
        <v>0</v>
      </c>
      <c r="R18" s="24">
        <f>_xlfn.STDEV.P(J11:J13)</f>
        <v>0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3.53</v>
      </c>
      <c r="F19" s="9">
        <f t="shared" si="2"/>
        <v>0.15235776519999999</v>
      </c>
      <c r="G19" s="9">
        <f t="shared" si="7"/>
        <v>0.29935214119999998</v>
      </c>
      <c r="H19" s="3">
        <f t="shared" si="3"/>
        <v>69.294477129629627</v>
      </c>
      <c r="I19" s="8">
        <f t="shared" si="0"/>
        <v>34.647238564814813</v>
      </c>
      <c r="J19" s="11">
        <f>(G19/G25)*100</f>
        <v>50.601294319347666</v>
      </c>
      <c r="K19" s="20">
        <v>2</v>
      </c>
      <c r="L19" s="23">
        <f>_xlfn.STDEV.P(D14:D16)</f>
        <v>5.687803619642863E-2</v>
      </c>
      <c r="M19" s="23">
        <f>_xlfn.STDEV.P(E14:E16)</f>
        <v>2.4494897427831803E-2</v>
      </c>
      <c r="N19" s="23">
        <f>_xlfn.STDEV.S(F14:F16)</f>
        <v>1.021204927087118E-3</v>
      </c>
      <c r="O19" s="23">
        <f>_xlfn.STDEV.S(G14:G16)</f>
        <v>1.021204927087118E-3</v>
      </c>
      <c r="P19" s="23">
        <f>_xlfn.STDEV.S(H14:H16)</f>
        <v>0.23639002941831519</v>
      </c>
      <c r="Q19" s="23">
        <f>_xlfn.STDEV.S(I14:I16)</f>
        <v>0.11819501470915759</v>
      </c>
      <c r="R19" s="24">
        <f>_xlfn.STDEV.P(J14:J16)</f>
        <v>0.15624835323533523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3.43</v>
      </c>
      <c r="F20" s="9">
        <f t="shared" si="2"/>
        <v>0.14777276919999999</v>
      </c>
      <c r="G20" s="9">
        <f t="shared" si="7"/>
        <v>0.44305059120000001</v>
      </c>
      <c r="H20" s="3">
        <f t="shared" si="3"/>
        <v>102.55800722222223</v>
      </c>
      <c r="I20" s="8">
        <f t="shared" si="0"/>
        <v>51.279003611111115</v>
      </c>
      <c r="J20" s="11">
        <f>(G20/G23)*100</f>
        <v>75.784186345723029</v>
      </c>
      <c r="K20" s="20">
        <v>3</v>
      </c>
      <c r="L20" s="23">
        <f>_xlfn.STDEV.P(D17:D19)</f>
        <v>0.12625277618159614</v>
      </c>
      <c r="M20" s="23">
        <f>_xlfn.STDEV.P(E17:E19)</f>
        <v>2.0548046676563177E-2</v>
      </c>
      <c r="N20" s="23">
        <f>_xlfn.STDEV.S(F17:F19)</f>
        <v>1.8624247772710181E-3</v>
      </c>
      <c r="O20" s="23">
        <f>_xlfn.STDEV.S(G17:G19)</f>
        <v>2.1903783934040444E-3</v>
      </c>
      <c r="P20" s="23">
        <f>_xlfn.STDEV.S(H17:H19)</f>
        <v>0.5070320355101956</v>
      </c>
      <c r="Q20" s="23">
        <f>_xlfn.STDEV.S(I17:I19)</f>
        <v>0.2535160177550978</v>
      </c>
      <c r="R20" s="24">
        <f>_xlfn.STDEV.P(J17:J19)</f>
        <v>5.2672988759225943E-2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3.44</v>
      </c>
      <c r="F21" s="9">
        <f t="shared" si="2"/>
        <v>0.15052352959999998</v>
      </c>
      <c r="G21" s="9">
        <f t="shared" si="7"/>
        <v>0.44923250359999994</v>
      </c>
      <c r="H21" s="3">
        <f t="shared" si="3"/>
        <v>103.98900546296295</v>
      </c>
      <c r="I21" s="8">
        <f t="shared" si="0"/>
        <v>51.994502731481475</v>
      </c>
      <c r="J21" s="11">
        <f>(G21/G24)*100</f>
        <v>75.914041246097511</v>
      </c>
      <c r="K21" s="20">
        <v>4</v>
      </c>
      <c r="L21" s="23">
        <f>_xlfn.STDEV.P(D20:D22)</f>
        <v>0.19586485441530813</v>
      </c>
      <c r="M21" s="23">
        <f>_xlfn.STDEV.P(E20:E22)</f>
        <v>1.6996731711975993E-2</v>
      </c>
      <c r="N21" s="23">
        <f>_xlfn.STDEV.S(F20:F22)</f>
        <v>1.4211930646295392E-3</v>
      </c>
      <c r="O21" s="23">
        <f>_xlfn.STDEV.S(G20:G22)</f>
        <v>3.537170979500839E-3</v>
      </c>
      <c r="P21" s="23">
        <f>_xlfn.STDEV.S(H20:H22)</f>
        <v>0.81878957858815438</v>
      </c>
      <c r="Q21" s="23">
        <f>_xlfn.STDEV.S(I20:I22)</f>
        <v>0.40939478929407719</v>
      </c>
      <c r="R21" s="24">
        <f>_xlfn.STDEV.P(J20:J22)</f>
        <v>6.2045557468673317E-2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3.47</v>
      </c>
      <c r="F22" s="9">
        <f t="shared" si="2"/>
        <v>0.14976811480000002</v>
      </c>
      <c r="G22" s="9">
        <f t="shared" si="7"/>
        <v>0.449120256</v>
      </c>
      <c r="H22" s="3">
        <f t="shared" si="3"/>
        <v>103.96302222222222</v>
      </c>
      <c r="I22" s="8">
        <f t="shared" si="0"/>
        <v>51.981511111111111</v>
      </c>
      <c r="J22" s="11">
        <f>(G22/G25)*100</f>
        <v>75.917500264189769</v>
      </c>
      <c r="K22" s="25">
        <v>5</v>
      </c>
      <c r="L22" s="26">
        <f>_xlfn.STDEV.P(D23:D25)</f>
        <v>0.22203308030089663</v>
      </c>
      <c r="M22" s="26">
        <f>_xlfn.STDEV.P(E23:E25)</f>
        <v>4.7140452079104259E-3</v>
      </c>
      <c r="N22" s="26">
        <f>_xlfn.STDEV.S(F23:F25)</f>
        <v>5.378943437316275E-4</v>
      </c>
      <c r="O22" s="26">
        <f>_xlfn.STDEV.S(G23:G25)</f>
        <v>4.0746471277930451E-3</v>
      </c>
      <c r="P22" s="26">
        <f>_xlfn.STDEV.S(H23:H25)</f>
        <v>0.94320535365580616</v>
      </c>
      <c r="Q22" s="26">
        <f>_xlfn.STDEV.S(I23:I25)</f>
        <v>0.47160267682790308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3.28</v>
      </c>
      <c r="F23" s="9">
        <f t="shared" si="2"/>
        <v>0.14157083519999997</v>
      </c>
      <c r="G23" s="15">
        <f t="shared" si="7"/>
        <v>0.58462142640000003</v>
      </c>
      <c r="H23" s="3">
        <f t="shared" si="3"/>
        <v>135.32903388888889</v>
      </c>
      <c r="I23" s="8">
        <f t="shared" si="0"/>
        <v>67.664516944444443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3.28</v>
      </c>
      <c r="F24" s="9">
        <f t="shared" si="2"/>
        <v>0.14253220319999998</v>
      </c>
      <c r="G24" s="15">
        <f t="shared" si="7"/>
        <v>0.59176470679999993</v>
      </c>
      <c r="H24" s="3">
        <f t="shared" si="3"/>
        <v>136.98257101851851</v>
      </c>
      <c r="I24" s="8">
        <f t="shared" si="0"/>
        <v>68.491285509259257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3.29</v>
      </c>
      <c r="F25" s="9">
        <f t="shared" si="2"/>
        <v>0.14246963360000003</v>
      </c>
      <c r="G25" s="15">
        <f t="shared" si="7"/>
        <v>0.59158988960000003</v>
      </c>
      <c r="H25" s="3">
        <f t="shared" si="3"/>
        <v>136.94210407407408</v>
      </c>
      <c r="I25" s="8">
        <f t="shared" si="0"/>
        <v>68.47105203703704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62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63</v>
      </c>
      <c r="N10" s="30" t="s">
        <v>64</v>
      </c>
      <c r="O10" s="30" t="s">
        <v>65</v>
      </c>
      <c r="P10" s="30" t="s">
        <v>66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3.31</v>
      </c>
      <c r="F11" s="9">
        <f>B11*E11/1000</f>
        <v>0.142893031</v>
      </c>
      <c r="G11" s="9">
        <f>F11</f>
        <v>0.142893031</v>
      </c>
      <c r="H11" s="3">
        <f>G11/(B$7 /1000)</f>
        <v>33.077090509259257</v>
      </c>
      <c r="I11" s="8">
        <f t="shared" ref="I11:I25" si="0">H11/B$8*100</f>
        <v>16.538545254629629</v>
      </c>
      <c r="J11" s="11">
        <f>(G11/G23)*100</f>
        <v>19.208711860502461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3.28</v>
      </c>
      <c r="F12" s="9">
        <f t="shared" ref="F12:F25" si="2">B12*E12/1000</f>
        <v>0.14245368</v>
      </c>
      <c r="G12" s="9">
        <f>F12</f>
        <v>0.14245368</v>
      </c>
      <c r="H12" s="3">
        <f t="shared" ref="H12:H25" si="3">G12/(B$7 /1000)</f>
        <v>32.975388888888887</v>
      </c>
      <c r="I12" s="8">
        <f t="shared" si="0"/>
        <v>16.487694444444443</v>
      </c>
      <c r="J12" s="11">
        <f>(G12/G24)*100</f>
        <v>22.280495175121764</v>
      </c>
      <c r="K12" s="20">
        <v>1</v>
      </c>
      <c r="L12" s="23">
        <f t="shared" ref="L12:R12" si="4">AVERAGE(D11:D13)</f>
        <v>10.016882716049381</v>
      </c>
      <c r="M12" s="23">
        <f t="shared" si="4"/>
        <v>3.2833333333333332</v>
      </c>
      <c r="N12" s="23">
        <f t="shared" si="4"/>
        <v>0.14207880433333334</v>
      </c>
      <c r="O12" s="23">
        <f t="shared" si="4"/>
        <v>0.14207880433333334</v>
      </c>
      <c r="P12" s="23">
        <f t="shared" si="4"/>
        <v>32.888612114197528</v>
      </c>
      <c r="Q12" s="23">
        <f t="shared" si="4"/>
        <v>16.444306057098764</v>
      </c>
      <c r="R12" s="24">
        <f t="shared" si="4"/>
        <v>24.592441732596495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3.26</v>
      </c>
      <c r="F13" s="9">
        <f t="shared" si="2"/>
        <v>0.14088970200000001</v>
      </c>
      <c r="G13" s="9">
        <f>F13</f>
        <v>0.14088970200000001</v>
      </c>
      <c r="H13" s="3">
        <f t="shared" si="3"/>
        <v>32.613356944444448</v>
      </c>
      <c r="I13" s="8">
        <f t="shared" si="0"/>
        <v>16.306678472222224</v>
      </c>
      <c r="J13" s="11">
        <f>(G13/G25)*100</f>
        <v>32.288118162165254</v>
      </c>
      <c r="K13" s="20">
        <v>2</v>
      </c>
      <c r="L13" s="23">
        <f t="shared" ref="L13:R13" si="5">AVERAGE(D14:D16)</f>
        <v>20.03341975308642</v>
      </c>
      <c r="M13" s="23">
        <f t="shared" si="5"/>
        <v>2.2033333333333331</v>
      </c>
      <c r="N13" s="23">
        <f t="shared" si="5"/>
        <v>9.5145382799999997E-2</v>
      </c>
      <c r="O13" s="23">
        <f>AVERAGE(G14:G16)</f>
        <v>0.23722418713333335</v>
      </c>
      <c r="P13" s="23">
        <f t="shared" si="5"/>
        <v>54.913006280864202</v>
      </c>
      <c r="Q13" s="23">
        <f t="shared" si="5"/>
        <v>27.456503140432101</v>
      </c>
      <c r="R13" s="24">
        <f t="shared" si="5"/>
        <v>41.915705004814264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3.29</v>
      </c>
      <c r="F14" s="9">
        <f t="shared" si="2"/>
        <v>0.1419004636</v>
      </c>
      <c r="G14" s="9">
        <f t="shared" ref="G14:G25" si="7">G11+F14</f>
        <v>0.28479349460000003</v>
      </c>
      <c r="H14" s="3">
        <f t="shared" si="3"/>
        <v>65.924420046296305</v>
      </c>
      <c r="I14" s="8">
        <f t="shared" si="0"/>
        <v>32.962210023148153</v>
      </c>
      <c r="J14" s="11">
        <f>(G14/G23)*100</f>
        <v>38.283995652083021</v>
      </c>
      <c r="K14" s="20">
        <v>3</v>
      </c>
      <c r="L14" s="23">
        <f t="shared" ref="L14:R14" si="8">AVERAGE(D17:D19)</f>
        <v>30.064293209876539</v>
      </c>
      <c r="M14" s="23">
        <f t="shared" si="8"/>
        <v>2.6766666666666672</v>
      </c>
      <c r="N14" s="23">
        <f t="shared" si="8"/>
        <v>0.11630645106666666</v>
      </c>
      <c r="O14" s="23">
        <f t="shared" si="8"/>
        <v>0.35353063820000002</v>
      </c>
      <c r="P14" s="23">
        <f t="shared" si="8"/>
        <v>81.835795879629629</v>
      </c>
      <c r="Q14" s="23">
        <f t="shared" si="8"/>
        <v>40.917897939814814</v>
      </c>
      <c r="R14" s="24">
        <f t="shared" si="8"/>
        <v>58.96093119315924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</v>
      </c>
      <c r="F15" s="9">
        <f t="shared" si="2"/>
        <v>0</v>
      </c>
      <c r="G15" s="9">
        <f t="shared" si="7"/>
        <v>0.14245368</v>
      </c>
      <c r="H15" s="3">
        <f t="shared" si="3"/>
        <v>32.975388888888887</v>
      </c>
      <c r="I15" s="8">
        <f t="shared" si="0"/>
        <v>16.487694444444443</v>
      </c>
      <c r="J15" s="11">
        <f>(G15/G24)*100</f>
        <v>22.280495175121764</v>
      </c>
      <c r="K15" s="20">
        <v>4</v>
      </c>
      <c r="L15" s="23">
        <f t="shared" ref="L15:R15" si="9">AVERAGE(D20:D22)</f>
        <v>40.095166666666664</v>
      </c>
      <c r="M15" s="23">
        <f t="shared" si="9"/>
        <v>3.5333333333333332</v>
      </c>
      <c r="N15" s="23">
        <f t="shared" si="9"/>
        <v>0.15311015466666666</v>
      </c>
      <c r="O15" s="23">
        <f t="shared" si="9"/>
        <v>0.50664079286666663</v>
      </c>
      <c r="P15" s="23">
        <f t="shared" si="9"/>
        <v>117.27796131172839</v>
      </c>
      <c r="Q15" s="23">
        <f t="shared" si="9"/>
        <v>58.638980655864195</v>
      </c>
      <c r="R15" s="24">
        <f t="shared" si="9"/>
        <v>85.47280947133936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3.32</v>
      </c>
      <c r="F16" s="9">
        <f t="shared" si="2"/>
        <v>0.14353568479999998</v>
      </c>
      <c r="G16" s="9">
        <f t="shared" si="7"/>
        <v>0.28442538679999996</v>
      </c>
      <c r="H16" s="3">
        <f t="shared" si="3"/>
        <v>65.839209907407394</v>
      </c>
      <c r="I16" s="8">
        <f t="shared" si="0"/>
        <v>32.919604953703697</v>
      </c>
      <c r="J16" s="11">
        <f>(G16/G25)*100</f>
        <v>65.182624187238005</v>
      </c>
      <c r="K16" s="20">
        <v>5</v>
      </c>
      <c r="L16" s="23">
        <f t="shared" ref="L16:R16" si="10">AVERAGE(D23:D25)</f>
        <v>50.119905864197527</v>
      </c>
      <c r="M16" s="23">
        <f t="shared" si="10"/>
        <v>2.3066666666666666</v>
      </c>
      <c r="N16" s="23">
        <f t="shared" si="10"/>
        <v>9.9897042599999999E-2</v>
      </c>
      <c r="O16" s="23">
        <f t="shared" si="10"/>
        <v>0.60653783546666651</v>
      </c>
      <c r="P16" s="23">
        <f t="shared" si="10"/>
        <v>140.40227672839504</v>
      </c>
      <c r="Q16" s="23">
        <f t="shared" si="10"/>
        <v>70.201138364197519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3.63</v>
      </c>
      <c r="F17" s="9">
        <f t="shared" si="2"/>
        <v>0.15638925719999999</v>
      </c>
      <c r="G17" s="9">
        <f t="shared" si="7"/>
        <v>0.44118275179999999</v>
      </c>
      <c r="H17" s="3">
        <f t="shared" si="3"/>
        <v>102.12563699074074</v>
      </c>
      <c r="I17" s="8">
        <f t="shared" si="0"/>
        <v>51.062818495370379</v>
      </c>
      <c r="J17" s="11">
        <f>(G17/G23)*100</f>
        <v>59.306967581573467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4.4000000000000004</v>
      </c>
      <c r="F18" s="9">
        <f t="shared" si="2"/>
        <v>0.19253009600000001</v>
      </c>
      <c r="G18" s="9">
        <f t="shared" si="7"/>
        <v>0.33498377600000001</v>
      </c>
      <c r="H18" s="3">
        <f t="shared" si="3"/>
        <v>77.542540740740748</v>
      </c>
      <c r="I18" s="8">
        <f t="shared" si="0"/>
        <v>38.771270370370374</v>
      </c>
      <c r="J18" s="11">
        <f>(G18/G24)*100</f>
        <v>52.393201810666248</v>
      </c>
      <c r="K18" s="20">
        <v>1</v>
      </c>
      <c r="L18" s="23">
        <f>_xlfn.STDEV.P(D11:D13)</f>
        <v>2.6260818838019461E-2</v>
      </c>
      <c r="M18" s="23">
        <f>_xlfn.STDEV.P(E11:E13)</f>
        <v>2.0548046676563368E-2</v>
      </c>
      <c r="N18" s="23">
        <f>_xlfn.STDEV.S(F11:F13)</f>
        <v>1.0529627698329744E-3</v>
      </c>
      <c r="O18" s="23">
        <f>_xlfn.STDEV.S(G11:G13)</f>
        <v>1.0529627698329744E-3</v>
      </c>
      <c r="P18" s="23">
        <f>_xlfn.STDEV.S(H11:H13)</f>
        <v>0.24374138190577857</v>
      </c>
      <c r="Q18" s="23">
        <f>_xlfn.STDEV.S(I11:I13)</f>
        <v>0.12187069095288929</v>
      </c>
      <c r="R18" s="24">
        <f>_xlfn.STDEV.P(J11:J13)</f>
        <v>5.5842958353140411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</v>
      </c>
      <c r="F19" s="9">
        <f t="shared" si="2"/>
        <v>0</v>
      </c>
      <c r="G19" s="9">
        <f t="shared" si="7"/>
        <v>0.28442538679999996</v>
      </c>
      <c r="H19" s="3">
        <f t="shared" si="3"/>
        <v>65.839209907407394</v>
      </c>
      <c r="I19" s="8">
        <f t="shared" si="0"/>
        <v>32.919604953703697</v>
      </c>
      <c r="J19" s="11">
        <f>(G19/G25)*100</f>
        <v>65.182624187238005</v>
      </c>
      <c r="K19" s="20">
        <v>2</v>
      </c>
      <c r="L19" s="23">
        <f>_xlfn.STDEV.P(D14:D16)</f>
        <v>5.687803619642863E-2</v>
      </c>
      <c r="M19" s="23">
        <f>_xlfn.STDEV.P(E14:E16)</f>
        <v>1.558040079358965</v>
      </c>
      <c r="N19" s="23">
        <f>_xlfn.STDEV.S(F14:F16)</f>
        <v>8.2402374894247621E-2</v>
      </c>
      <c r="O19" s="23">
        <f>_xlfn.STDEV.S(G14:G16)</f>
        <v>8.2073873081328352E-2</v>
      </c>
      <c r="P19" s="23">
        <f>_xlfn.STDEV.S(H14:H16)</f>
        <v>18.998581731788942</v>
      </c>
      <c r="Q19" s="23">
        <f>_xlfn.STDEV.S(I14:I16)</f>
        <v>9.499290865894471</v>
      </c>
      <c r="R19" s="24">
        <f>_xlfn.STDEV.P(J14:J16)</f>
        <v>17.701980172852675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3.55</v>
      </c>
      <c r="F20" s="9">
        <f t="shared" si="2"/>
        <v>0.15294266199999998</v>
      </c>
      <c r="G20" s="9">
        <f t="shared" si="7"/>
        <v>0.59412541379999995</v>
      </c>
      <c r="H20" s="3">
        <f t="shared" si="3"/>
        <v>137.52903097222222</v>
      </c>
      <c r="I20" s="8">
        <f t="shared" si="0"/>
        <v>68.764515486111108</v>
      </c>
      <c r="J20" s="11">
        <f>(G20/G23)*100</f>
        <v>79.866623325290021</v>
      </c>
      <c r="K20" s="20">
        <v>3</v>
      </c>
      <c r="L20" s="23">
        <f>_xlfn.STDEV.P(D17:D19)</f>
        <v>0.12625277618159614</v>
      </c>
      <c r="M20" s="23">
        <f>_xlfn.STDEV.P(E17:E19)</f>
        <v>1.9186163996194987</v>
      </c>
      <c r="N20" s="23">
        <f>_xlfn.STDEV.S(F17:F19)</f>
        <v>0.10233246296793649</v>
      </c>
      <c r="O20" s="23">
        <f>_xlfn.STDEV.S(G17:G19)</f>
        <v>8.0007546166190588E-2</v>
      </c>
      <c r="P20" s="23">
        <f>_xlfn.STDEV.S(H17:H19)</f>
        <v>18.520265316247844</v>
      </c>
      <c r="Q20" s="23">
        <f>_xlfn.STDEV.S(I17:I19)</f>
        <v>9.2601326581239718</v>
      </c>
      <c r="R20" s="24">
        <f>_xlfn.STDEV.P(J17:J19)</f>
        <v>5.2269900241068425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3.53</v>
      </c>
      <c r="F21" s="9">
        <f t="shared" si="2"/>
        <v>0.1544616452</v>
      </c>
      <c r="G21" s="9">
        <f t="shared" si="7"/>
        <v>0.48944542120000001</v>
      </c>
      <c r="H21" s="3">
        <f t="shared" si="3"/>
        <v>113.2975512037037</v>
      </c>
      <c r="I21" s="8">
        <f t="shared" si="0"/>
        <v>56.648775601851852</v>
      </c>
      <c r="J21" s="11">
        <f>(G21/G24)*100</f>
        <v>76.551805088728074</v>
      </c>
      <c r="K21" s="20">
        <v>4</v>
      </c>
      <c r="L21" s="23">
        <f>_xlfn.STDEV.P(D20:D22)</f>
        <v>0.19586485441530813</v>
      </c>
      <c r="M21" s="23">
        <f>_xlfn.STDEV.P(E20:E22)</f>
        <v>1.2472191289246403E-2</v>
      </c>
      <c r="N21" s="23">
        <f>_xlfn.STDEV.S(F20:F22)</f>
        <v>1.2760155569874474E-3</v>
      </c>
      <c r="O21" s="23">
        <f>_xlfn.STDEV.S(G20:G22)</f>
        <v>8.0280191420659036E-2</v>
      </c>
      <c r="P21" s="23">
        <f>_xlfn.STDEV.S(H20:H22)</f>
        <v>18.583377643671202</v>
      </c>
      <c r="Q21" s="23">
        <f>_xlfn.STDEV.S(I20:I22)</f>
        <v>9.2916888218356011</v>
      </c>
      <c r="R21" s="24">
        <f>_xlfn.STDEV.P(J20:J22)</f>
        <v>10.36103127033741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3.52</v>
      </c>
      <c r="F22" s="9">
        <f t="shared" si="2"/>
        <v>0.15192615679999999</v>
      </c>
      <c r="G22" s="9">
        <f t="shared" si="7"/>
        <v>0.43635154359999995</v>
      </c>
      <c r="H22" s="3">
        <f t="shared" si="3"/>
        <v>101.00730175925925</v>
      </c>
      <c r="I22" s="8">
        <f t="shared" si="0"/>
        <v>50.503650879629625</v>
      </c>
      <c r="J22" s="11">
        <f>(G22/G25)*100</f>
        <v>100</v>
      </c>
      <c r="K22" s="25">
        <v>5</v>
      </c>
      <c r="L22" s="26">
        <f>_xlfn.STDEV.P(D23:D25)</f>
        <v>0.22203308030089663</v>
      </c>
      <c r="M22" s="26">
        <f>_xlfn.STDEV.P(E23:E25)</f>
        <v>1.631080078421113</v>
      </c>
      <c r="N22" s="26">
        <f>_xlfn.STDEV.S(F23:F25)</f>
        <v>8.6513408284941001E-2</v>
      </c>
      <c r="O22" s="26">
        <f>_xlfn.STDEV.S(G23:G25)</f>
        <v>0.15637860150431565</v>
      </c>
      <c r="P22" s="26">
        <f>_xlfn.STDEV.S(H23:H25)</f>
        <v>36.198750348221132</v>
      </c>
      <c r="Q22" s="26">
        <f>_xlfn.STDEV.S(I23:I25)</f>
        <v>18.099375174110566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3.47</v>
      </c>
      <c r="F23" s="9">
        <f t="shared" si="2"/>
        <v>0.1497715848</v>
      </c>
      <c r="G23" s="15">
        <f t="shared" si="7"/>
        <v>0.74389699859999991</v>
      </c>
      <c r="H23" s="3">
        <f t="shared" si="3"/>
        <v>172.19837930555553</v>
      </c>
      <c r="I23" s="8">
        <f t="shared" si="0"/>
        <v>86.099189652777767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3.45</v>
      </c>
      <c r="F24" s="9">
        <f t="shared" si="2"/>
        <v>0.14991954300000002</v>
      </c>
      <c r="G24" s="15">
        <f t="shared" si="7"/>
        <v>0.6393649642</v>
      </c>
      <c r="H24" s="3">
        <f t="shared" si="3"/>
        <v>148.00114912037037</v>
      </c>
      <c r="I24" s="8">
        <f t="shared" si="0"/>
        <v>74.000574560185186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</v>
      </c>
      <c r="F25" s="9">
        <f t="shared" si="2"/>
        <v>0</v>
      </c>
      <c r="G25" s="15">
        <f t="shared" si="7"/>
        <v>0.43635154359999995</v>
      </c>
      <c r="H25" s="3">
        <f t="shared" si="3"/>
        <v>101.00730175925925</v>
      </c>
      <c r="I25" s="8">
        <f t="shared" si="0"/>
        <v>50.503650879629625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A10" workbookViewId="0">
      <selection activeCell="Q35" sqref="Q35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46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42</v>
      </c>
      <c r="N10" s="30" t="s">
        <v>43</v>
      </c>
      <c r="O10" s="30" t="s">
        <v>44</v>
      </c>
      <c r="P10" s="30" t="s">
        <v>45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54.69</v>
      </c>
      <c r="F11" s="9">
        <f>B11*E11/1000</f>
        <v>2.360972769</v>
      </c>
      <c r="G11" s="9">
        <f>F11</f>
        <v>2.360972769</v>
      </c>
      <c r="H11" s="3">
        <f>G11/(B$7 /1000)</f>
        <v>546.52147430555556</v>
      </c>
      <c r="I11" s="8">
        <f t="shared" ref="I11:I25" si="0">H11/B$8*100</f>
        <v>273.26073715277778</v>
      </c>
      <c r="J11" s="11">
        <f>(G11/G23)*100</f>
        <v>31.55840396206921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59.56</v>
      </c>
      <c r="F12" s="9">
        <f t="shared" ref="F12:F25" si="2">B12*E12/1000</f>
        <v>2.5867503599999999</v>
      </c>
      <c r="G12" s="9">
        <f>F12</f>
        <v>2.5867503599999999</v>
      </c>
      <c r="H12" s="3">
        <f t="shared" ref="H12:H25" si="3">G12/(B$7 /1000)</f>
        <v>598.78480555555552</v>
      </c>
      <c r="I12" s="8">
        <f t="shared" si="0"/>
        <v>299.39240277777776</v>
      </c>
      <c r="J12" s="11">
        <f>(G12/G24)*100</f>
        <v>35.056040290904157</v>
      </c>
      <c r="K12" s="20">
        <v>1</v>
      </c>
      <c r="L12" s="23">
        <f t="shared" ref="L12:R12" si="4">AVERAGE(D11:D13)</f>
        <v>10.016882716049381</v>
      </c>
      <c r="M12" s="23">
        <f t="shared" si="4"/>
        <v>58.963333333333331</v>
      </c>
      <c r="N12" s="23">
        <f t="shared" si="4"/>
        <v>2.5516266189999999</v>
      </c>
      <c r="O12" s="23">
        <f t="shared" si="4"/>
        <v>2.5516266189999999</v>
      </c>
      <c r="P12" s="23">
        <f t="shared" si="4"/>
        <v>590.65430995370366</v>
      </c>
      <c r="Q12" s="23">
        <f t="shared" si="4"/>
        <v>295.32715497685183</v>
      </c>
      <c r="R12" s="24">
        <f t="shared" si="4"/>
        <v>34.454480931718074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62.64</v>
      </c>
      <c r="F13" s="9">
        <f t="shared" si="2"/>
        <v>2.7071567279999997</v>
      </c>
      <c r="G13" s="9">
        <f>F13</f>
        <v>2.7071567279999997</v>
      </c>
      <c r="H13" s="3">
        <f t="shared" si="3"/>
        <v>626.6566499999999</v>
      </c>
      <c r="I13" s="8">
        <f t="shared" si="0"/>
        <v>313.32832499999995</v>
      </c>
      <c r="J13" s="11">
        <f>(G13/G25)*100</f>
        <v>36.748998542180843</v>
      </c>
      <c r="K13" s="20">
        <v>2</v>
      </c>
      <c r="L13" s="23">
        <f t="shared" ref="L13:R13" si="5">AVERAGE(D14:D16)</f>
        <v>20.03341975308642</v>
      </c>
      <c r="M13" s="23">
        <f t="shared" si="5"/>
        <v>40.656666666666666</v>
      </c>
      <c r="N13" s="23">
        <f t="shared" si="5"/>
        <v>1.7590053569333335</v>
      </c>
      <c r="O13" s="23">
        <f t="shared" si="5"/>
        <v>4.3106319759333331</v>
      </c>
      <c r="P13" s="23">
        <f t="shared" si="5"/>
        <v>997.83147591049374</v>
      </c>
      <c r="Q13" s="23">
        <f t="shared" si="5"/>
        <v>498.91573795524687</v>
      </c>
      <c r="R13" s="24">
        <f t="shared" si="5"/>
        <v>58.187123189303584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44.38</v>
      </c>
      <c r="F14" s="9">
        <f t="shared" si="2"/>
        <v>1.9141466792000001</v>
      </c>
      <c r="G14" s="9">
        <f t="shared" ref="G14:G25" si="7">G11+F14</f>
        <v>4.2751194481999999</v>
      </c>
      <c r="H14" s="3">
        <f t="shared" si="3"/>
        <v>989.6109833796296</v>
      </c>
      <c r="I14" s="8">
        <f t="shared" si="0"/>
        <v>494.80549168981474</v>
      </c>
      <c r="J14" s="11">
        <f>(G14/G23)*100</f>
        <v>57.144219663972748</v>
      </c>
      <c r="K14" s="20">
        <v>3</v>
      </c>
      <c r="L14" s="23">
        <f t="shared" ref="L14:R14" si="8">AVERAGE(D17:D19)</f>
        <v>30.064293209876539</v>
      </c>
      <c r="M14" s="23">
        <f t="shared" si="8"/>
        <v>37.846666666666664</v>
      </c>
      <c r="N14" s="23">
        <f t="shared" si="8"/>
        <v>1.6403946498666666</v>
      </c>
      <c r="O14" s="23">
        <f t="shared" si="8"/>
        <v>5.9510266258</v>
      </c>
      <c r="P14" s="23">
        <f t="shared" si="8"/>
        <v>1377.552459675926</v>
      </c>
      <c r="Q14" s="23">
        <f t="shared" si="8"/>
        <v>688.776229837963</v>
      </c>
      <c r="R14" s="24">
        <f t="shared" si="8"/>
        <v>80.336596300799442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38.72</v>
      </c>
      <c r="F15" s="9">
        <f t="shared" si="2"/>
        <v>1.6823778048</v>
      </c>
      <c r="G15" s="9">
        <f t="shared" si="7"/>
        <v>4.2691281647999997</v>
      </c>
      <c r="H15" s="3">
        <f t="shared" si="3"/>
        <v>988.22411222222217</v>
      </c>
      <c r="I15" s="8">
        <f t="shared" si="0"/>
        <v>494.11205611111109</v>
      </c>
      <c r="J15" s="11">
        <f>(G15/G24)*100</f>
        <v>57.855884072347251</v>
      </c>
      <c r="K15" s="20">
        <v>4</v>
      </c>
      <c r="L15" s="23">
        <f t="shared" ref="L15:R15" si="9">AVERAGE(D20:D22)</f>
        <v>40.095166666666664</v>
      </c>
      <c r="M15" s="23">
        <f t="shared" si="9"/>
        <v>18</v>
      </c>
      <c r="N15" s="23">
        <f t="shared" si="9"/>
        <v>0.77942101600000002</v>
      </c>
      <c r="O15" s="23">
        <f t="shared" si="9"/>
        <v>6.7304476418000005</v>
      </c>
      <c r="P15" s="23">
        <f t="shared" si="9"/>
        <v>1557.9739911574072</v>
      </c>
      <c r="Q15" s="23">
        <f t="shared" si="9"/>
        <v>778.98699557870361</v>
      </c>
      <c r="R15" s="24">
        <f t="shared" si="9"/>
        <v>90.842438871844038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38.869999999999997</v>
      </c>
      <c r="F16" s="9">
        <f t="shared" si="2"/>
        <v>1.6804915867999999</v>
      </c>
      <c r="G16" s="9">
        <f t="shared" si="7"/>
        <v>4.3876483147999998</v>
      </c>
      <c r="H16" s="3">
        <f t="shared" si="3"/>
        <v>1015.6593321296295</v>
      </c>
      <c r="I16" s="8">
        <f t="shared" si="0"/>
        <v>507.82966606481477</v>
      </c>
      <c r="J16" s="11">
        <f>(G16/G25)*100</f>
        <v>59.561265831590759</v>
      </c>
      <c r="K16" s="20">
        <v>5</v>
      </c>
      <c r="L16" s="23">
        <f t="shared" ref="L16:R16" si="10">AVERAGE(D23:D25)</f>
        <v>50.119905864197527</v>
      </c>
      <c r="M16" s="23">
        <f t="shared" si="10"/>
        <v>15.666666666666666</v>
      </c>
      <c r="N16" s="23">
        <f t="shared" si="10"/>
        <v>0.67848397100000002</v>
      </c>
      <c r="O16" s="23">
        <f t="shared" si="10"/>
        <v>7.4089316127999991</v>
      </c>
      <c r="P16" s="23">
        <f t="shared" si="10"/>
        <v>1715.0304659259257</v>
      </c>
      <c r="Q16" s="23">
        <f t="shared" si="10"/>
        <v>857.51523296296307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35.31</v>
      </c>
      <c r="F17" s="9">
        <f t="shared" si="2"/>
        <v>1.5212409564</v>
      </c>
      <c r="G17" s="9">
        <f t="shared" si="7"/>
        <v>5.7963604045999997</v>
      </c>
      <c r="H17" s="3">
        <f t="shared" si="3"/>
        <v>1341.7500936574072</v>
      </c>
      <c r="I17" s="8">
        <f t="shared" si="0"/>
        <v>670.8750468287036</v>
      </c>
      <c r="J17" s="11">
        <f>(G17/G23)*100</f>
        <v>77.478184229794351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39.380000000000003</v>
      </c>
      <c r="F18" s="9">
        <f t="shared" si="2"/>
        <v>1.7231443592</v>
      </c>
      <c r="G18" s="9">
        <f t="shared" si="7"/>
        <v>5.9922725239999997</v>
      </c>
      <c r="H18" s="3">
        <f t="shared" si="3"/>
        <v>1387.1001212962963</v>
      </c>
      <c r="I18" s="8">
        <f t="shared" si="0"/>
        <v>693.55006064814813</v>
      </c>
      <c r="J18" s="11">
        <f>(G18/G24)*100</f>
        <v>81.208202493657694</v>
      </c>
      <c r="K18" s="20">
        <v>1</v>
      </c>
      <c r="L18" s="23">
        <f>_xlfn.STDEV.P(D11:D13)</f>
        <v>2.6260818838019461E-2</v>
      </c>
      <c r="M18" s="23">
        <f>_xlfn.STDEV.P(E11:E13)</f>
        <v>3.2728818425900381</v>
      </c>
      <c r="N18" s="23">
        <f>_xlfn.STDEV.S(F11:F13)</f>
        <v>0.17574439181266835</v>
      </c>
      <c r="O18" s="23">
        <f>_xlfn.STDEV.S(G11:G13)</f>
        <v>0.17574439181266835</v>
      </c>
      <c r="P18" s="23">
        <f>_xlfn.STDEV.S(H11:H13)</f>
        <v>40.681572178858389</v>
      </c>
      <c r="Q18" s="23">
        <f>_xlfn.STDEV.S(I11:I13)</f>
        <v>20.340786089429194</v>
      </c>
      <c r="R18" s="24">
        <f>_xlfn.STDEV.P(J11:J13)</f>
        <v>2.1613226306653592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38.85</v>
      </c>
      <c r="F19" s="9">
        <f t="shared" si="2"/>
        <v>1.6767986340000001</v>
      </c>
      <c r="G19" s="9">
        <f t="shared" si="7"/>
        <v>6.0644469487999997</v>
      </c>
      <c r="H19" s="3">
        <f t="shared" si="3"/>
        <v>1403.8071640740741</v>
      </c>
      <c r="I19" s="8">
        <f t="shared" si="0"/>
        <v>701.90358203703704</v>
      </c>
      <c r="J19" s="11">
        <f>(G19/G25)*100</f>
        <v>82.323402178946282</v>
      </c>
      <c r="K19" s="20">
        <v>2</v>
      </c>
      <c r="L19" s="23">
        <f>_xlfn.STDEV.P(D14:D16)</f>
        <v>5.687803619642863E-2</v>
      </c>
      <c r="M19" s="23">
        <f>_xlfn.STDEV.P(E14:E16)</f>
        <v>2.6335063234318552</v>
      </c>
      <c r="N19" s="23">
        <f>_xlfn.STDEV.S(F14:F16)</f>
        <v>0.13435963627731806</v>
      </c>
      <c r="O19" s="23">
        <f>_xlfn.STDEV.S(G14:G16)</f>
        <v>6.6765344367521282E-2</v>
      </c>
      <c r="P19" s="23">
        <f>_xlfn.STDEV.S(H14:H16)</f>
        <v>15.454940825815079</v>
      </c>
      <c r="Q19" s="23">
        <f>_xlfn.STDEV.S(I14:I16)</f>
        <v>7.7274704129075547</v>
      </c>
      <c r="R19" s="24">
        <f>_xlfn.STDEV.P(J14:J16)</f>
        <v>1.014172095373278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23.23</v>
      </c>
      <c r="F20" s="9">
        <f t="shared" si="2"/>
        <v>1.0008050812</v>
      </c>
      <c r="G20" s="9">
        <f t="shared" si="7"/>
        <v>6.7971654857999999</v>
      </c>
      <c r="H20" s="3">
        <f t="shared" si="3"/>
        <v>1573.4179365277778</v>
      </c>
      <c r="I20" s="8">
        <f t="shared" si="0"/>
        <v>786.70896826388889</v>
      </c>
      <c r="J20" s="11">
        <f>(G20/G23)*100</f>
        <v>90.855640952083675</v>
      </c>
      <c r="K20" s="20">
        <v>3</v>
      </c>
      <c r="L20" s="23">
        <f>_xlfn.STDEV.P(D17:D19)</f>
        <v>0.12625277618159614</v>
      </c>
      <c r="M20" s="23">
        <f>_xlfn.STDEV.P(E17:E19)</f>
        <v>1.8066974167124819</v>
      </c>
      <c r="N20" s="23">
        <f>_xlfn.STDEV.S(F17:F19)</f>
        <v>0.10576002818238917</v>
      </c>
      <c r="O20" s="23">
        <f>_xlfn.STDEV.S(G17:G19)</f>
        <v>0.13872100375940988</v>
      </c>
      <c r="P20" s="23">
        <f>_xlfn.STDEV.S(H17:H19)</f>
        <v>32.111343462826476</v>
      </c>
      <c r="Q20" s="23">
        <f>_xlfn.STDEV.S(I17:I19)</f>
        <v>16.055671731413238</v>
      </c>
      <c r="R20" s="24">
        <f>_xlfn.STDEV.P(J17:J19)</f>
        <v>2.0718441479782612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15.77</v>
      </c>
      <c r="F21" s="9">
        <f t="shared" si="2"/>
        <v>0.69004536679999995</v>
      </c>
      <c r="G21" s="9">
        <f t="shared" si="7"/>
        <v>6.6823178907999994</v>
      </c>
      <c r="H21" s="3">
        <f t="shared" si="3"/>
        <v>1546.8328450925924</v>
      </c>
      <c r="I21" s="8">
        <f t="shared" si="0"/>
        <v>773.41642254629619</v>
      </c>
      <c r="J21" s="11">
        <f>(G21/G24)*100</f>
        <v>90.559803852318581</v>
      </c>
      <c r="K21" s="20">
        <v>4</v>
      </c>
      <c r="L21" s="23">
        <f>_xlfn.STDEV.P(D20:D22)</f>
        <v>0.19586485441530813</v>
      </c>
      <c r="M21" s="23">
        <f>_xlfn.STDEV.P(E20:E22)</f>
        <v>3.7115046364872954</v>
      </c>
      <c r="N21" s="23">
        <f>_xlfn.STDEV.S(F20:F22)</f>
        <v>0.19290558945923267</v>
      </c>
      <c r="O21" s="23">
        <f>_xlfn.STDEV.S(G20:G22)</f>
        <v>5.963749173425658E-2</v>
      </c>
      <c r="P21" s="23">
        <f>_xlfn.STDEV.S(H20:H22)</f>
        <v>13.804974938485369</v>
      </c>
      <c r="Q21" s="23">
        <f>_xlfn.STDEV.S(I20:I22)</f>
        <v>6.9024874692426845</v>
      </c>
      <c r="R21" s="24">
        <f>_xlfn.STDEV.P(J20:J22)</f>
        <v>0.22557405137191772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15</v>
      </c>
      <c r="F22" s="9">
        <f t="shared" si="2"/>
        <v>0.6474126</v>
      </c>
      <c r="G22" s="9">
        <f t="shared" si="7"/>
        <v>6.7118595487999997</v>
      </c>
      <c r="H22" s="3">
        <f t="shared" si="3"/>
        <v>1553.6711918518517</v>
      </c>
      <c r="I22" s="8">
        <f t="shared" si="0"/>
        <v>776.83559592592587</v>
      </c>
      <c r="J22" s="11">
        <f>(G22/G25)*100</f>
        <v>91.111871811129888</v>
      </c>
      <c r="K22" s="25">
        <v>5</v>
      </c>
      <c r="L22" s="26">
        <f>_xlfn.STDEV.P(D23:D25)</f>
        <v>0.22203308030089663</v>
      </c>
      <c r="M22" s="26">
        <f>_xlfn.STDEV.P(E23:E25)</f>
        <v>0.39347455092066974</v>
      </c>
      <c r="N22" s="26">
        <f>_xlfn.STDEV.S(F23:F25)</f>
        <v>2.1475364222625942E-2</v>
      </c>
      <c r="O22" s="26">
        <f>_xlfn.STDEV.S(G23:G25)</f>
        <v>6.2956570509992343E-2</v>
      </c>
      <c r="P22" s="26">
        <f>_xlfn.STDEV.S(H23:H25)</f>
        <v>14.573280210646331</v>
      </c>
      <c r="Q22" s="26">
        <f>_xlfn.STDEV.S(I23:I25)</f>
        <v>7.2866401053231264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15.85</v>
      </c>
      <c r="F23" s="9">
        <f t="shared" si="2"/>
        <v>0.68411516399999994</v>
      </c>
      <c r="G23" s="15">
        <f t="shared" si="7"/>
        <v>7.4812806497999995</v>
      </c>
      <c r="H23" s="3">
        <f t="shared" si="3"/>
        <v>1731.7779281944443</v>
      </c>
      <c r="I23" s="8">
        <f t="shared" si="0"/>
        <v>865.88896409722213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16.03</v>
      </c>
      <c r="F24" s="9">
        <f t="shared" si="2"/>
        <v>0.69658268820000002</v>
      </c>
      <c r="G24" s="15">
        <f t="shared" si="7"/>
        <v>7.3789005789999997</v>
      </c>
      <c r="H24" s="3">
        <f t="shared" si="3"/>
        <v>1708.0788377314814</v>
      </c>
      <c r="I24" s="8">
        <f t="shared" si="0"/>
        <v>854.03941886574069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15.12</v>
      </c>
      <c r="F25" s="9">
        <f t="shared" si="2"/>
        <v>0.65475406080000009</v>
      </c>
      <c r="G25" s="15">
        <f t="shared" si="7"/>
        <v>7.3666136095999999</v>
      </c>
      <c r="H25" s="3">
        <f t="shared" si="3"/>
        <v>1705.2346318518519</v>
      </c>
      <c r="I25" s="8">
        <f t="shared" si="0"/>
        <v>852.61731592592605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A6" workbookViewId="0">
      <selection activeCell="M24" sqref="M24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67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68</v>
      </c>
      <c r="N10" s="30" t="s">
        <v>69</v>
      </c>
      <c r="O10" s="30" t="s">
        <v>70</v>
      </c>
      <c r="P10" s="30" t="s">
        <v>71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5">
        <v>0</v>
      </c>
      <c r="F11" s="9">
        <f>B11*E11/1000</f>
        <v>0</v>
      </c>
      <c r="G11" s="9">
        <f>F11</f>
        <v>0</v>
      </c>
      <c r="H11" s="3">
        <f>G11/(B$7 /1000)</f>
        <v>0</v>
      </c>
      <c r="I11" s="8">
        <f t="shared" ref="I11:I25" si="0">H11/B$8*100</f>
        <v>0</v>
      </c>
      <c r="J11" s="11" t="e">
        <f>(G11/G23)*100</f>
        <v>#DIV/0!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5">
        <v>0</v>
      </c>
      <c r="F12" s="9">
        <f t="shared" ref="F12:F25" si="2">B12*E12/1000</f>
        <v>0</v>
      </c>
      <c r="G12" s="9">
        <f>F12</f>
        <v>0</v>
      </c>
      <c r="H12" s="3">
        <f t="shared" ref="H12:H25" si="3">G12/(B$7 /1000)</f>
        <v>0</v>
      </c>
      <c r="I12" s="8">
        <f t="shared" si="0"/>
        <v>0</v>
      </c>
      <c r="J12" s="11" t="e">
        <f>(G12/G24)*100</f>
        <v>#DIV/0!</v>
      </c>
      <c r="K12" s="20">
        <v>1</v>
      </c>
      <c r="L12" s="23">
        <f t="shared" ref="L12:R12" si="4">AVERAGE(D11:D13)</f>
        <v>10.016882716049381</v>
      </c>
      <c r="M12" s="23">
        <f t="shared" si="4"/>
        <v>0</v>
      </c>
      <c r="N12" s="23">
        <f t="shared" si="4"/>
        <v>0</v>
      </c>
      <c r="O12" s="23">
        <f t="shared" si="4"/>
        <v>0</v>
      </c>
      <c r="P12" s="23">
        <f t="shared" si="4"/>
        <v>0</v>
      </c>
      <c r="Q12" s="23">
        <f t="shared" si="4"/>
        <v>0</v>
      </c>
      <c r="R12" s="24" t="e">
        <f t="shared" si="4"/>
        <v>#DIV/0!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5">
        <v>0</v>
      </c>
      <c r="F13" s="9">
        <f t="shared" si="2"/>
        <v>0</v>
      </c>
      <c r="G13" s="9">
        <f>F13</f>
        <v>0</v>
      </c>
      <c r="H13" s="3">
        <f t="shared" si="3"/>
        <v>0</v>
      </c>
      <c r="I13" s="8">
        <f t="shared" si="0"/>
        <v>0</v>
      </c>
      <c r="J13" s="11" t="e">
        <f>(G13/G25)*100</f>
        <v>#DIV/0!</v>
      </c>
      <c r="K13" s="20">
        <v>2</v>
      </c>
      <c r="L13" s="23">
        <f t="shared" ref="L13:R13" si="5">AVERAGE(D14:D16)</f>
        <v>20.03341975308642</v>
      </c>
      <c r="M13" s="23">
        <f t="shared" si="5"/>
        <v>0</v>
      </c>
      <c r="N13" s="23">
        <f t="shared" si="5"/>
        <v>0</v>
      </c>
      <c r="O13" s="23">
        <f>AVERAGE(G14:G16)</f>
        <v>0</v>
      </c>
      <c r="P13" s="23">
        <f t="shared" si="5"/>
        <v>0</v>
      </c>
      <c r="Q13" s="23">
        <f t="shared" si="5"/>
        <v>0</v>
      </c>
      <c r="R13" s="24" t="e">
        <f t="shared" si="5"/>
        <v>#DIV/0!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5">
        <v>0</v>
      </c>
      <c r="F14" s="9">
        <f t="shared" si="2"/>
        <v>0</v>
      </c>
      <c r="G14" s="9">
        <f t="shared" ref="G14:G25" si="7">G11+F14</f>
        <v>0</v>
      </c>
      <c r="H14" s="3">
        <f t="shared" si="3"/>
        <v>0</v>
      </c>
      <c r="I14" s="8">
        <f t="shared" si="0"/>
        <v>0</v>
      </c>
      <c r="J14" s="11" t="e">
        <f>(G14/G23)*100</f>
        <v>#DIV/0!</v>
      </c>
      <c r="K14" s="20">
        <v>3</v>
      </c>
      <c r="L14" s="23">
        <f t="shared" ref="L14:R14" si="8">AVERAGE(D17:D19)</f>
        <v>30.064293209876539</v>
      </c>
      <c r="M14" s="23">
        <f t="shared" si="8"/>
        <v>0</v>
      </c>
      <c r="N14" s="23">
        <f t="shared" si="8"/>
        <v>0</v>
      </c>
      <c r="O14" s="23">
        <f t="shared" si="8"/>
        <v>0</v>
      </c>
      <c r="P14" s="23">
        <f t="shared" si="8"/>
        <v>0</v>
      </c>
      <c r="Q14" s="23">
        <f t="shared" si="8"/>
        <v>0</v>
      </c>
      <c r="R14" s="24" t="e">
        <f t="shared" si="8"/>
        <v>#DIV/0!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5">
        <v>0</v>
      </c>
      <c r="F15" s="9">
        <f t="shared" si="2"/>
        <v>0</v>
      </c>
      <c r="G15" s="9">
        <f t="shared" si="7"/>
        <v>0</v>
      </c>
      <c r="H15" s="3">
        <f t="shared" si="3"/>
        <v>0</v>
      </c>
      <c r="I15" s="8">
        <f t="shared" si="0"/>
        <v>0</v>
      </c>
      <c r="J15" s="11" t="e">
        <f>(G15/G24)*100</f>
        <v>#DIV/0!</v>
      </c>
      <c r="K15" s="20">
        <v>4</v>
      </c>
      <c r="L15" s="23">
        <f t="shared" ref="L15:R15" si="9">AVERAGE(D20:D22)</f>
        <v>40.095166666666664</v>
      </c>
      <c r="M15" s="23">
        <f t="shared" si="9"/>
        <v>0</v>
      </c>
      <c r="N15" s="23">
        <f t="shared" si="9"/>
        <v>0</v>
      </c>
      <c r="O15" s="23">
        <f t="shared" si="9"/>
        <v>0</v>
      </c>
      <c r="P15" s="23">
        <f t="shared" si="9"/>
        <v>0</v>
      </c>
      <c r="Q15" s="23">
        <f t="shared" si="9"/>
        <v>0</v>
      </c>
      <c r="R15" s="24" t="e">
        <f t="shared" si="9"/>
        <v>#DIV/0!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5">
        <v>0</v>
      </c>
      <c r="F16" s="9">
        <f t="shared" si="2"/>
        <v>0</v>
      </c>
      <c r="G16" s="9">
        <f t="shared" si="7"/>
        <v>0</v>
      </c>
      <c r="H16" s="3">
        <f t="shared" si="3"/>
        <v>0</v>
      </c>
      <c r="I16" s="8">
        <f t="shared" si="0"/>
        <v>0</v>
      </c>
      <c r="J16" s="11" t="e">
        <f>(G16/G25)*100</f>
        <v>#DIV/0!</v>
      </c>
      <c r="K16" s="20">
        <v>5</v>
      </c>
      <c r="L16" s="23">
        <f t="shared" ref="L16:R16" si="10">AVERAGE(D23:D25)</f>
        <v>50.119905864197527</v>
      </c>
      <c r="M16" s="23">
        <f t="shared" si="10"/>
        <v>0</v>
      </c>
      <c r="N16" s="23">
        <f t="shared" si="10"/>
        <v>0</v>
      </c>
      <c r="O16" s="23">
        <f t="shared" si="10"/>
        <v>0</v>
      </c>
      <c r="P16" s="23">
        <f t="shared" si="10"/>
        <v>0</v>
      </c>
      <c r="Q16" s="23">
        <f t="shared" si="10"/>
        <v>0</v>
      </c>
      <c r="R16" s="24" t="e">
        <f t="shared" si="10"/>
        <v>#DIV/0!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5">
        <v>0</v>
      </c>
      <c r="F17" s="9">
        <f t="shared" si="2"/>
        <v>0</v>
      </c>
      <c r="G17" s="9">
        <f t="shared" si="7"/>
        <v>0</v>
      </c>
      <c r="H17" s="3">
        <f t="shared" si="3"/>
        <v>0</v>
      </c>
      <c r="I17" s="8">
        <f t="shared" si="0"/>
        <v>0</v>
      </c>
      <c r="J17" s="11" t="e">
        <f>(G17/G23)*100</f>
        <v>#DIV/0!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5">
        <v>0</v>
      </c>
      <c r="F18" s="9">
        <f t="shared" si="2"/>
        <v>0</v>
      </c>
      <c r="G18" s="9">
        <f t="shared" si="7"/>
        <v>0</v>
      </c>
      <c r="H18" s="3">
        <f t="shared" si="3"/>
        <v>0</v>
      </c>
      <c r="I18" s="8">
        <f t="shared" si="0"/>
        <v>0</v>
      </c>
      <c r="J18" s="11" t="e">
        <f>(G18/G24)*100</f>
        <v>#DIV/0!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0</v>
      </c>
      <c r="O18" s="23">
        <f>_xlfn.STDEV.S(G11:G13)</f>
        <v>0</v>
      </c>
      <c r="P18" s="23">
        <f>_xlfn.STDEV.S(H11:H13)</f>
        <v>0</v>
      </c>
      <c r="Q18" s="23">
        <f>_xlfn.STDEV.S(I11:I13)</f>
        <v>0</v>
      </c>
      <c r="R18" s="24" t="e">
        <f>_xlfn.STDEV.P(J11:J13)</f>
        <v>#DIV/0!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5">
        <v>0</v>
      </c>
      <c r="F19" s="9">
        <f t="shared" si="2"/>
        <v>0</v>
      </c>
      <c r="G19" s="9">
        <f t="shared" si="7"/>
        <v>0</v>
      </c>
      <c r="H19" s="3">
        <f t="shared" si="3"/>
        <v>0</v>
      </c>
      <c r="I19" s="8">
        <f t="shared" si="0"/>
        <v>0</v>
      </c>
      <c r="J19" s="11" t="e">
        <f>(G19/G25)*100</f>
        <v>#DIV/0!</v>
      </c>
      <c r="K19" s="20">
        <v>2</v>
      </c>
      <c r="L19" s="23">
        <f>_xlfn.STDEV.P(D14:D16)</f>
        <v>5.687803619642863E-2</v>
      </c>
      <c r="M19" s="23">
        <f>_xlfn.STDEV.P(E14:E16)</f>
        <v>0</v>
      </c>
      <c r="N19" s="23">
        <f>_xlfn.STDEV.S(F14:F16)</f>
        <v>0</v>
      </c>
      <c r="O19" s="23">
        <f>_xlfn.STDEV.S(G14:G16)</f>
        <v>0</v>
      </c>
      <c r="P19" s="23">
        <f>_xlfn.STDEV.S(H14:H16)</f>
        <v>0</v>
      </c>
      <c r="Q19" s="23">
        <f>_xlfn.STDEV.S(I14:I16)</f>
        <v>0</v>
      </c>
      <c r="R19" s="24" t="e">
        <f>_xlfn.STDEV.P(J14:J16)</f>
        <v>#DIV/0!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5">
        <v>0</v>
      </c>
      <c r="F20" s="9">
        <f t="shared" si="2"/>
        <v>0</v>
      </c>
      <c r="G20" s="9">
        <f t="shared" si="7"/>
        <v>0</v>
      </c>
      <c r="H20" s="3">
        <f t="shared" si="3"/>
        <v>0</v>
      </c>
      <c r="I20" s="8">
        <f t="shared" si="0"/>
        <v>0</v>
      </c>
      <c r="J20" s="11" t="e">
        <f>(G20/G23)*100</f>
        <v>#DIV/0!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0</v>
      </c>
      <c r="O20" s="23">
        <f>_xlfn.STDEV.S(G17:G19)</f>
        <v>0</v>
      </c>
      <c r="P20" s="23">
        <f>_xlfn.STDEV.S(H17:H19)</f>
        <v>0</v>
      </c>
      <c r="Q20" s="23">
        <f>_xlfn.STDEV.S(I17:I19)</f>
        <v>0</v>
      </c>
      <c r="R20" s="24" t="e">
        <f>_xlfn.STDEV.P(J17:J19)</f>
        <v>#DIV/0!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5">
        <v>0</v>
      </c>
      <c r="F21" s="9">
        <f t="shared" si="2"/>
        <v>0</v>
      </c>
      <c r="G21" s="9">
        <f t="shared" si="7"/>
        <v>0</v>
      </c>
      <c r="H21" s="3">
        <f t="shared" si="3"/>
        <v>0</v>
      </c>
      <c r="I21" s="8">
        <f t="shared" si="0"/>
        <v>0</v>
      </c>
      <c r="J21" s="11" t="e">
        <f>(G21/G24)*100</f>
        <v>#DIV/0!</v>
      </c>
      <c r="K21" s="20">
        <v>4</v>
      </c>
      <c r="L21" s="23">
        <f>_xlfn.STDEV.P(D20:D22)</f>
        <v>0.19586485441530813</v>
      </c>
      <c r="M21" s="23">
        <f>_xlfn.STDEV.P(E20:E22)</f>
        <v>0</v>
      </c>
      <c r="N21" s="23">
        <f>_xlfn.STDEV.S(F20:F22)</f>
        <v>0</v>
      </c>
      <c r="O21" s="23">
        <f>_xlfn.STDEV.S(G20:G22)</f>
        <v>0</v>
      </c>
      <c r="P21" s="23">
        <f>_xlfn.STDEV.S(H20:H22)</f>
        <v>0</v>
      </c>
      <c r="Q21" s="23">
        <f>_xlfn.STDEV.S(I20:I22)</f>
        <v>0</v>
      </c>
      <c r="R21" s="24" t="e">
        <f>_xlfn.STDEV.P(J20:J22)</f>
        <v>#DIV/0!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5">
        <v>0</v>
      </c>
      <c r="F22" s="9">
        <f t="shared" si="2"/>
        <v>0</v>
      </c>
      <c r="G22" s="9">
        <f t="shared" si="7"/>
        <v>0</v>
      </c>
      <c r="H22" s="3">
        <f t="shared" si="3"/>
        <v>0</v>
      </c>
      <c r="I22" s="8">
        <f t="shared" si="0"/>
        <v>0</v>
      </c>
      <c r="J22" s="11" t="e">
        <f>(G22/G25)*100</f>
        <v>#DIV/0!</v>
      </c>
      <c r="K22" s="25">
        <v>5</v>
      </c>
      <c r="L22" s="26">
        <f>_xlfn.STDEV.P(D23:D25)</f>
        <v>0.22203308030089663</v>
      </c>
      <c r="M22" s="26">
        <f>_xlfn.STDEV.P(E23:E25)</f>
        <v>0</v>
      </c>
      <c r="N22" s="26">
        <f>_xlfn.STDEV.S(F23:F25)</f>
        <v>0</v>
      </c>
      <c r="O22" s="26">
        <f>_xlfn.STDEV.S(G23:G25)</f>
        <v>0</v>
      </c>
      <c r="P22" s="26">
        <f>_xlfn.STDEV.S(H23:H25)</f>
        <v>0</v>
      </c>
      <c r="Q22" s="26">
        <f>_xlfn.STDEV.S(I23:I25)</f>
        <v>0</v>
      </c>
      <c r="R22" s="27" t="e">
        <f>_xlfn.STDEV.P(J23:J25)</f>
        <v>#DIV/0!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5">
        <v>0</v>
      </c>
      <c r="F23" s="9">
        <f t="shared" si="2"/>
        <v>0</v>
      </c>
      <c r="G23" s="15">
        <f t="shared" si="7"/>
        <v>0</v>
      </c>
      <c r="H23" s="3">
        <f t="shared" si="3"/>
        <v>0</v>
      </c>
      <c r="I23" s="8">
        <f t="shared" si="0"/>
        <v>0</v>
      </c>
      <c r="J23" s="11" t="e">
        <f>(G23/G23)*100</f>
        <v>#DIV/0!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5">
        <v>0</v>
      </c>
      <c r="F24" s="9">
        <f t="shared" si="2"/>
        <v>0</v>
      </c>
      <c r="G24" s="15">
        <f t="shared" si="7"/>
        <v>0</v>
      </c>
      <c r="H24" s="3">
        <f t="shared" si="3"/>
        <v>0</v>
      </c>
      <c r="I24" s="8">
        <f t="shared" si="0"/>
        <v>0</v>
      </c>
      <c r="J24" s="11" t="e">
        <f>(G24/G24)*100</f>
        <v>#DIV/0!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5">
        <v>0</v>
      </c>
      <c r="F25" s="9">
        <f t="shared" si="2"/>
        <v>0</v>
      </c>
      <c r="G25" s="15">
        <f t="shared" si="7"/>
        <v>0</v>
      </c>
      <c r="H25" s="3">
        <f t="shared" si="3"/>
        <v>0</v>
      </c>
      <c r="I25" s="8">
        <f t="shared" si="0"/>
        <v>0</v>
      </c>
      <c r="J25" s="11" t="e">
        <f>(G25/G25)*100</f>
        <v>#DIV/0!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M26" sqref="M26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72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73</v>
      </c>
      <c r="N10" s="30" t="s">
        <v>74</v>
      </c>
      <c r="O10" s="30" t="s">
        <v>75</v>
      </c>
      <c r="P10" s="30" t="s">
        <v>76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5">
        <v>0</v>
      </c>
      <c r="F11" s="9">
        <f>B11*E11/1000</f>
        <v>0</v>
      </c>
      <c r="G11" s="9">
        <f>F11</f>
        <v>0</v>
      </c>
      <c r="H11" s="3">
        <f>G11/(B$7 /1000)</f>
        <v>0</v>
      </c>
      <c r="I11" s="8">
        <f t="shared" ref="I11:I25" si="0">H11/B$8*100</f>
        <v>0</v>
      </c>
      <c r="J11" s="11" t="e">
        <f>(G11/G23)*100</f>
        <v>#DIV/0!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5">
        <v>0</v>
      </c>
      <c r="F12" s="9">
        <f t="shared" ref="F12:F25" si="2">B12*E12/1000</f>
        <v>0</v>
      </c>
      <c r="G12" s="9">
        <f>F12</f>
        <v>0</v>
      </c>
      <c r="H12" s="3">
        <f t="shared" ref="H12:H25" si="3">G12/(B$7 /1000)</f>
        <v>0</v>
      </c>
      <c r="I12" s="8">
        <f t="shared" si="0"/>
        <v>0</v>
      </c>
      <c r="J12" s="11" t="e">
        <f>(G12/G24)*100</f>
        <v>#DIV/0!</v>
      </c>
      <c r="K12" s="20">
        <v>1</v>
      </c>
      <c r="L12" s="23">
        <f t="shared" ref="L12:R12" si="4">AVERAGE(D11:D13)</f>
        <v>10.016882716049381</v>
      </c>
      <c r="M12" s="23">
        <f t="shared" si="4"/>
        <v>0</v>
      </c>
      <c r="N12" s="23">
        <f t="shared" si="4"/>
        <v>0</v>
      </c>
      <c r="O12" s="23">
        <f t="shared" si="4"/>
        <v>0</v>
      </c>
      <c r="P12" s="23">
        <f t="shared" si="4"/>
        <v>0</v>
      </c>
      <c r="Q12" s="23">
        <f t="shared" si="4"/>
        <v>0</v>
      </c>
      <c r="R12" s="24" t="e">
        <f t="shared" si="4"/>
        <v>#DIV/0!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5">
        <v>0</v>
      </c>
      <c r="F13" s="9">
        <f t="shared" si="2"/>
        <v>0</v>
      </c>
      <c r="G13" s="9">
        <f>F13</f>
        <v>0</v>
      </c>
      <c r="H13" s="3">
        <f t="shared" si="3"/>
        <v>0</v>
      </c>
      <c r="I13" s="8">
        <f t="shared" si="0"/>
        <v>0</v>
      </c>
      <c r="J13" s="11" t="e">
        <f>(G13/G25)*100</f>
        <v>#DIV/0!</v>
      </c>
      <c r="K13" s="20">
        <v>2</v>
      </c>
      <c r="L13" s="23">
        <f t="shared" ref="L13:R13" si="5">AVERAGE(D14:D16)</f>
        <v>20.03341975308642</v>
      </c>
      <c r="M13" s="23">
        <f t="shared" si="5"/>
        <v>0</v>
      </c>
      <c r="N13" s="23">
        <f t="shared" si="5"/>
        <v>0</v>
      </c>
      <c r="O13" s="23">
        <f>AVERAGE(G14:G16)</f>
        <v>0</v>
      </c>
      <c r="P13" s="23">
        <f t="shared" si="5"/>
        <v>0</v>
      </c>
      <c r="Q13" s="23">
        <f t="shared" si="5"/>
        <v>0</v>
      </c>
      <c r="R13" s="24" t="e">
        <f t="shared" si="5"/>
        <v>#DIV/0!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5">
        <v>0</v>
      </c>
      <c r="F14" s="9">
        <f t="shared" si="2"/>
        <v>0</v>
      </c>
      <c r="G14" s="9">
        <f t="shared" ref="G14:G25" si="7">G11+F14</f>
        <v>0</v>
      </c>
      <c r="H14" s="3">
        <f t="shared" si="3"/>
        <v>0</v>
      </c>
      <c r="I14" s="8">
        <f t="shared" si="0"/>
        <v>0</v>
      </c>
      <c r="J14" s="11" t="e">
        <f>(G14/G23)*100</f>
        <v>#DIV/0!</v>
      </c>
      <c r="K14" s="20">
        <v>3</v>
      </c>
      <c r="L14" s="23">
        <f t="shared" ref="L14:R14" si="8">AVERAGE(D17:D19)</f>
        <v>30.064293209876539</v>
      </c>
      <c r="M14" s="23">
        <f t="shared" si="8"/>
        <v>0</v>
      </c>
      <c r="N14" s="23">
        <f t="shared" si="8"/>
        <v>0</v>
      </c>
      <c r="O14" s="23">
        <f t="shared" si="8"/>
        <v>0</v>
      </c>
      <c r="P14" s="23">
        <f t="shared" si="8"/>
        <v>0</v>
      </c>
      <c r="Q14" s="23">
        <f t="shared" si="8"/>
        <v>0</v>
      </c>
      <c r="R14" s="24" t="e">
        <f t="shared" si="8"/>
        <v>#DIV/0!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5">
        <v>0</v>
      </c>
      <c r="F15" s="9">
        <f t="shared" si="2"/>
        <v>0</v>
      </c>
      <c r="G15" s="9">
        <f t="shared" si="7"/>
        <v>0</v>
      </c>
      <c r="H15" s="3">
        <f t="shared" si="3"/>
        <v>0</v>
      </c>
      <c r="I15" s="8">
        <f t="shared" si="0"/>
        <v>0</v>
      </c>
      <c r="J15" s="11" t="e">
        <f>(G15/G24)*100</f>
        <v>#DIV/0!</v>
      </c>
      <c r="K15" s="20">
        <v>4</v>
      </c>
      <c r="L15" s="23">
        <f t="shared" ref="L15:R15" si="9">AVERAGE(D20:D22)</f>
        <v>40.095166666666664</v>
      </c>
      <c r="M15" s="23">
        <f t="shared" si="9"/>
        <v>0</v>
      </c>
      <c r="N15" s="23">
        <f t="shared" si="9"/>
        <v>0</v>
      </c>
      <c r="O15" s="23">
        <f t="shared" si="9"/>
        <v>0</v>
      </c>
      <c r="P15" s="23">
        <f t="shared" si="9"/>
        <v>0</v>
      </c>
      <c r="Q15" s="23">
        <f t="shared" si="9"/>
        <v>0</v>
      </c>
      <c r="R15" s="24" t="e">
        <f t="shared" si="9"/>
        <v>#DIV/0!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5">
        <v>0</v>
      </c>
      <c r="F16" s="9">
        <f t="shared" si="2"/>
        <v>0</v>
      </c>
      <c r="G16" s="9">
        <f t="shared" si="7"/>
        <v>0</v>
      </c>
      <c r="H16" s="3">
        <f t="shared" si="3"/>
        <v>0</v>
      </c>
      <c r="I16" s="8">
        <f t="shared" si="0"/>
        <v>0</v>
      </c>
      <c r="J16" s="11" t="e">
        <f>(G16/G25)*100</f>
        <v>#DIV/0!</v>
      </c>
      <c r="K16" s="20">
        <v>5</v>
      </c>
      <c r="L16" s="23">
        <f t="shared" ref="L16:R16" si="10">AVERAGE(D23:D25)</f>
        <v>50.119905864197527</v>
      </c>
      <c r="M16" s="23">
        <f t="shared" si="10"/>
        <v>0</v>
      </c>
      <c r="N16" s="23">
        <f t="shared" si="10"/>
        <v>0</v>
      </c>
      <c r="O16" s="23">
        <f t="shared" si="10"/>
        <v>0</v>
      </c>
      <c r="P16" s="23">
        <f t="shared" si="10"/>
        <v>0</v>
      </c>
      <c r="Q16" s="23">
        <f t="shared" si="10"/>
        <v>0</v>
      </c>
      <c r="R16" s="24" t="e">
        <f t="shared" si="10"/>
        <v>#DIV/0!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5">
        <v>0</v>
      </c>
      <c r="F17" s="9">
        <f t="shared" si="2"/>
        <v>0</v>
      </c>
      <c r="G17" s="9">
        <f t="shared" si="7"/>
        <v>0</v>
      </c>
      <c r="H17" s="3">
        <f t="shared" si="3"/>
        <v>0</v>
      </c>
      <c r="I17" s="8">
        <f t="shared" si="0"/>
        <v>0</v>
      </c>
      <c r="J17" s="11" t="e">
        <f>(G17/G23)*100</f>
        <v>#DIV/0!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5">
        <v>0</v>
      </c>
      <c r="F18" s="9">
        <f t="shared" si="2"/>
        <v>0</v>
      </c>
      <c r="G18" s="9">
        <f t="shared" si="7"/>
        <v>0</v>
      </c>
      <c r="H18" s="3">
        <f t="shared" si="3"/>
        <v>0</v>
      </c>
      <c r="I18" s="8">
        <f t="shared" si="0"/>
        <v>0</v>
      </c>
      <c r="J18" s="11" t="e">
        <f>(G18/G24)*100</f>
        <v>#DIV/0!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0</v>
      </c>
      <c r="O18" s="23">
        <f>_xlfn.STDEV.S(G11:G13)</f>
        <v>0</v>
      </c>
      <c r="P18" s="23">
        <f>_xlfn.STDEV.S(H11:H13)</f>
        <v>0</v>
      </c>
      <c r="Q18" s="23">
        <f>_xlfn.STDEV.S(I11:I13)</f>
        <v>0</v>
      </c>
      <c r="R18" s="24" t="e">
        <f>_xlfn.STDEV.P(J11:J13)</f>
        <v>#DIV/0!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5">
        <v>0</v>
      </c>
      <c r="F19" s="9">
        <f t="shared" si="2"/>
        <v>0</v>
      </c>
      <c r="G19" s="9">
        <f t="shared" si="7"/>
        <v>0</v>
      </c>
      <c r="H19" s="3">
        <f t="shared" si="3"/>
        <v>0</v>
      </c>
      <c r="I19" s="8">
        <f t="shared" si="0"/>
        <v>0</v>
      </c>
      <c r="J19" s="11" t="e">
        <f>(G19/G25)*100</f>
        <v>#DIV/0!</v>
      </c>
      <c r="K19" s="20">
        <v>2</v>
      </c>
      <c r="L19" s="23">
        <f>_xlfn.STDEV.P(D14:D16)</f>
        <v>5.687803619642863E-2</v>
      </c>
      <c r="M19" s="23">
        <f>_xlfn.STDEV.P(E14:E16)</f>
        <v>0</v>
      </c>
      <c r="N19" s="23">
        <f>_xlfn.STDEV.S(F14:F16)</f>
        <v>0</v>
      </c>
      <c r="O19" s="23">
        <f>_xlfn.STDEV.S(G14:G16)</f>
        <v>0</v>
      </c>
      <c r="P19" s="23">
        <f>_xlfn.STDEV.S(H14:H16)</f>
        <v>0</v>
      </c>
      <c r="Q19" s="23">
        <f>_xlfn.STDEV.S(I14:I16)</f>
        <v>0</v>
      </c>
      <c r="R19" s="24" t="e">
        <f>_xlfn.STDEV.P(J14:J16)</f>
        <v>#DIV/0!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5">
        <v>0</v>
      </c>
      <c r="F20" s="9">
        <f t="shared" si="2"/>
        <v>0</v>
      </c>
      <c r="G20" s="9">
        <f t="shared" si="7"/>
        <v>0</v>
      </c>
      <c r="H20" s="3">
        <f t="shared" si="3"/>
        <v>0</v>
      </c>
      <c r="I20" s="8">
        <f t="shared" si="0"/>
        <v>0</v>
      </c>
      <c r="J20" s="11" t="e">
        <f>(G20/G23)*100</f>
        <v>#DIV/0!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0</v>
      </c>
      <c r="O20" s="23">
        <f>_xlfn.STDEV.S(G17:G19)</f>
        <v>0</v>
      </c>
      <c r="P20" s="23">
        <f>_xlfn.STDEV.S(H17:H19)</f>
        <v>0</v>
      </c>
      <c r="Q20" s="23">
        <f>_xlfn.STDEV.S(I17:I19)</f>
        <v>0</v>
      </c>
      <c r="R20" s="24" t="e">
        <f>_xlfn.STDEV.P(J17:J19)</f>
        <v>#DIV/0!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5">
        <v>0</v>
      </c>
      <c r="F21" s="9">
        <f t="shared" si="2"/>
        <v>0</v>
      </c>
      <c r="G21" s="9">
        <f t="shared" si="7"/>
        <v>0</v>
      </c>
      <c r="H21" s="3">
        <f t="shared" si="3"/>
        <v>0</v>
      </c>
      <c r="I21" s="8">
        <f t="shared" si="0"/>
        <v>0</v>
      </c>
      <c r="J21" s="11" t="e">
        <f>(G21/G24)*100</f>
        <v>#DIV/0!</v>
      </c>
      <c r="K21" s="20">
        <v>4</v>
      </c>
      <c r="L21" s="23">
        <f>_xlfn.STDEV.P(D20:D22)</f>
        <v>0.19586485441530813</v>
      </c>
      <c r="M21" s="23">
        <f>_xlfn.STDEV.P(E20:E22)</f>
        <v>0</v>
      </c>
      <c r="N21" s="23">
        <f>_xlfn.STDEV.S(F20:F22)</f>
        <v>0</v>
      </c>
      <c r="O21" s="23">
        <f>_xlfn.STDEV.S(G20:G22)</f>
        <v>0</v>
      </c>
      <c r="P21" s="23">
        <f>_xlfn.STDEV.S(H20:H22)</f>
        <v>0</v>
      </c>
      <c r="Q21" s="23">
        <f>_xlfn.STDEV.S(I20:I22)</f>
        <v>0</v>
      </c>
      <c r="R21" s="24" t="e">
        <f>_xlfn.STDEV.P(J20:J22)</f>
        <v>#DIV/0!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5">
        <v>0</v>
      </c>
      <c r="F22" s="9">
        <f t="shared" si="2"/>
        <v>0</v>
      </c>
      <c r="G22" s="9">
        <f t="shared" si="7"/>
        <v>0</v>
      </c>
      <c r="H22" s="3">
        <f t="shared" si="3"/>
        <v>0</v>
      </c>
      <c r="I22" s="8">
        <f t="shared" si="0"/>
        <v>0</v>
      </c>
      <c r="J22" s="11" t="e">
        <f>(G22/G25)*100</f>
        <v>#DIV/0!</v>
      </c>
      <c r="K22" s="25">
        <v>5</v>
      </c>
      <c r="L22" s="26">
        <f>_xlfn.STDEV.P(D23:D25)</f>
        <v>0.22203308030089663</v>
      </c>
      <c r="M22" s="26">
        <f>_xlfn.STDEV.P(E23:E25)</f>
        <v>0</v>
      </c>
      <c r="N22" s="26">
        <f>_xlfn.STDEV.S(F23:F25)</f>
        <v>0</v>
      </c>
      <c r="O22" s="26">
        <f>_xlfn.STDEV.S(G23:G25)</f>
        <v>0</v>
      </c>
      <c r="P22" s="26">
        <f>_xlfn.STDEV.S(H23:H25)</f>
        <v>0</v>
      </c>
      <c r="Q22" s="26">
        <f>_xlfn.STDEV.S(I23:I25)</f>
        <v>0</v>
      </c>
      <c r="R22" s="27" t="e">
        <f>_xlfn.STDEV.P(J23:J25)</f>
        <v>#DIV/0!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5">
        <v>0</v>
      </c>
      <c r="F23" s="9">
        <f t="shared" si="2"/>
        <v>0</v>
      </c>
      <c r="G23" s="15">
        <f t="shared" si="7"/>
        <v>0</v>
      </c>
      <c r="H23" s="3">
        <f t="shared" si="3"/>
        <v>0</v>
      </c>
      <c r="I23" s="8">
        <f t="shared" si="0"/>
        <v>0</v>
      </c>
      <c r="J23" s="11" t="e">
        <f>(G23/G23)*100</f>
        <v>#DIV/0!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5">
        <v>0</v>
      </c>
      <c r="F24" s="9">
        <f t="shared" si="2"/>
        <v>0</v>
      </c>
      <c r="G24" s="15">
        <f t="shared" si="7"/>
        <v>0</v>
      </c>
      <c r="H24" s="3">
        <f t="shared" si="3"/>
        <v>0</v>
      </c>
      <c r="I24" s="8">
        <f t="shared" si="0"/>
        <v>0</v>
      </c>
      <c r="J24" s="11" t="e">
        <f>(G24/G24)*100</f>
        <v>#DIV/0!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5">
        <v>0</v>
      </c>
      <c r="F25" s="9">
        <f t="shared" si="2"/>
        <v>0</v>
      </c>
      <c r="G25" s="15">
        <f t="shared" si="7"/>
        <v>0</v>
      </c>
      <c r="H25" s="3">
        <f t="shared" si="3"/>
        <v>0</v>
      </c>
      <c r="I25" s="8">
        <f t="shared" si="0"/>
        <v>0</v>
      </c>
      <c r="J25" s="11" t="e">
        <f>(G25/G25)*100</f>
        <v>#DIV/0!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31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33</v>
      </c>
      <c r="N10" s="30" t="s">
        <v>34</v>
      </c>
      <c r="O10" s="30" t="s">
        <v>35</v>
      </c>
      <c r="P10" s="30" t="s">
        <v>36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440.32</v>
      </c>
      <c r="F11" s="9">
        <f>B11*E11/1000</f>
        <v>19.008658432000001</v>
      </c>
      <c r="G11" s="9">
        <f>F11</f>
        <v>19.008658432000001</v>
      </c>
      <c r="H11" s="3">
        <f>G11/(B$7 /1000)</f>
        <v>4400.1524148148146</v>
      </c>
      <c r="I11" s="8">
        <f t="shared" ref="I11:I25" si="0">H11/B$8*100</f>
        <v>2200.0762074074073</v>
      </c>
      <c r="J11" s="11">
        <f>(G11/G23)*100</f>
        <v>39.978745007401521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>B12/B$7</f>
        <v>10.05347222222222</v>
      </c>
      <c r="D12" s="3">
        <f>C12</f>
        <v>10.05347222222222</v>
      </c>
      <c r="E12" s="34">
        <v>430.52</v>
      </c>
      <c r="F12" s="9">
        <f>B12*E12/1000</f>
        <v>18.697914119999997</v>
      </c>
      <c r="G12" s="9">
        <f>F12</f>
        <v>18.697914119999997</v>
      </c>
      <c r="H12" s="3">
        <f>G12/(B$7 /1000)</f>
        <v>4328.22086111111</v>
      </c>
      <c r="I12" s="8">
        <f t="shared" si="0"/>
        <v>2164.110430555555</v>
      </c>
      <c r="J12" s="11">
        <f>(G12/G24)*100</f>
        <v>41.02685990683964</v>
      </c>
      <c r="K12" s="20">
        <v>1</v>
      </c>
      <c r="L12" s="23">
        <f t="shared" ref="L12:R12" si="1">AVERAGE(D11:D13)</f>
        <v>10.016882716049381</v>
      </c>
      <c r="M12" s="23">
        <f t="shared" si="1"/>
        <v>435.40333333333336</v>
      </c>
      <c r="N12" s="23">
        <f t="shared" si="1"/>
        <v>18.840754200333333</v>
      </c>
      <c r="O12" s="23">
        <f t="shared" si="1"/>
        <v>18.840754200333333</v>
      </c>
      <c r="P12" s="23">
        <f t="shared" si="1"/>
        <v>4361.2856945216045</v>
      </c>
      <c r="Q12" s="23">
        <f t="shared" si="1"/>
        <v>2180.6428472608022</v>
      </c>
      <c r="R12" s="24">
        <f t="shared" si="1"/>
        <v>40.651007042477055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>B13/B$7</f>
        <v>10.004097222222221</v>
      </c>
      <c r="D13" s="3">
        <f>C13</f>
        <v>10.004097222222221</v>
      </c>
      <c r="E13" s="34">
        <v>435.37</v>
      </c>
      <c r="F13" s="9">
        <f>B13*E13/1000</f>
        <v>18.815690049000001</v>
      </c>
      <c r="G13" s="9">
        <f>F13</f>
        <v>18.815690049000001</v>
      </c>
      <c r="H13" s="3">
        <f>G13/(B$7 /1000)</f>
        <v>4355.4838076388887</v>
      </c>
      <c r="I13" s="8">
        <f t="shared" si="0"/>
        <v>2177.7419038194444</v>
      </c>
      <c r="J13" s="11">
        <f>(G13/G25)*100</f>
        <v>40.94741621319001</v>
      </c>
      <c r="K13" s="20">
        <v>2</v>
      </c>
      <c r="L13" s="23">
        <f t="shared" ref="L13:R13" si="2">AVERAGE(D14:D16)</f>
        <v>20.03341975308642</v>
      </c>
      <c r="M13" s="23">
        <f t="shared" si="2"/>
        <v>246.96333333333334</v>
      </c>
      <c r="N13" s="23">
        <f t="shared" si="2"/>
        <v>10.684880893866668</v>
      </c>
      <c r="O13" s="23">
        <f>AVERAGE(G14:G16)</f>
        <v>29.525635094199998</v>
      </c>
      <c r="P13" s="23">
        <f t="shared" si="2"/>
        <v>6834.6377532870365</v>
      </c>
      <c r="Q13" s="23">
        <f t="shared" si="2"/>
        <v>3417.3188766435183</v>
      </c>
      <c r="R13" s="24">
        <f t="shared" si="2"/>
        <v>63.682104642543869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ref="C14:C25" si="3">B14/B$7</f>
        <v>9.9839907407407402</v>
      </c>
      <c r="D14" s="3">
        <f t="shared" ref="D14:D25" si="4">D11+C14</f>
        <v>19.977069444444442</v>
      </c>
      <c r="E14" s="34">
        <v>269.52</v>
      </c>
      <c r="F14" s="9">
        <f t="shared" ref="F14:F25" si="5">B14*E14/1000</f>
        <v>11.624623996799999</v>
      </c>
      <c r="G14" s="9">
        <f t="shared" ref="G14:G25" si="6">G11+F14</f>
        <v>30.633282428800001</v>
      </c>
      <c r="H14" s="3">
        <f t="shared" ref="H14:H25" si="7">G14/(B$7 /1000)</f>
        <v>7091.0375992592599</v>
      </c>
      <c r="I14" s="8">
        <f t="shared" si="0"/>
        <v>3545.5187996296304</v>
      </c>
      <c r="J14" s="11">
        <f>(G14/G23)*100</f>
        <v>64.427491889644841</v>
      </c>
      <c r="K14" s="20">
        <v>3</v>
      </c>
      <c r="L14" s="23">
        <f t="shared" ref="L14:R14" si="8">AVERAGE(D17:D19)</f>
        <v>30.064293209876539</v>
      </c>
      <c r="M14" s="23">
        <f t="shared" si="8"/>
        <v>166.96666666666667</v>
      </c>
      <c r="N14" s="23">
        <f t="shared" si="8"/>
        <v>7.2351197906666656</v>
      </c>
      <c r="O14" s="23">
        <f t="shared" si="8"/>
        <v>36.760754884866664</v>
      </c>
      <c r="P14" s="23">
        <f t="shared" si="8"/>
        <v>8509.4340011265431</v>
      </c>
      <c r="Q14" s="23">
        <f t="shared" si="8"/>
        <v>4254.7170005632715</v>
      </c>
      <c r="R14" s="24">
        <f t="shared" si="8"/>
        <v>79.288368764704046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3"/>
        <v>10.057833333333333</v>
      </c>
      <c r="D15" s="3">
        <f t="shared" si="4"/>
        <v>20.111305555555553</v>
      </c>
      <c r="E15" s="34">
        <v>235.79</v>
      </c>
      <c r="F15" s="9">
        <f t="shared" si="5"/>
        <v>10.245037773600002</v>
      </c>
      <c r="G15" s="9">
        <f t="shared" si="6"/>
        <v>28.942951893599997</v>
      </c>
      <c r="H15" s="3">
        <f t="shared" si="7"/>
        <v>6699.7573827777769</v>
      </c>
      <c r="I15" s="8">
        <f t="shared" si="0"/>
        <v>3349.8786913888885</v>
      </c>
      <c r="J15" s="11">
        <f>(G15/G24)*100</f>
        <v>63.506465213624928</v>
      </c>
      <c r="K15" s="20">
        <v>4</v>
      </c>
      <c r="L15" s="23">
        <f t="shared" ref="L15:R15" si="9">AVERAGE(D20:D22)</f>
        <v>40.095166666666664</v>
      </c>
      <c r="M15" s="23">
        <f t="shared" si="9"/>
        <v>122.58999999999999</v>
      </c>
      <c r="N15" s="23">
        <f t="shared" si="9"/>
        <v>5.3109299062666668</v>
      </c>
      <c r="O15" s="23">
        <f t="shared" si="9"/>
        <v>42.071684791133329</v>
      </c>
      <c r="P15" s="23">
        <f t="shared" si="9"/>
        <v>9738.815923873457</v>
      </c>
      <c r="Q15" s="23">
        <f t="shared" si="9"/>
        <v>4869.4079619367285</v>
      </c>
      <c r="R15" s="24">
        <f t="shared" si="9"/>
        <v>90.748873512452306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3"/>
        <v>10.007787037037037</v>
      </c>
      <c r="D16" s="3">
        <f t="shared" si="4"/>
        <v>20.011884259259258</v>
      </c>
      <c r="E16" s="34">
        <v>235.58</v>
      </c>
      <c r="F16" s="9">
        <f t="shared" si="5"/>
        <v>10.1849809112</v>
      </c>
      <c r="G16" s="9">
        <f t="shared" si="6"/>
        <v>29.000670960200001</v>
      </c>
      <c r="H16" s="3">
        <f t="shared" si="7"/>
        <v>6713.1182778240745</v>
      </c>
      <c r="I16" s="8">
        <f t="shared" si="0"/>
        <v>3356.5591389120373</v>
      </c>
      <c r="J16" s="11">
        <f>(G16/G25)*100</f>
        <v>63.112356824361839</v>
      </c>
      <c r="K16" s="20">
        <v>5</v>
      </c>
      <c r="L16" s="23">
        <f t="shared" ref="L16:R16" si="10">AVERAGE(D23:D25)</f>
        <v>50.119905864197527</v>
      </c>
      <c r="M16" s="23">
        <f t="shared" si="10"/>
        <v>98.963333333333324</v>
      </c>
      <c r="N16" s="23">
        <f t="shared" si="10"/>
        <v>4.2858429788666674</v>
      </c>
      <c r="O16" s="23">
        <f t="shared" si="10"/>
        <v>46.357527769999997</v>
      </c>
      <c r="P16" s="23">
        <f t="shared" si="10"/>
        <v>10730.909206018518</v>
      </c>
      <c r="Q16" s="23">
        <f t="shared" si="10"/>
        <v>5365.4546030092588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3"/>
        <v>9.9727870370370368</v>
      </c>
      <c r="D17" s="3">
        <f t="shared" si="4"/>
        <v>29.949856481481479</v>
      </c>
      <c r="E17" s="34">
        <v>174.36</v>
      </c>
      <c r="F17" s="9">
        <f t="shared" si="5"/>
        <v>7.5118542383999998</v>
      </c>
      <c r="G17" s="9">
        <f t="shared" si="6"/>
        <v>38.145136667199999</v>
      </c>
      <c r="H17" s="3">
        <f t="shared" si="7"/>
        <v>8829.8927470370363</v>
      </c>
      <c r="I17" s="8">
        <f t="shared" si="0"/>
        <v>4414.9463735185182</v>
      </c>
      <c r="J17" s="11">
        <f>(G17/G23)*100</f>
        <v>80.226318840220117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3"/>
        <v>10.128898148148147</v>
      </c>
      <c r="D18" s="3">
        <f t="shared" si="4"/>
        <v>30.240203703703699</v>
      </c>
      <c r="E18" s="34">
        <v>167.39</v>
      </c>
      <c r="F18" s="9">
        <f t="shared" si="5"/>
        <v>7.3244574475999986</v>
      </c>
      <c r="G18" s="9">
        <f t="shared" si="6"/>
        <v>36.267409341199993</v>
      </c>
      <c r="H18" s="3">
        <f t="shared" si="7"/>
        <v>8395.2336437962949</v>
      </c>
      <c r="I18" s="8">
        <f t="shared" si="0"/>
        <v>4197.6168218981475</v>
      </c>
      <c r="J18" s="11">
        <f>(G18/G24)*100</f>
        <v>79.577749297386319</v>
      </c>
      <c r="K18" s="20">
        <v>1</v>
      </c>
      <c r="L18" s="23">
        <f>_xlfn.STDEV.P(D11:D13)</f>
        <v>2.6260818838019461E-2</v>
      </c>
      <c r="M18" s="23">
        <f>_xlfn.STDEV.P(E11:E13)</f>
        <v>4.0009026759248041</v>
      </c>
      <c r="N18" s="23">
        <f>_xlfn.STDEV.S(F11:F13)</f>
        <v>0.15688105564928517</v>
      </c>
      <c r="O18" s="23">
        <f>_xlfn.STDEV.S(G11:G13)</f>
        <v>0.15688105564928517</v>
      </c>
      <c r="P18" s="23">
        <f>_xlfn.STDEV.S(H11:H13)</f>
        <v>36.315059178075231</v>
      </c>
      <c r="Q18" s="23">
        <f>_xlfn.STDEV.S(I11:I13)</f>
        <v>18.157529589037615</v>
      </c>
      <c r="R18" s="24">
        <f>_xlfn.STDEV.P(J11:J13)</f>
        <v>0.47646616386902707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3"/>
        <v>9.9909351851851849</v>
      </c>
      <c r="D19" s="3">
        <f t="shared" si="4"/>
        <v>30.002819444444441</v>
      </c>
      <c r="E19" s="34">
        <v>159.15</v>
      </c>
      <c r="F19" s="9">
        <f t="shared" si="5"/>
        <v>6.869047686</v>
      </c>
      <c r="G19" s="9">
        <f t="shared" si="6"/>
        <v>35.869718646199999</v>
      </c>
      <c r="H19" s="3">
        <f t="shared" si="7"/>
        <v>8303.1756125462962</v>
      </c>
      <c r="I19" s="8">
        <f t="shared" si="0"/>
        <v>4151.5878062731481</v>
      </c>
      <c r="J19" s="11">
        <f>(G19/G25)*100</f>
        <v>78.061038156505717</v>
      </c>
      <c r="K19" s="20">
        <v>2</v>
      </c>
      <c r="L19" s="23">
        <f>_xlfn.STDEV.P(D14:D16)</f>
        <v>5.687803619642863E-2</v>
      </c>
      <c r="M19" s="23">
        <f>_xlfn.STDEV.P(E14:E16)</f>
        <v>15.950202367228927</v>
      </c>
      <c r="N19" s="23">
        <f>_xlfn.STDEV.S(F14:F16)</f>
        <v>0.81439519357214285</v>
      </c>
      <c r="O19" s="23">
        <f>_xlfn.STDEV.S(G14:G16)</f>
        <v>0.95968475868232894</v>
      </c>
      <c r="P19" s="23">
        <f>_xlfn.STDEV.S(H14:H16)</f>
        <v>222.14924969498369</v>
      </c>
      <c r="Q19" s="23">
        <f>_xlfn.STDEV.S(I14:I16)</f>
        <v>111.07462484749212</v>
      </c>
      <c r="R19" s="24">
        <f>_xlfn.STDEV.P(J14:J16)</f>
        <v>0.5510789215877403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3"/>
        <v>9.9727870370370368</v>
      </c>
      <c r="D20" s="3">
        <f t="shared" si="4"/>
        <v>39.922643518518512</v>
      </c>
      <c r="E20" s="34">
        <v>121.72</v>
      </c>
      <c r="F20" s="9">
        <f t="shared" si="5"/>
        <v>5.2439945968000004</v>
      </c>
      <c r="G20" s="9">
        <f t="shared" si="6"/>
        <v>43.389131264</v>
      </c>
      <c r="H20" s="3">
        <f t="shared" si="7"/>
        <v>10043.780385185184</v>
      </c>
      <c r="I20" s="8">
        <f t="shared" si="0"/>
        <v>5021.890192592592</v>
      </c>
      <c r="J20" s="11">
        <f>(G20/G23)*100</f>
        <v>91.255415057380176</v>
      </c>
      <c r="K20" s="20">
        <v>3</v>
      </c>
      <c r="L20" s="23">
        <f>_xlfn.STDEV.P(D17:D19)</f>
        <v>0.12625277618159614</v>
      </c>
      <c r="M20" s="23">
        <f>_xlfn.STDEV.P(E17:E19)</f>
        <v>6.216667560321655</v>
      </c>
      <c r="N20" s="23">
        <f>_xlfn.STDEV.S(F17:F19)</f>
        <v>0.3305842988737468</v>
      </c>
      <c r="O20" s="23">
        <f>_xlfn.STDEV.S(G17:G19)</f>
        <v>1.2152876867905438</v>
      </c>
      <c r="P20" s="23">
        <f>_xlfn.STDEV.S(H17:H19)</f>
        <v>281.31659416447741</v>
      </c>
      <c r="Q20" s="23">
        <f>_xlfn.STDEV.S(I17:I19)</f>
        <v>140.6582970822387</v>
      </c>
      <c r="R20" s="24">
        <f>_xlfn.STDEV.P(J17:J19)</f>
        <v>0.90734628793284855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3"/>
        <v>10.128898148148147</v>
      </c>
      <c r="D21" s="3">
        <f t="shared" si="4"/>
        <v>40.369101851851845</v>
      </c>
      <c r="E21" s="34">
        <v>115.89</v>
      </c>
      <c r="F21" s="9">
        <f t="shared" si="5"/>
        <v>5.0709801875999991</v>
      </c>
      <c r="G21" s="9">
        <f t="shared" si="6"/>
        <v>41.338389528799993</v>
      </c>
      <c r="H21" s="3">
        <f t="shared" si="7"/>
        <v>9569.0716501851839</v>
      </c>
      <c r="I21" s="8">
        <f t="shared" si="0"/>
        <v>4784.5358250925919</v>
      </c>
      <c r="J21" s="11">
        <f>(G21/G24)*100</f>
        <v>90.704466021605853</v>
      </c>
      <c r="K21" s="20">
        <v>4</v>
      </c>
      <c r="L21" s="23">
        <f>_xlfn.STDEV.P(D20:D22)</f>
        <v>0.19586485441530813</v>
      </c>
      <c r="M21" s="23">
        <f>_xlfn.STDEV.P(E20:E22)</f>
        <v>5.8580941155521433</v>
      </c>
      <c r="N21" s="23">
        <f>_xlfn.STDEV.S(F20:F22)</f>
        <v>0.27949474380926032</v>
      </c>
      <c r="O21" s="23">
        <f>_xlfn.STDEV.S(G20:G22)</f>
        <v>1.1433765318994655</v>
      </c>
      <c r="P21" s="23">
        <f>_xlfn.STDEV.S(H20:H22)</f>
        <v>264.67049349524621</v>
      </c>
      <c r="Q21" s="23">
        <f>_xlfn.STDEV.S(I20:I22)</f>
        <v>132.3352467476231</v>
      </c>
      <c r="R21" s="24">
        <f>_xlfn.STDEV.P(J20:J22)</f>
        <v>0.39670486339464489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3"/>
        <v>9.9909351851851849</v>
      </c>
      <c r="D22" s="3">
        <f t="shared" si="4"/>
        <v>39.993754629629628</v>
      </c>
      <c r="E22" s="34">
        <v>130.16</v>
      </c>
      <c r="F22" s="9">
        <f t="shared" si="5"/>
        <v>5.6178149344000001</v>
      </c>
      <c r="G22" s="9">
        <f t="shared" si="6"/>
        <v>41.487533580600001</v>
      </c>
      <c r="H22" s="3">
        <f t="shared" si="7"/>
        <v>9603.5957362499994</v>
      </c>
      <c r="I22" s="8">
        <f t="shared" si="0"/>
        <v>4801.7978681249997</v>
      </c>
      <c r="J22" s="11">
        <f>(G22/G25)*100</f>
        <v>90.286739458370917</v>
      </c>
      <c r="K22" s="25">
        <v>5</v>
      </c>
      <c r="L22" s="26">
        <f>_xlfn.STDEV.P(D23:D25)</f>
        <v>0.22203308030089663</v>
      </c>
      <c r="M22" s="26">
        <f>_xlfn.STDEV.P(E23:E25)</f>
        <v>2.9422138301323733</v>
      </c>
      <c r="N22" s="26">
        <f>_xlfn.STDEV.S(F23:F25)</f>
        <v>0.15865535046786461</v>
      </c>
      <c r="O22" s="26">
        <f>_xlfn.STDEV.S(G23:G25)</f>
        <v>1.0470568608112865</v>
      </c>
      <c r="P22" s="26">
        <f>_xlfn.STDEV.S(H23:H25)</f>
        <v>242.37427333594559</v>
      </c>
      <c r="Q22" s="26">
        <f>_xlfn.STDEV.S(I23:I25)</f>
        <v>121.18713666797279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3"/>
        <v>9.9911666666666648</v>
      </c>
      <c r="D23" s="3">
        <f t="shared" si="4"/>
        <v>49.913810185185177</v>
      </c>
      <c r="E23" s="34">
        <v>96.33</v>
      </c>
      <c r="F23" s="9">
        <f t="shared" si="5"/>
        <v>4.1577800472000002</v>
      </c>
      <c r="G23" s="15">
        <f t="shared" si="6"/>
        <v>47.546911311199999</v>
      </c>
      <c r="H23" s="3">
        <f t="shared" si="7"/>
        <v>11006.229470185184</v>
      </c>
      <c r="I23" s="8">
        <f t="shared" si="0"/>
        <v>5503.1147350925921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3"/>
        <v>10.059013888888888</v>
      </c>
      <c r="D24" s="3">
        <f t="shared" si="4"/>
        <v>50.428115740740736</v>
      </c>
      <c r="E24" s="34">
        <v>97.49</v>
      </c>
      <c r="F24" s="9">
        <f t="shared" si="5"/>
        <v>4.2364221005999996</v>
      </c>
      <c r="G24" s="15">
        <f t="shared" si="6"/>
        <v>45.574811629399996</v>
      </c>
      <c r="H24" s="3">
        <f t="shared" si="7"/>
        <v>10549.724914212962</v>
      </c>
      <c r="I24" s="8">
        <f t="shared" si="0"/>
        <v>5274.8624571064811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3"/>
        <v>10.024037037037038</v>
      </c>
      <c r="D25" s="3">
        <f t="shared" si="4"/>
        <v>50.017791666666668</v>
      </c>
      <c r="E25" s="36">
        <v>103.07</v>
      </c>
      <c r="F25" s="9">
        <f t="shared" si="5"/>
        <v>4.4633267888000008</v>
      </c>
      <c r="G25" s="15">
        <f t="shared" si="6"/>
        <v>45.950860369400004</v>
      </c>
      <c r="H25" s="3">
        <f t="shared" si="7"/>
        <v>10636.773233657408</v>
      </c>
      <c r="I25" s="8">
        <f t="shared" si="0"/>
        <v>5318.3866168287041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77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78</v>
      </c>
      <c r="N10" s="30" t="s">
        <v>79</v>
      </c>
      <c r="O10" s="30" t="s">
        <v>80</v>
      </c>
      <c r="P10" s="30" t="s">
        <v>81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4.07</v>
      </c>
      <c r="F11" s="9">
        <f>B11*E11/1000</f>
        <v>0.175702307</v>
      </c>
      <c r="G11" s="9">
        <f>F11</f>
        <v>0.175702307</v>
      </c>
      <c r="H11" s="3">
        <f>G11/(B$7 /1000)</f>
        <v>40.671830324074072</v>
      </c>
      <c r="I11" s="8">
        <f t="shared" ref="I11:I25" si="0">H11/B$8*100</f>
        <v>20.335915162037036</v>
      </c>
      <c r="J11" s="11">
        <f>(G11/G23)*100</f>
        <v>40.73143151523881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3.91</v>
      </c>
      <c r="F12" s="9">
        <f t="shared" ref="F12:F25" si="2">B12*E12/1000</f>
        <v>0.16981520999999999</v>
      </c>
      <c r="G12" s="9">
        <f>F12</f>
        <v>0.16981520999999999</v>
      </c>
      <c r="H12" s="3">
        <f t="shared" ref="H12:H25" si="3">G12/(B$7 /1000)</f>
        <v>39.30907638888889</v>
      </c>
      <c r="I12" s="8">
        <f t="shared" si="0"/>
        <v>19.654538194444445</v>
      </c>
      <c r="J12" s="11">
        <f>(G12/G24)*100</f>
        <v>34.264233991479529</v>
      </c>
      <c r="K12" s="20">
        <v>1</v>
      </c>
      <c r="L12" s="23">
        <f t="shared" ref="L12:R12" si="4">AVERAGE(D11:D13)</f>
        <v>10.016882716049381</v>
      </c>
      <c r="M12" s="23">
        <f t="shared" si="4"/>
        <v>4.0133333333333328</v>
      </c>
      <c r="N12" s="23">
        <f t="shared" si="4"/>
        <v>0.17366045966666666</v>
      </c>
      <c r="O12" s="23">
        <f t="shared" si="4"/>
        <v>0.17366045966666666</v>
      </c>
      <c r="P12" s="23">
        <f t="shared" si="4"/>
        <v>40.199180478395057</v>
      </c>
      <c r="Q12" s="23">
        <f t="shared" si="4"/>
        <v>20.099590239197529</v>
      </c>
      <c r="R12" s="24">
        <f t="shared" si="4"/>
        <v>37.281517347699541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4.0599999999999996</v>
      </c>
      <c r="F13" s="9">
        <f t="shared" si="2"/>
        <v>0.17546386199999997</v>
      </c>
      <c r="G13" s="9">
        <f>F13</f>
        <v>0.17546386199999997</v>
      </c>
      <c r="H13" s="3">
        <f t="shared" si="3"/>
        <v>40.616634722222216</v>
      </c>
      <c r="I13" s="8">
        <f t="shared" si="0"/>
        <v>20.308317361111108</v>
      </c>
      <c r="J13" s="11">
        <f>(G13/G25)*100</f>
        <v>36.848886536380284</v>
      </c>
      <c r="K13" s="20">
        <v>2</v>
      </c>
      <c r="L13" s="23">
        <f t="shared" ref="L13:R13" si="5">AVERAGE(D14:D16)</f>
        <v>20.03341975308642</v>
      </c>
      <c r="M13" s="23">
        <f t="shared" si="5"/>
        <v>2.25</v>
      </c>
      <c r="N13" s="23">
        <f t="shared" si="5"/>
        <v>9.7348806666666676E-2</v>
      </c>
      <c r="O13" s="23">
        <f>AVERAGE(G14:G16)</f>
        <v>0.27100926633333333</v>
      </c>
      <c r="P13" s="23">
        <f t="shared" si="5"/>
        <v>62.73362646604938</v>
      </c>
      <c r="Q13" s="23">
        <f t="shared" si="5"/>
        <v>31.36681323302469</v>
      </c>
      <c r="R13" s="24">
        <f t="shared" si="5"/>
        <v>58.228811020193071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2.4300000000000002</v>
      </c>
      <c r="F14" s="9">
        <f t="shared" si="2"/>
        <v>0.1048079412</v>
      </c>
      <c r="G14" s="9">
        <f t="shared" ref="G14:G25" si="7">G11+F14</f>
        <v>0.28051024820000003</v>
      </c>
      <c r="H14" s="3">
        <f t="shared" si="3"/>
        <v>64.932927824074085</v>
      </c>
      <c r="I14" s="8">
        <f t="shared" si="0"/>
        <v>32.466463912037042</v>
      </c>
      <c r="J14" s="11">
        <f>(G14/G23)*100</f>
        <v>65.028081639707452</v>
      </c>
      <c r="K14" s="20">
        <v>3</v>
      </c>
      <c r="L14" s="23">
        <f t="shared" ref="L14:R14" si="8">AVERAGE(D17:D19)</f>
        <v>30.064293209876539</v>
      </c>
      <c r="M14" s="23">
        <f t="shared" si="8"/>
        <v>1.4433333333333334</v>
      </c>
      <c r="N14" s="23">
        <f t="shared" si="8"/>
        <v>6.2538124399999992E-2</v>
      </c>
      <c r="O14" s="23">
        <f t="shared" si="8"/>
        <v>0.33354739073333334</v>
      </c>
      <c r="P14" s="23">
        <f t="shared" si="8"/>
        <v>77.210044151234555</v>
      </c>
      <c r="Q14" s="23">
        <f t="shared" si="8"/>
        <v>38.605022075617278</v>
      </c>
      <c r="R14" s="24">
        <f t="shared" si="8"/>
        <v>71.664783890980246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2.17</v>
      </c>
      <c r="F15" s="9">
        <f t="shared" si="2"/>
        <v>9.4286152799999995E-2</v>
      </c>
      <c r="G15" s="9">
        <f t="shared" si="7"/>
        <v>0.26410136279999996</v>
      </c>
      <c r="H15" s="3">
        <f t="shared" si="3"/>
        <v>61.134574722222212</v>
      </c>
      <c r="I15" s="8">
        <f t="shared" si="0"/>
        <v>30.567287361111106</v>
      </c>
      <c r="J15" s="11">
        <f>(G15/G24)*100</f>
        <v>53.288694766786946</v>
      </c>
      <c r="K15" s="20">
        <v>4</v>
      </c>
      <c r="L15" s="23">
        <f t="shared" ref="L15:R15" si="9">AVERAGE(D20:D22)</f>
        <v>40.095166666666664</v>
      </c>
      <c r="M15" s="23">
        <f t="shared" si="9"/>
        <v>1.5200000000000002</v>
      </c>
      <c r="N15" s="23">
        <f t="shared" si="9"/>
        <v>6.5791754133333338E-2</v>
      </c>
      <c r="O15" s="23">
        <f t="shared" si="9"/>
        <v>0.39933914486666672</v>
      </c>
      <c r="P15" s="23">
        <f t="shared" si="9"/>
        <v>92.439616867283959</v>
      </c>
      <c r="Q15" s="23">
        <f t="shared" si="9"/>
        <v>46.21980843364198</v>
      </c>
      <c r="R15" s="24">
        <f t="shared" si="9"/>
        <v>85.701517899369335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2.15</v>
      </c>
      <c r="F16" s="9">
        <f t="shared" si="2"/>
        <v>9.2952326000000002E-2</v>
      </c>
      <c r="G16" s="9">
        <f t="shared" si="7"/>
        <v>0.268416188</v>
      </c>
      <c r="H16" s="3">
        <f t="shared" si="3"/>
        <v>62.13337685185185</v>
      </c>
      <c r="I16" s="8">
        <f t="shared" si="0"/>
        <v>31.066688425925925</v>
      </c>
      <c r="J16" s="11">
        <f>(G16/G25)*100</f>
        <v>56.369656654084821</v>
      </c>
      <c r="K16" s="20">
        <v>5</v>
      </c>
      <c r="L16" s="23">
        <f t="shared" ref="L16:R16" si="10">AVERAGE(D23:D25)</f>
        <v>50.119905864197527</v>
      </c>
      <c r="M16" s="23">
        <f t="shared" si="10"/>
        <v>1.5766666666666669</v>
      </c>
      <c r="N16" s="23">
        <f t="shared" si="10"/>
        <v>6.8375567733333337E-2</v>
      </c>
      <c r="O16" s="23">
        <f t="shared" si="10"/>
        <v>0.46771471260000003</v>
      </c>
      <c r="P16" s="23">
        <f t="shared" si="10"/>
        <v>108.26729458333334</v>
      </c>
      <c r="Q16" s="23">
        <f t="shared" si="10"/>
        <v>54.133647291666669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1.51</v>
      </c>
      <c r="F17" s="9">
        <f t="shared" si="2"/>
        <v>6.5054484399999987E-2</v>
      </c>
      <c r="G17" s="9">
        <f t="shared" si="7"/>
        <v>0.34556473260000004</v>
      </c>
      <c r="H17" s="3">
        <f t="shared" si="3"/>
        <v>79.991836250000006</v>
      </c>
      <c r="I17" s="8">
        <f t="shared" si="0"/>
        <v>39.995918125000003</v>
      </c>
      <c r="J17" s="11">
        <f>(G17/G23)*100</f>
        <v>80.109057645889152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1.42</v>
      </c>
      <c r="F18" s="9">
        <f t="shared" si="2"/>
        <v>6.2134712799999998E-2</v>
      </c>
      <c r="G18" s="9">
        <f t="shared" si="7"/>
        <v>0.32623607559999995</v>
      </c>
      <c r="H18" s="3">
        <f t="shared" si="3"/>
        <v>75.517610092592577</v>
      </c>
      <c r="I18" s="8">
        <f t="shared" si="0"/>
        <v>37.758805046296288</v>
      </c>
      <c r="J18" s="11">
        <f>(G18/G24)*100</f>
        <v>65.825842283623501</v>
      </c>
      <c r="K18" s="20">
        <v>1</v>
      </c>
      <c r="L18" s="23">
        <f>_xlfn.STDEV.P(D11:D13)</f>
        <v>2.6260818838019461E-2</v>
      </c>
      <c r="M18" s="23">
        <f>_xlfn.STDEV.P(E11:E13)</f>
        <v>7.3181661333667089E-2</v>
      </c>
      <c r="N18" s="23">
        <f>_xlfn.STDEV.S(F11:F13)</f>
        <v>3.3322173929316657E-3</v>
      </c>
      <c r="O18" s="23">
        <f>_xlfn.STDEV.S(G11:G13)</f>
        <v>3.3322173929316657E-3</v>
      </c>
      <c r="P18" s="23">
        <f>_xlfn.STDEV.S(H11:H13)</f>
        <v>0.77134661873417987</v>
      </c>
      <c r="Q18" s="23">
        <f>_xlfn.STDEV.S(I11:I13)</f>
        <v>0.38567330936708993</v>
      </c>
      <c r="R18" s="24">
        <f>_xlfn.STDEV.P(J11:J13)</f>
        <v>2.6578861296158665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1.4</v>
      </c>
      <c r="F19" s="9">
        <f t="shared" si="2"/>
        <v>6.042517599999999E-2</v>
      </c>
      <c r="G19" s="9">
        <f t="shared" si="7"/>
        <v>0.32884136399999997</v>
      </c>
      <c r="H19" s="3">
        <f t="shared" si="3"/>
        <v>76.120686111111098</v>
      </c>
      <c r="I19" s="8">
        <f t="shared" si="0"/>
        <v>38.060343055555549</v>
      </c>
      <c r="J19" s="11">
        <f>(G19/G25)*100</f>
        <v>69.059451743428099</v>
      </c>
      <c r="K19" s="20">
        <v>2</v>
      </c>
      <c r="L19" s="23">
        <f>_xlfn.STDEV.P(D14:D16)</f>
        <v>5.687803619642863E-2</v>
      </c>
      <c r="M19" s="23">
        <f>_xlfn.STDEV.P(E14:E16)</f>
        <v>0.12754084313139338</v>
      </c>
      <c r="N19" s="23">
        <f>_xlfn.STDEV.S(F14:F16)</f>
        <v>6.494135005747418E-3</v>
      </c>
      <c r="O19" s="23">
        <f>_xlfn.STDEV.S(G14:G16)</f>
        <v>8.5062283915778997E-3</v>
      </c>
      <c r="P19" s="23">
        <f>_xlfn.STDEV.S(H14:H16)</f>
        <v>1.9690343499022946</v>
      </c>
      <c r="Q19" s="23">
        <f>_xlfn.STDEV.S(I14:I16)</f>
        <v>0.98451717495114732</v>
      </c>
      <c r="R19" s="24">
        <f>_xlfn.STDEV.P(J14:J16)</f>
        <v>4.9696171720961297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1.1200000000000001</v>
      </c>
      <c r="F20" s="9">
        <f t="shared" si="2"/>
        <v>4.8252332800000006E-2</v>
      </c>
      <c r="G20" s="9">
        <f t="shared" si="7"/>
        <v>0.39381706540000005</v>
      </c>
      <c r="H20" s="3">
        <f t="shared" si="3"/>
        <v>91.161357731481488</v>
      </c>
      <c r="I20" s="8">
        <f t="shared" si="0"/>
        <v>45.580678865740744</v>
      </c>
      <c r="J20" s="11">
        <f>(G20/G23)*100</f>
        <v>91.294947133917972</v>
      </c>
      <c r="K20" s="20">
        <v>3</v>
      </c>
      <c r="L20" s="23">
        <f>_xlfn.STDEV.P(D17:D19)</f>
        <v>0.12625277618159614</v>
      </c>
      <c r="M20" s="23">
        <f>_xlfn.STDEV.P(E17:E19)</f>
        <v>4.7842333648024454E-2</v>
      </c>
      <c r="N20" s="23">
        <f>_xlfn.STDEV.S(F17:F19)</f>
        <v>2.3408715801680685E-3</v>
      </c>
      <c r="O20" s="23">
        <f>_xlfn.STDEV.S(G17:G19)</f>
        <v>1.0488529976457576E-2</v>
      </c>
      <c r="P20" s="23">
        <f>_xlfn.STDEV.S(H17:H19)</f>
        <v>2.4279004575133296</v>
      </c>
      <c r="Q20" s="23">
        <f>_xlfn.STDEV.S(I17:I19)</f>
        <v>1.2139502287566648</v>
      </c>
      <c r="R20" s="24">
        <f>_xlfn.STDEV.P(J17:J19)</f>
        <v>6.1151929362049788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1.0900000000000001</v>
      </c>
      <c r="F21" s="9">
        <f t="shared" si="2"/>
        <v>4.7694955599999998E-2</v>
      </c>
      <c r="G21" s="9">
        <f t="shared" si="7"/>
        <v>0.37393103119999993</v>
      </c>
      <c r="H21" s="3">
        <f t="shared" si="3"/>
        <v>86.558109074074054</v>
      </c>
      <c r="I21" s="8">
        <f t="shared" si="0"/>
        <v>43.279054537037027</v>
      </c>
      <c r="J21" s="11">
        <f>(G21/G24)*100</f>
        <v>75.449427349364228</v>
      </c>
      <c r="K21" s="20">
        <v>4</v>
      </c>
      <c r="L21" s="23">
        <f>_xlfn.STDEV.P(D20:D22)</f>
        <v>0.19586485441530813</v>
      </c>
      <c r="M21" s="23">
        <f>_xlfn.STDEV.P(E20:E22)</f>
        <v>0.58702640485756674</v>
      </c>
      <c r="N21" s="23">
        <f>_xlfn.STDEV.S(F20:F22)</f>
        <v>3.0863129979391682E-2</v>
      </c>
      <c r="O21" s="23">
        <f>_xlfn.STDEV.S(G20:G22)</f>
        <v>2.8572210703756703E-2</v>
      </c>
      <c r="P21" s="23">
        <f>_xlfn.STDEV.S(H20:H22)</f>
        <v>6.613937662906646</v>
      </c>
      <c r="Q21" s="23">
        <f>_xlfn.STDEV.S(I20:I22)</f>
        <v>3.306968831453323</v>
      </c>
      <c r="R21" s="24">
        <f>_xlfn.STDEV.P(J20:J22)</f>
        <v>7.2593603138646179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2.35</v>
      </c>
      <c r="F22" s="9">
        <f t="shared" si="2"/>
        <v>0.101427974</v>
      </c>
      <c r="G22" s="9">
        <f t="shared" si="7"/>
        <v>0.430269338</v>
      </c>
      <c r="H22" s="3">
        <f t="shared" si="3"/>
        <v>99.599383796296294</v>
      </c>
      <c r="I22" s="8">
        <f t="shared" si="0"/>
        <v>49.799691898148147</v>
      </c>
      <c r="J22" s="11">
        <f>(G22/G25)*100</f>
        <v>90.360179214825791</v>
      </c>
      <c r="K22" s="25">
        <v>5</v>
      </c>
      <c r="L22" s="26">
        <f>_xlfn.STDEV.P(D23:D25)</f>
        <v>0.22203308030089663</v>
      </c>
      <c r="M22" s="26">
        <f>_xlfn.STDEV.P(E23:E25)</f>
        <v>0.86849806498856863</v>
      </c>
      <c r="N22" s="26">
        <f>_xlfn.STDEV.S(F23:F25)</f>
        <v>4.6346139605824205E-2</v>
      </c>
      <c r="O22" s="26">
        <f>_xlfn.STDEV.S(G23:G25)</f>
        <v>3.2942900961888601E-2</v>
      </c>
      <c r="P22" s="26">
        <f>_xlfn.STDEV.S(H23:H25)</f>
        <v>7.6256715189556967</v>
      </c>
      <c r="Q22" s="26">
        <f>_xlfn.STDEV.S(I23:I25)</f>
        <v>3.8128357594778493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0.87</v>
      </c>
      <c r="F23" s="9">
        <f t="shared" si="2"/>
        <v>3.7550800799999999E-2</v>
      </c>
      <c r="G23" s="15">
        <f t="shared" si="7"/>
        <v>0.43136786620000006</v>
      </c>
      <c r="H23" s="3">
        <f t="shared" si="3"/>
        <v>99.853672731481495</v>
      </c>
      <c r="I23" s="8">
        <f t="shared" si="0"/>
        <v>49.926836365740748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2.8</v>
      </c>
      <c r="F24" s="9">
        <f t="shared" si="2"/>
        <v>0.121673832</v>
      </c>
      <c r="G24" s="15">
        <f t="shared" si="7"/>
        <v>0.49560486319999991</v>
      </c>
      <c r="H24" s="3">
        <f t="shared" si="3"/>
        <v>114.72334796296295</v>
      </c>
      <c r="I24" s="8">
        <f t="shared" si="0"/>
        <v>57.361673981481474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1.06</v>
      </c>
      <c r="F25" s="9">
        <f t="shared" si="2"/>
        <v>4.5902070400000015E-2</v>
      </c>
      <c r="G25" s="15">
        <f t="shared" si="7"/>
        <v>0.4761714084</v>
      </c>
      <c r="H25" s="3">
        <f t="shared" si="3"/>
        <v>110.22486305555556</v>
      </c>
      <c r="I25" s="8">
        <f t="shared" si="0"/>
        <v>55.112431527777787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82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32</v>
      </c>
      <c r="C10" s="5" t="s">
        <v>5</v>
      </c>
      <c r="D10" s="5" t="s">
        <v>6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83</v>
      </c>
      <c r="N10" s="30" t="s">
        <v>84</v>
      </c>
      <c r="O10" s="30" t="s">
        <v>85</v>
      </c>
      <c r="P10" s="30" t="s">
        <v>86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</v>
      </c>
      <c r="F11" s="9">
        <f>B11*E11/1000</f>
        <v>0</v>
      </c>
      <c r="G11" s="9">
        <f>F11</f>
        <v>0</v>
      </c>
      <c r="H11" s="3">
        <f>G11/(B$7 /1000)</f>
        <v>0</v>
      </c>
      <c r="I11" s="8">
        <f t="shared" ref="I11:I25" si="0">H11/B$8*100</f>
        <v>0</v>
      </c>
      <c r="J11" s="11">
        <f>(G11/G23)*100</f>
        <v>0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</v>
      </c>
      <c r="F12" s="9">
        <f t="shared" ref="F12:F25" si="2">B12*E12/1000</f>
        <v>0</v>
      </c>
      <c r="G12" s="9">
        <f>F12</f>
        <v>0</v>
      </c>
      <c r="H12" s="3">
        <f t="shared" ref="H12:H25" si="3">G12/(B$7 /1000)</f>
        <v>0</v>
      </c>
      <c r="I12" s="8">
        <f t="shared" si="0"/>
        <v>0</v>
      </c>
      <c r="J12" s="11">
        <f>(G12/G24)*100</f>
        <v>0</v>
      </c>
      <c r="K12" s="20">
        <v>1</v>
      </c>
      <c r="L12" s="23">
        <f t="shared" ref="L12:R12" si="4">AVERAGE(D11:D13)</f>
        <v>10.016882716049381</v>
      </c>
      <c r="M12" s="23">
        <f t="shared" si="4"/>
        <v>0</v>
      </c>
      <c r="N12" s="23">
        <f t="shared" si="4"/>
        <v>0</v>
      </c>
      <c r="O12" s="23">
        <f t="shared" si="4"/>
        <v>0</v>
      </c>
      <c r="P12" s="23">
        <f t="shared" si="4"/>
        <v>0</v>
      </c>
      <c r="Q12" s="23">
        <f t="shared" si="4"/>
        <v>0</v>
      </c>
      <c r="R12" s="24">
        <f t="shared" si="4"/>
        <v>0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</v>
      </c>
      <c r="F13" s="9">
        <f t="shared" si="2"/>
        <v>0</v>
      </c>
      <c r="G13" s="9">
        <f>F13</f>
        <v>0</v>
      </c>
      <c r="H13" s="3">
        <f t="shared" si="3"/>
        <v>0</v>
      </c>
      <c r="I13" s="8">
        <f t="shared" si="0"/>
        <v>0</v>
      </c>
      <c r="J13" s="11">
        <f>(G13/G25)*100</f>
        <v>0</v>
      </c>
      <c r="K13" s="20">
        <v>2</v>
      </c>
      <c r="L13" s="23">
        <f t="shared" ref="L13:R13" si="5">AVERAGE(D14:D16)</f>
        <v>20.03341975308642</v>
      </c>
      <c r="M13" s="23">
        <f t="shared" si="5"/>
        <v>0</v>
      </c>
      <c r="N13" s="23">
        <f t="shared" si="5"/>
        <v>0</v>
      </c>
      <c r="O13" s="23">
        <f>AVERAGE(G14:G16)</f>
        <v>0</v>
      </c>
      <c r="P13" s="23">
        <f t="shared" si="5"/>
        <v>0</v>
      </c>
      <c r="Q13" s="23">
        <f t="shared" si="5"/>
        <v>0</v>
      </c>
      <c r="R13" s="24">
        <f t="shared" si="5"/>
        <v>0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</v>
      </c>
      <c r="F14" s="9">
        <f t="shared" si="2"/>
        <v>0</v>
      </c>
      <c r="G14" s="9">
        <f t="shared" ref="G14:G25" si="7">G11+F14</f>
        <v>0</v>
      </c>
      <c r="H14" s="3">
        <f t="shared" si="3"/>
        <v>0</v>
      </c>
      <c r="I14" s="8">
        <f t="shared" si="0"/>
        <v>0</v>
      </c>
      <c r="J14" s="11">
        <f>(G14/G23)*100</f>
        <v>0</v>
      </c>
      <c r="K14" s="20">
        <v>3</v>
      </c>
      <c r="L14" s="23">
        <f t="shared" ref="L14:R14" si="8">AVERAGE(D17:D19)</f>
        <v>30.064293209876539</v>
      </c>
      <c r="M14" s="23">
        <f t="shared" si="8"/>
        <v>5.3333333333333337E-2</v>
      </c>
      <c r="N14" s="23">
        <f t="shared" si="8"/>
        <v>2.3082901333333328E-3</v>
      </c>
      <c r="O14" s="23">
        <f t="shared" si="8"/>
        <v>2.3082901333333328E-3</v>
      </c>
      <c r="P14" s="23">
        <f t="shared" si="8"/>
        <v>0.53432641975308648</v>
      </c>
      <c r="Q14" s="23">
        <f t="shared" si="8"/>
        <v>0.26716320987654324</v>
      </c>
      <c r="R14" s="24">
        <f t="shared" si="8"/>
        <v>14.286769035067366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</v>
      </c>
      <c r="F15" s="9">
        <f t="shared" si="2"/>
        <v>0</v>
      </c>
      <c r="G15" s="9">
        <f t="shared" si="7"/>
        <v>0</v>
      </c>
      <c r="H15" s="3">
        <f t="shared" si="3"/>
        <v>0</v>
      </c>
      <c r="I15" s="8">
        <f t="shared" si="0"/>
        <v>0</v>
      </c>
      <c r="J15" s="11">
        <f>(G15/G24)*100</f>
        <v>0</v>
      </c>
      <c r="K15" s="20">
        <v>4</v>
      </c>
      <c r="L15" s="23">
        <f t="shared" ref="L15:R15" si="9">AVERAGE(D20:D22)</f>
        <v>40.095166666666664</v>
      </c>
      <c r="M15" s="23">
        <f t="shared" si="9"/>
        <v>0.11666666666666665</v>
      </c>
      <c r="N15" s="23">
        <f t="shared" si="9"/>
        <v>5.0651273333333332E-3</v>
      </c>
      <c r="O15" s="23">
        <f t="shared" si="9"/>
        <v>7.3734174666666664E-3</v>
      </c>
      <c r="P15" s="23">
        <f t="shared" si="9"/>
        <v>1.7068095987654319</v>
      </c>
      <c r="Q15" s="23">
        <f t="shared" si="9"/>
        <v>0.85340479938271596</v>
      </c>
      <c r="R15" s="24">
        <f t="shared" si="9"/>
        <v>45.657576667420841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</v>
      </c>
      <c r="F16" s="9">
        <f t="shared" si="2"/>
        <v>0</v>
      </c>
      <c r="G16" s="9">
        <f t="shared" si="7"/>
        <v>0</v>
      </c>
      <c r="H16" s="3">
        <f t="shared" si="3"/>
        <v>0</v>
      </c>
      <c r="I16" s="8">
        <f t="shared" si="0"/>
        <v>0</v>
      </c>
      <c r="J16" s="11">
        <f>(G16/G25)*100</f>
        <v>0</v>
      </c>
      <c r="K16" s="20">
        <v>5</v>
      </c>
      <c r="L16" s="23">
        <f t="shared" ref="L16:R16" si="10">AVERAGE(D23:D25)</f>
        <v>50.119905864197527</v>
      </c>
      <c r="M16" s="23">
        <f t="shared" si="10"/>
        <v>0.41666666666666669</v>
      </c>
      <c r="N16" s="23">
        <f t="shared" si="10"/>
        <v>1.8044073666666671E-2</v>
      </c>
      <c r="O16" s="23">
        <f t="shared" si="10"/>
        <v>2.5417491133333334E-2</v>
      </c>
      <c r="P16" s="23">
        <f t="shared" si="10"/>
        <v>5.8836785030864194</v>
      </c>
      <c r="Q16" s="23">
        <f t="shared" si="10"/>
        <v>2.9418392515432097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0.06</v>
      </c>
      <c r="F17" s="9">
        <f t="shared" si="2"/>
        <v>2.5849463999999996E-3</v>
      </c>
      <c r="G17" s="9">
        <f t="shared" si="7"/>
        <v>2.5849463999999996E-3</v>
      </c>
      <c r="H17" s="3">
        <f t="shared" si="3"/>
        <v>0.59836722222222216</v>
      </c>
      <c r="I17" s="8">
        <f t="shared" si="0"/>
        <v>0.29918361111111108</v>
      </c>
      <c r="J17" s="11">
        <f>(G17/G23)*100</f>
        <v>24.980817040606485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0.04</v>
      </c>
      <c r="F18" s="9">
        <f t="shared" si="2"/>
        <v>1.7502735999999999E-3</v>
      </c>
      <c r="G18" s="9">
        <f t="shared" si="7"/>
        <v>1.7502735999999999E-3</v>
      </c>
      <c r="H18" s="3">
        <f t="shared" si="3"/>
        <v>0.40515592592592592</v>
      </c>
      <c r="I18" s="8">
        <f t="shared" si="0"/>
        <v>0.20257796296296299</v>
      </c>
      <c r="J18" s="11">
        <f>(G18/G24)*100</f>
        <v>12.934893103612238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0</v>
      </c>
      <c r="O18" s="23">
        <f>_xlfn.STDEV.S(G11:G13)</f>
        <v>0</v>
      </c>
      <c r="P18" s="23">
        <f>_xlfn.STDEV.S(H11:H13)</f>
        <v>0</v>
      </c>
      <c r="Q18" s="23">
        <f>_xlfn.STDEV.S(I11:I13)</f>
        <v>0</v>
      </c>
      <c r="R18" s="24">
        <f>_xlfn.STDEV.P(J11:J13)</f>
        <v>0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0.06</v>
      </c>
      <c r="F19" s="9">
        <f t="shared" si="2"/>
        <v>2.5896503999999999E-3</v>
      </c>
      <c r="G19" s="9">
        <f t="shared" si="7"/>
        <v>2.5896503999999999E-3</v>
      </c>
      <c r="H19" s="3">
        <f t="shared" si="3"/>
        <v>0.59945611111111108</v>
      </c>
      <c r="I19" s="8">
        <f t="shared" si="0"/>
        <v>0.29972805555555554</v>
      </c>
      <c r="J19" s="11">
        <f>(G19/G25)*100</f>
        <v>4.9445969609833744</v>
      </c>
      <c r="K19" s="20">
        <v>2</v>
      </c>
      <c r="L19" s="23">
        <f>_xlfn.STDEV.P(D14:D16)</f>
        <v>5.687803619642863E-2</v>
      </c>
      <c r="M19" s="23">
        <f>_xlfn.STDEV.P(E14:E16)</f>
        <v>0</v>
      </c>
      <c r="N19" s="23">
        <f>_xlfn.STDEV.S(F14:F16)</f>
        <v>0</v>
      </c>
      <c r="O19" s="23">
        <f>_xlfn.STDEV.S(G14:G16)</f>
        <v>0</v>
      </c>
      <c r="P19" s="23">
        <f>_xlfn.STDEV.S(H14:H16)</f>
        <v>0</v>
      </c>
      <c r="Q19" s="23">
        <f>_xlfn.STDEV.S(I14:I16)</f>
        <v>0</v>
      </c>
      <c r="R19" s="24">
        <f>_xlfn.STDEV.P(J14:J16)</f>
        <v>0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0.08</v>
      </c>
      <c r="F20" s="9">
        <f t="shared" si="2"/>
        <v>3.4465951999999998E-3</v>
      </c>
      <c r="G20" s="9">
        <f t="shared" si="7"/>
        <v>6.031541599999999E-3</v>
      </c>
      <c r="H20" s="3">
        <f t="shared" si="3"/>
        <v>1.396190185185185</v>
      </c>
      <c r="I20" s="8">
        <f t="shared" si="0"/>
        <v>0.6980950925925925</v>
      </c>
      <c r="J20" s="11">
        <f>(G20/G23)*100</f>
        <v>58.288573094748465</v>
      </c>
      <c r="K20" s="20">
        <v>3</v>
      </c>
      <c r="L20" s="23">
        <f>_xlfn.STDEV.P(D17:D19)</f>
        <v>0.12625277618159614</v>
      </c>
      <c r="M20" s="23">
        <f>_xlfn.STDEV.P(E17:E19)</f>
        <v>9.4280904158206055E-3</v>
      </c>
      <c r="N20" s="23">
        <f>_xlfn.STDEV.S(F17:F19)</f>
        <v>4.8326221713373502E-4</v>
      </c>
      <c r="O20" s="23">
        <f>_xlfn.STDEV.S(G17:G19)</f>
        <v>4.8326221713373502E-4</v>
      </c>
      <c r="P20" s="23">
        <f>_xlfn.STDEV.S(H17:H19)</f>
        <v>0.11186625396614219</v>
      </c>
      <c r="Q20" s="23">
        <f>_xlfn.STDEV.S(I17:I19)</f>
        <v>5.5933126983071096E-2</v>
      </c>
      <c r="R20" s="24">
        <f>_xlfn.STDEV.P(J17:J19)</f>
        <v>8.2354196480935862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0.16</v>
      </c>
      <c r="F21" s="9">
        <f t="shared" si="2"/>
        <v>7.0010943999999995E-3</v>
      </c>
      <c r="G21" s="9">
        <f t="shared" si="7"/>
        <v>8.751367999999999E-3</v>
      </c>
      <c r="H21" s="3">
        <f t="shared" si="3"/>
        <v>2.0257796296296293</v>
      </c>
      <c r="I21" s="8">
        <f t="shared" si="0"/>
        <v>1.0128898148148147</v>
      </c>
      <c r="J21" s="11">
        <f>(G21/G24)*100</f>
        <v>64.674465518061183</v>
      </c>
      <c r="K21" s="20">
        <v>4</v>
      </c>
      <c r="L21" s="23">
        <f>_xlfn.STDEV.P(D20:D22)</f>
        <v>0.19586485441530813</v>
      </c>
      <c r="M21" s="23">
        <f>_xlfn.STDEV.P(E20:E22)</f>
        <v>3.2998316455372247E-2</v>
      </c>
      <c r="N21" s="23">
        <f>_xlfn.STDEV.S(F20:F22)</f>
        <v>1.798385343405415E-3</v>
      </c>
      <c r="O21" s="23">
        <f>_xlfn.STDEV.S(G20:G22)</f>
        <v>1.3602720123988337E-3</v>
      </c>
      <c r="P21" s="23">
        <f>_xlfn.STDEV.S(H20:H22)</f>
        <v>0.31487778064787675</v>
      </c>
      <c r="Q21" s="23">
        <f>_xlfn.STDEV.S(I20:I22)</f>
        <v>0.15743889032393837</v>
      </c>
      <c r="R21" s="24">
        <f>_xlfn.STDEV.P(J20:J22)</f>
        <v>22.529778626462303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0.11</v>
      </c>
      <c r="F22" s="9">
        <f t="shared" si="2"/>
        <v>4.7476923999999997E-3</v>
      </c>
      <c r="G22" s="9">
        <f t="shared" si="7"/>
        <v>7.3373427999999996E-3</v>
      </c>
      <c r="H22" s="3">
        <f t="shared" si="3"/>
        <v>1.6984589814814814</v>
      </c>
      <c r="I22" s="8">
        <f t="shared" si="0"/>
        <v>0.84922949074074072</v>
      </c>
      <c r="J22" s="11">
        <f>(G22/G25)*100</f>
        <v>14.009691389452893</v>
      </c>
      <c r="K22" s="25">
        <v>5</v>
      </c>
      <c r="L22" s="26">
        <f>_xlfn.STDEV.P(D23:D25)</f>
        <v>0.22203308030089663</v>
      </c>
      <c r="M22" s="26">
        <f>_xlfn.STDEV.P(E23:E25)</f>
        <v>0.44078213313255898</v>
      </c>
      <c r="N22" s="26">
        <f>_xlfn.STDEV.S(F23:F25)</f>
        <v>2.3376838914860806E-2</v>
      </c>
      <c r="O22" s="26">
        <f>_xlfn.STDEV.S(G23:G25)</f>
        <v>2.3398657212511952E-2</v>
      </c>
      <c r="P22" s="26">
        <f>_xlfn.STDEV.S(H23:H25)</f>
        <v>5.4163558362296191</v>
      </c>
      <c r="Q22" s="26">
        <f>_xlfn.STDEV.S(I23:I25)</f>
        <v>2.7081779181148096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0.1</v>
      </c>
      <c r="F23" s="9">
        <f t="shared" si="2"/>
        <v>4.3161839999999998E-3</v>
      </c>
      <c r="G23" s="15">
        <f t="shared" si="7"/>
        <v>1.03477256E-2</v>
      </c>
      <c r="H23" s="3">
        <f t="shared" si="3"/>
        <v>2.3953068518518519</v>
      </c>
      <c r="I23" s="8">
        <f t="shared" si="0"/>
        <v>1.1976534259259259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0.11</v>
      </c>
      <c r="F24" s="9">
        <f t="shared" si="2"/>
        <v>4.7800434000000004E-3</v>
      </c>
      <c r="G24" s="15">
        <f t="shared" si="7"/>
        <v>1.3531411399999999E-2</v>
      </c>
      <c r="H24" s="3">
        <f t="shared" si="3"/>
        <v>3.1322711574074069</v>
      </c>
      <c r="I24" s="8">
        <f t="shared" si="0"/>
        <v>1.5661355787037035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1.04</v>
      </c>
      <c r="F25" s="9">
        <f t="shared" si="2"/>
        <v>4.5035993600000011E-2</v>
      </c>
      <c r="G25" s="15">
        <f t="shared" si="7"/>
        <v>5.2373336400000012E-2</v>
      </c>
      <c r="H25" s="3">
        <f t="shared" si="3"/>
        <v>12.123457500000002</v>
      </c>
      <c r="I25" s="8">
        <f t="shared" si="0"/>
        <v>6.0617287500000012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37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38</v>
      </c>
      <c r="F10" s="6" t="s">
        <v>39</v>
      </c>
      <c r="G10" s="6" t="s">
        <v>40</v>
      </c>
      <c r="H10" s="6" t="s">
        <v>41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38</v>
      </c>
      <c r="N10" s="30" t="s">
        <v>39</v>
      </c>
      <c r="O10" s="30" t="s">
        <v>40</v>
      </c>
      <c r="P10" s="30" t="s">
        <v>41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102.04</v>
      </c>
      <c r="F11" s="9">
        <f>B11*E11/1000</f>
        <v>4.4050770039999998</v>
      </c>
      <c r="G11" s="9">
        <f>F11</f>
        <v>4.4050770039999998</v>
      </c>
      <c r="H11" s="3">
        <f>G11/(B$7 /1000)</f>
        <v>1019.6937509259259</v>
      </c>
      <c r="I11" s="8">
        <f t="shared" ref="I11:I25" si="0">H11/B$8*100</f>
        <v>509.84687546296294</v>
      </c>
      <c r="J11" s="11">
        <f>(G11/G23)*100</f>
        <v>39.933907645562691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100.81</v>
      </c>
      <c r="F12" s="9">
        <f t="shared" ref="F12:F25" si="2">B12*E12/1000</f>
        <v>4.3782791099999994</v>
      </c>
      <c r="G12" s="9">
        <f>F12</f>
        <v>4.3782791099999994</v>
      </c>
      <c r="H12" s="3">
        <f t="shared" ref="H12:H25" si="3">G12/(B$7 /1000)</f>
        <v>1013.490534722222</v>
      </c>
      <c r="I12" s="8">
        <f t="shared" si="0"/>
        <v>506.74526736111102</v>
      </c>
      <c r="J12" s="11">
        <f>(G12/G24)*100</f>
        <v>41.54881661975984</v>
      </c>
      <c r="K12" s="20">
        <v>1</v>
      </c>
      <c r="L12" s="23">
        <f t="shared" ref="L12:R12" si="4">AVERAGE(D11:D13)</f>
        <v>10.016882716049381</v>
      </c>
      <c r="M12" s="23">
        <f t="shared" si="4"/>
        <v>102.24333333333334</v>
      </c>
      <c r="N12" s="23">
        <f t="shared" si="4"/>
        <v>4.4242702633333337</v>
      </c>
      <c r="O12" s="23">
        <f t="shared" si="4"/>
        <v>4.4242702633333337</v>
      </c>
      <c r="P12" s="23">
        <f t="shared" si="4"/>
        <v>1024.1366350308642</v>
      </c>
      <c r="Q12" s="23">
        <f t="shared" si="4"/>
        <v>512.06831751543211</v>
      </c>
      <c r="R12" s="24">
        <f t="shared" si="4"/>
        <v>41.413265304379159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103.88</v>
      </c>
      <c r="F13" s="9">
        <f t="shared" si="2"/>
        <v>4.4894546760000003</v>
      </c>
      <c r="G13" s="9">
        <f>F13</f>
        <v>4.4894546760000003</v>
      </c>
      <c r="H13" s="3">
        <f t="shared" si="3"/>
        <v>1039.2256194444444</v>
      </c>
      <c r="I13" s="8">
        <f t="shared" si="0"/>
        <v>519.61280972222221</v>
      </c>
      <c r="J13" s="11">
        <f>(G13/G25)*100</f>
        <v>42.757071647814932</v>
      </c>
      <c r="K13" s="20">
        <v>2</v>
      </c>
      <c r="L13" s="23">
        <f t="shared" ref="L13:R13" si="5">AVERAGE(D14:D16)</f>
        <v>20.03341975308642</v>
      </c>
      <c r="M13" s="23">
        <f t="shared" si="5"/>
        <v>60.556666666666665</v>
      </c>
      <c r="N13" s="23">
        <f t="shared" si="5"/>
        <v>2.6199839315999998</v>
      </c>
      <c r="O13" s="23">
        <f t="shared" si="5"/>
        <v>7.044254194933333</v>
      </c>
      <c r="P13" s="23">
        <f t="shared" si="5"/>
        <v>1630.6143969753084</v>
      </c>
      <c r="Q13" s="23">
        <f t="shared" si="5"/>
        <v>815.3071984876542</v>
      </c>
      <c r="R13" s="24">
        <f t="shared" si="5"/>
        <v>65.89797796292298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66.61</v>
      </c>
      <c r="F14" s="9">
        <f t="shared" si="2"/>
        <v>2.8729452523999996</v>
      </c>
      <c r="G14" s="9">
        <f t="shared" ref="G14:G25" si="7">G11+F14</f>
        <v>7.2780222563999999</v>
      </c>
      <c r="H14" s="3">
        <f t="shared" si="3"/>
        <v>1684.7273741666666</v>
      </c>
      <c r="I14" s="8">
        <f t="shared" si="0"/>
        <v>842.36368708333328</v>
      </c>
      <c r="J14" s="11">
        <f>(G14/G23)*100</f>
        <v>65.978385477827928</v>
      </c>
      <c r="K14" s="20">
        <v>3</v>
      </c>
      <c r="L14" s="23">
        <f t="shared" ref="L14:R14" si="8">AVERAGE(D17:D19)</f>
        <v>30.064293209876539</v>
      </c>
      <c r="M14" s="23">
        <f t="shared" si="8"/>
        <v>36.4</v>
      </c>
      <c r="N14" s="23">
        <f t="shared" si="8"/>
        <v>1.5772577973333333</v>
      </c>
      <c r="O14" s="23">
        <f t="shared" si="8"/>
        <v>8.621511992266667</v>
      </c>
      <c r="P14" s="23">
        <f t="shared" si="8"/>
        <v>1995.7203685802469</v>
      </c>
      <c r="Q14" s="23">
        <f t="shared" si="8"/>
        <v>997.86018429012347</v>
      </c>
      <c r="R14" s="24">
        <f t="shared" si="8"/>
        <v>80.645469694620473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58.02</v>
      </c>
      <c r="F15" s="9">
        <f t="shared" si="2"/>
        <v>2.5209597168000002</v>
      </c>
      <c r="G15" s="9">
        <f t="shared" si="7"/>
        <v>6.8992388267999996</v>
      </c>
      <c r="H15" s="3">
        <f t="shared" si="3"/>
        <v>1597.046024722222</v>
      </c>
      <c r="I15" s="8">
        <f t="shared" si="0"/>
        <v>798.523012361111</v>
      </c>
      <c r="J15" s="11">
        <f>(G15/G24)*100</f>
        <v>65.472118526185113</v>
      </c>
      <c r="K15" s="20">
        <v>4</v>
      </c>
      <c r="L15" s="23">
        <f t="shared" ref="L15:R15" si="9">AVERAGE(D20:D22)</f>
        <v>40.095166666666664</v>
      </c>
      <c r="M15" s="23">
        <f t="shared" si="9"/>
        <v>26.24</v>
      </c>
      <c r="N15" s="23">
        <f t="shared" si="9"/>
        <v>1.1368898602666666</v>
      </c>
      <c r="O15" s="23">
        <f t="shared" si="9"/>
        <v>9.7584018525333338</v>
      </c>
      <c r="P15" s="23">
        <f t="shared" si="9"/>
        <v>2258.8893177160494</v>
      </c>
      <c r="Q15" s="23">
        <f t="shared" si="9"/>
        <v>1129.4446588580247</v>
      </c>
      <c r="R15" s="24">
        <f t="shared" si="9"/>
        <v>91.284912682619691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57.04</v>
      </c>
      <c r="F16" s="9">
        <f t="shared" si="2"/>
        <v>2.4660468255999999</v>
      </c>
      <c r="G16" s="9">
        <f t="shared" si="7"/>
        <v>6.9555015016000006</v>
      </c>
      <c r="H16" s="3">
        <f t="shared" si="3"/>
        <v>1610.0697920370371</v>
      </c>
      <c r="I16" s="8">
        <f t="shared" si="0"/>
        <v>805.03489601851857</v>
      </c>
      <c r="J16" s="11">
        <f>(G16/G25)*100</f>
        <v>66.243429884755898</v>
      </c>
      <c r="K16" s="20">
        <v>5</v>
      </c>
      <c r="L16" s="23">
        <f t="shared" ref="L16:R16" si="10">AVERAGE(D23:D25)</f>
        <v>50.119905864197527</v>
      </c>
      <c r="M16" s="23">
        <f t="shared" si="10"/>
        <v>21.5</v>
      </c>
      <c r="N16" s="23">
        <f t="shared" si="10"/>
        <v>0.93109985200000001</v>
      </c>
      <c r="O16" s="23">
        <f t="shared" si="10"/>
        <v>10.689501704533335</v>
      </c>
      <c r="P16" s="23">
        <f t="shared" si="10"/>
        <v>2474.4216908641979</v>
      </c>
      <c r="Q16" s="23">
        <f t="shared" si="10"/>
        <v>1237.2108454320989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38.89</v>
      </c>
      <c r="F17" s="9">
        <f t="shared" si="2"/>
        <v>1.6754760916</v>
      </c>
      <c r="G17" s="9">
        <f t="shared" si="7"/>
        <v>8.9534983480000001</v>
      </c>
      <c r="H17" s="3">
        <f t="shared" si="3"/>
        <v>2072.5690620370369</v>
      </c>
      <c r="I17" s="8">
        <f t="shared" si="0"/>
        <v>1036.2845310185185</v>
      </c>
      <c r="J17" s="11">
        <f>(G17/G23)*100</f>
        <v>81.167293059590321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36.340000000000003</v>
      </c>
      <c r="F18" s="9">
        <f t="shared" si="2"/>
        <v>1.5901235656000001</v>
      </c>
      <c r="G18" s="9">
        <f t="shared" si="7"/>
        <v>8.4893623924000003</v>
      </c>
      <c r="H18" s="3">
        <f t="shared" si="3"/>
        <v>1965.1301834259259</v>
      </c>
      <c r="I18" s="8">
        <f t="shared" si="0"/>
        <v>982.56509171296284</v>
      </c>
      <c r="J18" s="11">
        <f>(G18/G24)*100</f>
        <v>80.562009044807866</v>
      </c>
      <c r="K18" s="20">
        <v>1</v>
      </c>
      <c r="L18" s="23">
        <f>_xlfn.STDEV.P(D11:D13)</f>
        <v>2.6260818838019461E-2</v>
      </c>
      <c r="M18" s="23">
        <f>_xlfn.STDEV.P(E11:E13)</f>
        <v>1.2615422659938433</v>
      </c>
      <c r="N18" s="23">
        <f>_xlfn.STDEV.S(F11:F13)</f>
        <v>5.8019716663670284E-2</v>
      </c>
      <c r="O18" s="23">
        <f>_xlfn.STDEV.S(G11:G13)</f>
        <v>5.8019716663670284E-2</v>
      </c>
      <c r="P18" s="23">
        <f>_xlfn.STDEV.S(H11:H13)</f>
        <v>13.430489968442162</v>
      </c>
      <c r="Q18" s="23">
        <f>_xlfn.STDEV.S(I11:I13)</f>
        <v>6.7152449842210808</v>
      </c>
      <c r="R18" s="24">
        <f>_xlfn.STDEV.P(J11:J13)</f>
        <v>1.1565305487330915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33.97</v>
      </c>
      <c r="F19" s="9">
        <f t="shared" si="2"/>
        <v>1.4661737347999999</v>
      </c>
      <c r="G19" s="9">
        <f t="shared" si="7"/>
        <v>8.4216752364000005</v>
      </c>
      <c r="H19" s="3">
        <f t="shared" si="3"/>
        <v>1949.4618602777778</v>
      </c>
      <c r="I19" s="8">
        <f t="shared" si="0"/>
        <v>974.73093013888888</v>
      </c>
      <c r="J19" s="11">
        <f>(G19/G25)*100</f>
        <v>80.207106979463248</v>
      </c>
      <c r="K19" s="20">
        <v>2</v>
      </c>
      <c r="L19" s="23">
        <f>_xlfn.STDEV.P(D14:D16)</f>
        <v>5.687803619642863E-2</v>
      </c>
      <c r="M19" s="23">
        <f>_xlfn.STDEV.P(E14:E16)</f>
        <v>4.299010222003302</v>
      </c>
      <c r="N19" s="23">
        <f>_xlfn.STDEV.S(F14:F16)</f>
        <v>0.22078480194670569</v>
      </c>
      <c r="O19" s="23">
        <f>_xlfn.STDEV.S(G14:G16)</f>
        <v>0.20439423197665108</v>
      </c>
      <c r="P19" s="23">
        <f>_xlfn.STDEV.S(H14:H16)</f>
        <v>47.31347962422479</v>
      </c>
      <c r="Q19" s="23">
        <f>_xlfn.STDEV.S(I14:I16)</f>
        <v>23.656739812112395</v>
      </c>
      <c r="R19" s="24">
        <f>_xlfn.STDEV.P(J14:J16)</f>
        <v>0.31997846730154555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26.66</v>
      </c>
      <c r="F20" s="9">
        <f t="shared" si="2"/>
        <v>1.1485778503999999</v>
      </c>
      <c r="G20" s="9">
        <f t="shared" si="7"/>
        <v>10.102076198400001</v>
      </c>
      <c r="H20" s="3">
        <f t="shared" si="3"/>
        <v>2338.4435644444447</v>
      </c>
      <c r="I20" s="8">
        <f t="shared" si="0"/>
        <v>1169.2217822222224</v>
      </c>
      <c r="J20" s="11">
        <f>(G20/G23)*100</f>
        <v>91.579642664367526</v>
      </c>
      <c r="K20" s="20">
        <v>3</v>
      </c>
      <c r="L20" s="23">
        <f>_xlfn.STDEV.P(D17:D19)</f>
        <v>0.12625277618159614</v>
      </c>
      <c r="M20" s="23">
        <f>_xlfn.STDEV.P(E17:E19)</f>
        <v>2.0090296165064374</v>
      </c>
      <c r="N20" s="23">
        <f>_xlfn.STDEV.S(F17:F19)</f>
        <v>0.1052426488422223</v>
      </c>
      <c r="O20" s="23">
        <f>_xlfn.STDEV.S(G17:G19)</f>
        <v>0.28949368398406639</v>
      </c>
      <c r="P20" s="23">
        <f>_xlfn.STDEV.S(H17:H19)</f>
        <v>67.0124268481635</v>
      </c>
      <c r="Q20" s="23">
        <f>_xlfn.STDEV.S(I17:I19)</f>
        <v>33.506213424081778</v>
      </c>
      <c r="R20" s="24">
        <f>_xlfn.STDEV.P(J17:J19)</f>
        <v>0.3964118961953641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25.4</v>
      </c>
      <c r="F21" s="9">
        <f t="shared" si="2"/>
        <v>1.1114237359999999</v>
      </c>
      <c r="G21" s="9">
        <f t="shared" si="7"/>
        <v>9.6007861283999993</v>
      </c>
      <c r="H21" s="3">
        <f t="shared" si="3"/>
        <v>2222.4041963888885</v>
      </c>
      <c r="I21" s="8">
        <f t="shared" si="0"/>
        <v>1111.2020981944443</v>
      </c>
      <c r="J21" s="11">
        <f>(G21/G24)*100</f>
        <v>91.109153215776985</v>
      </c>
      <c r="K21" s="20">
        <v>4</v>
      </c>
      <c r="L21" s="23">
        <f>_xlfn.STDEV.P(D20:D22)</f>
        <v>0.19586485441530813</v>
      </c>
      <c r="M21" s="23">
        <f>_xlfn.STDEV.P(E20:E22)</f>
        <v>0.5939696961967007</v>
      </c>
      <c r="N21" s="23">
        <f>_xlfn.STDEV.S(F20:F22)</f>
        <v>2.2079057709946951E-2</v>
      </c>
      <c r="O21" s="23">
        <f>_xlfn.STDEV.S(G20:G22)</f>
        <v>0.29797028645677415</v>
      </c>
      <c r="P21" s="23">
        <f>_xlfn.STDEV.S(H20:H22)</f>
        <v>68.974603346475703</v>
      </c>
      <c r="Q21" s="23">
        <f>_xlfn.STDEV.S(I20:I22)</f>
        <v>34.487301673237852</v>
      </c>
      <c r="R21" s="24">
        <f>_xlfn.STDEV.P(J20:J22)</f>
        <v>0.20969115045918765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26.66</v>
      </c>
      <c r="F22" s="9">
        <f t="shared" si="2"/>
        <v>1.1506679944</v>
      </c>
      <c r="G22" s="9">
        <f t="shared" si="7"/>
        <v>9.5723432308000014</v>
      </c>
      <c r="H22" s="3">
        <f t="shared" si="3"/>
        <v>2215.8201923148149</v>
      </c>
      <c r="I22" s="8">
        <f t="shared" si="0"/>
        <v>1107.9100961574075</v>
      </c>
      <c r="J22" s="11">
        <f>(G22/G25)*100</f>
        <v>91.165942167714604</v>
      </c>
      <c r="K22" s="25">
        <v>5</v>
      </c>
      <c r="L22" s="26">
        <f>_xlfn.STDEV.P(D23:D25)</f>
        <v>0.22203308030089663</v>
      </c>
      <c r="M22" s="26">
        <f>_xlfn.STDEV.P(E23:E25)</f>
        <v>5.8878405775517721E-2</v>
      </c>
      <c r="N22" s="26">
        <f>_xlfn.STDEV.S(F23:F25)</f>
        <v>5.053464695034769E-3</v>
      </c>
      <c r="O22" s="26">
        <f>_xlfn.STDEV.S(G23:G25)</f>
        <v>0.29627831286100514</v>
      </c>
      <c r="P22" s="26">
        <f>_xlfn.STDEV.S(H23:H25)</f>
        <v>68.582942791899214</v>
      </c>
      <c r="Q22" s="26">
        <f>_xlfn.STDEV.S(I23:I25)</f>
        <v>34.291471395949607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21.52</v>
      </c>
      <c r="F23" s="9">
        <f t="shared" si="2"/>
        <v>0.92884279679999993</v>
      </c>
      <c r="G23" s="15">
        <f t="shared" si="7"/>
        <v>11.0309189952</v>
      </c>
      <c r="H23" s="3">
        <f t="shared" si="3"/>
        <v>2553.453471111111</v>
      </c>
      <c r="I23" s="8">
        <f t="shared" si="0"/>
        <v>1276.7267355555555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21.56</v>
      </c>
      <c r="F24" s="9">
        <f t="shared" si="2"/>
        <v>0.93688850639999999</v>
      </c>
      <c r="G24" s="15">
        <f t="shared" si="7"/>
        <v>10.5376746348</v>
      </c>
      <c r="H24" s="3">
        <f t="shared" si="3"/>
        <v>2439.2765358333331</v>
      </c>
      <c r="I24" s="8">
        <f t="shared" si="0"/>
        <v>1219.6382679166666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21.42</v>
      </c>
      <c r="F25" s="9">
        <f t="shared" si="2"/>
        <v>0.92756825280000021</v>
      </c>
      <c r="G25" s="15">
        <f t="shared" si="7"/>
        <v>10.499911483600002</v>
      </c>
      <c r="H25" s="3">
        <f t="shared" si="3"/>
        <v>2430.5350656481487</v>
      </c>
      <c r="I25" s="8">
        <f t="shared" si="0"/>
        <v>1215.2675328240744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U1"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87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88</v>
      </c>
      <c r="N10" s="30" t="s">
        <v>89</v>
      </c>
      <c r="O10" s="30" t="s">
        <v>90</v>
      </c>
      <c r="P10" s="30" t="s">
        <v>91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0.81</v>
      </c>
      <c r="F11" s="9">
        <f>B11*E11/1000</f>
        <v>3.4967781000000003E-2</v>
      </c>
      <c r="G11" s="9">
        <f>F11</f>
        <v>3.4967781000000003E-2</v>
      </c>
      <c r="H11" s="3">
        <f>G11/(B$7 /1000)</f>
        <v>8.0943937500000001</v>
      </c>
      <c r="I11" s="8">
        <f t="shared" ref="I11:I25" si="0">H11/B$8*100</f>
        <v>4.047196875</v>
      </c>
      <c r="J11" s="11">
        <f>(G11/G23)*100</f>
        <v>36.517809591836212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0.8</v>
      </c>
      <c r="F12" s="9">
        <f t="shared" ref="F12:F25" si="2">B12*E12/1000</f>
        <v>3.4744799999999999E-2</v>
      </c>
      <c r="G12" s="9">
        <f>F12</f>
        <v>3.4744799999999999E-2</v>
      </c>
      <c r="H12" s="3">
        <f t="shared" ref="H12:H25" si="3">G12/(B$7 /1000)</f>
        <v>8.0427777777777774</v>
      </c>
      <c r="I12" s="8">
        <f t="shared" si="0"/>
        <v>4.0213888888888887</v>
      </c>
      <c r="J12" s="11">
        <f>(G12/G24)*100</f>
        <v>37.293840086072848</v>
      </c>
      <c r="K12" s="20">
        <v>1</v>
      </c>
      <c r="L12" s="23">
        <f t="shared" ref="L12:R12" si="4">AVERAGE(D11:D13)</f>
        <v>10.016882716049381</v>
      </c>
      <c r="M12" s="23">
        <f t="shared" si="4"/>
        <v>0.82</v>
      </c>
      <c r="N12" s="23">
        <f t="shared" si="4"/>
        <v>3.5482541999999999E-2</v>
      </c>
      <c r="O12" s="23">
        <f t="shared" si="4"/>
        <v>3.5482541999999999E-2</v>
      </c>
      <c r="P12" s="23">
        <f t="shared" si="4"/>
        <v>8.213551388888888</v>
      </c>
      <c r="Q12" s="23">
        <f t="shared" si="4"/>
        <v>4.106775694444444</v>
      </c>
      <c r="R12" s="24">
        <f t="shared" si="4"/>
        <v>37.602678308673667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0.85</v>
      </c>
      <c r="F13" s="9">
        <f t="shared" si="2"/>
        <v>3.6735045000000001E-2</v>
      </c>
      <c r="G13" s="9">
        <f>F13</f>
        <v>3.6735045000000001E-2</v>
      </c>
      <c r="H13" s="3">
        <f t="shared" si="3"/>
        <v>8.5034826388888884</v>
      </c>
      <c r="I13" s="8">
        <f t="shared" si="0"/>
        <v>4.2517413194444442</v>
      </c>
      <c r="J13" s="11">
        <f>(G13/G25)*100</f>
        <v>38.996385248111956</v>
      </c>
      <c r="K13" s="20">
        <v>2</v>
      </c>
      <c r="L13" s="23">
        <f t="shared" ref="L13:R13" si="5">AVERAGE(D14:D16)</f>
        <v>20.03341975308642</v>
      </c>
      <c r="M13" s="23">
        <f t="shared" si="5"/>
        <v>0.54</v>
      </c>
      <c r="N13" s="23">
        <f t="shared" si="5"/>
        <v>2.3364450933333336E-2</v>
      </c>
      <c r="O13" s="23">
        <f t="shared" si="5"/>
        <v>5.8846992933333342E-2</v>
      </c>
      <c r="P13" s="23">
        <f t="shared" si="5"/>
        <v>13.621989104938272</v>
      </c>
      <c r="Q13" s="23">
        <f t="shared" si="5"/>
        <v>6.8109945524691362</v>
      </c>
      <c r="R13" s="24">
        <f t="shared" si="5"/>
        <v>62.355592896144451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0.56000000000000005</v>
      </c>
      <c r="F14" s="9">
        <f t="shared" si="2"/>
        <v>2.4153270399999999E-2</v>
      </c>
      <c r="G14" s="9">
        <f t="shared" ref="G14:G25" si="7">G11+F14</f>
        <v>5.9121051399999999E-2</v>
      </c>
      <c r="H14" s="3">
        <f t="shared" si="3"/>
        <v>13.685428564814815</v>
      </c>
      <c r="I14" s="8">
        <f t="shared" si="0"/>
        <v>6.8427142824074085</v>
      </c>
      <c r="J14" s="11">
        <f>(G14/G23)*100</f>
        <v>61.741730134215878</v>
      </c>
      <c r="K14" s="20">
        <v>3</v>
      </c>
      <c r="L14" s="23">
        <f t="shared" ref="L14:R14" si="8">AVERAGE(D17:D19)</f>
        <v>30.064293209876539</v>
      </c>
      <c r="M14" s="23">
        <f t="shared" si="8"/>
        <v>0.38666666666666671</v>
      </c>
      <c r="N14" s="23">
        <f t="shared" si="8"/>
        <v>1.6755884799999999E-2</v>
      </c>
      <c r="O14" s="23">
        <f t="shared" si="8"/>
        <v>7.5602877733333337E-2</v>
      </c>
      <c r="P14" s="23">
        <f t="shared" si="8"/>
        <v>17.500666141975312</v>
      </c>
      <c r="Q14" s="23">
        <f t="shared" si="8"/>
        <v>8.7503330709876561</v>
      </c>
      <c r="R14" s="24">
        <f t="shared" si="8"/>
        <v>80.111119364828127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0.52</v>
      </c>
      <c r="F15" s="9">
        <f t="shared" si="2"/>
        <v>2.2593916800000002E-2</v>
      </c>
      <c r="G15" s="9">
        <f t="shared" si="7"/>
        <v>5.7338716800000002E-2</v>
      </c>
      <c r="H15" s="3">
        <f t="shared" si="3"/>
        <v>13.272851111111111</v>
      </c>
      <c r="I15" s="8">
        <f t="shared" si="0"/>
        <v>6.6364255555555554</v>
      </c>
      <c r="J15" s="11">
        <f>(G15/G24)*100</f>
        <v>61.545351680821838</v>
      </c>
      <c r="K15" s="20">
        <v>4</v>
      </c>
      <c r="L15" s="23">
        <f t="shared" ref="L15:R15" si="9">AVERAGE(D20:D22)</f>
        <v>40.095166666666664</v>
      </c>
      <c r="M15" s="23">
        <f t="shared" si="9"/>
        <v>0.26</v>
      </c>
      <c r="N15" s="23">
        <f t="shared" si="9"/>
        <v>1.1264429066666666E-2</v>
      </c>
      <c r="O15" s="23">
        <f t="shared" si="9"/>
        <v>8.6867306800000002E-2</v>
      </c>
      <c r="P15" s="23">
        <f t="shared" si="9"/>
        <v>20.108172870370371</v>
      </c>
      <c r="Q15" s="23">
        <f t="shared" si="9"/>
        <v>10.054086435185186</v>
      </c>
      <c r="R15" s="24">
        <f t="shared" si="9"/>
        <v>92.045205893356169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0.54</v>
      </c>
      <c r="F16" s="9">
        <f t="shared" si="2"/>
        <v>2.3346165600000003E-2</v>
      </c>
      <c r="G16" s="9">
        <f t="shared" si="7"/>
        <v>6.0081210600000004E-2</v>
      </c>
      <c r="H16" s="3">
        <f t="shared" si="3"/>
        <v>13.907687638888889</v>
      </c>
      <c r="I16" s="8">
        <f t="shared" si="0"/>
        <v>6.9538438194444439</v>
      </c>
      <c r="J16" s="11">
        <f>(G16/G25)*100</f>
        <v>63.779696873395629</v>
      </c>
      <c r="K16" s="20">
        <v>5</v>
      </c>
      <c r="L16" s="23">
        <f t="shared" ref="L16:R16" si="10">AVERAGE(D23:D25)</f>
        <v>50.119905864197527</v>
      </c>
      <c r="M16" s="23">
        <f t="shared" si="10"/>
        <v>0.17333333333333334</v>
      </c>
      <c r="N16" s="23">
        <f t="shared" si="10"/>
        <v>7.5065449333333338E-3</v>
      </c>
      <c r="O16" s="23">
        <f t="shared" si="10"/>
        <v>9.4373851733333347E-2</v>
      </c>
      <c r="P16" s="23">
        <f t="shared" si="10"/>
        <v>21.84579901234568</v>
      </c>
      <c r="Q16" s="23">
        <f t="shared" si="10"/>
        <v>10.92289950617284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0.4</v>
      </c>
      <c r="F17" s="9">
        <f t="shared" si="2"/>
        <v>1.7232976000000001E-2</v>
      </c>
      <c r="G17" s="9">
        <f t="shared" si="7"/>
        <v>7.6354027399999996E-2</v>
      </c>
      <c r="H17" s="3">
        <f t="shared" si="3"/>
        <v>17.674543379629629</v>
      </c>
      <c r="I17" s="8">
        <f t="shared" si="0"/>
        <v>8.8372716898148145</v>
      </c>
      <c r="J17" s="11">
        <f>(G17/G23)*100</f>
        <v>79.738598058682783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0.39</v>
      </c>
      <c r="F18" s="9">
        <f t="shared" si="2"/>
        <v>1.70651676E-2</v>
      </c>
      <c r="G18" s="9">
        <f t="shared" si="7"/>
        <v>7.4403884400000009E-2</v>
      </c>
      <c r="H18" s="3">
        <f t="shared" si="3"/>
        <v>17.223121388888892</v>
      </c>
      <c r="I18" s="8">
        <f t="shared" si="0"/>
        <v>8.6115606944444458</v>
      </c>
      <c r="J18" s="11">
        <f>(G18/G24)*100</f>
        <v>79.862499326410003</v>
      </c>
      <c r="K18" s="20">
        <v>1</v>
      </c>
      <c r="L18" s="23">
        <f>_xlfn.STDEV.P(D11:D13)</f>
        <v>2.6260818838019461E-2</v>
      </c>
      <c r="M18" s="23">
        <f>_xlfn.STDEV.P(E11:E13)</f>
        <v>2.1602468994692835E-2</v>
      </c>
      <c r="N18" s="23">
        <f>_xlfn.STDEV.S(F11:F13)</f>
        <v>1.0904141210324634E-3</v>
      </c>
      <c r="O18" s="23">
        <f>_xlfn.STDEV.S(G11:G13)</f>
        <v>1.0904141210324634E-3</v>
      </c>
      <c r="P18" s="23">
        <f>_xlfn.STDEV.S(H11:H13)</f>
        <v>0.25241067616492197</v>
      </c>
      <c r="Q18" s="23">
        <f>_xlfn.STDEV.S(I11:I13)</f>
        <v>0.12620533808246098</v>
      </c>
      <c r="R18" s="24">
        <f>_xlfn.STDEV.P(J11:J13)</f>
        <v>1.0351715177609011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0.37</v>
      </c>
      <c r="F19" s="9">
        <f t="shared" si="2"/>
        <v>1.59695108E-2</v>
      </c>
      <c r="G19" s="9">
        <f t="shared" si="7"/>
        <v>7.6050721400000007E-2</v>
      </c>
      <c r="H19" s="3">
        <f t="shared" si="3"/>
        <v>17.604333657407409</v>
      </c>
      <c r="I19" s="8">
        <f t="shared" si="0"/>
        <v>8.8021668287037045</v>
      </c>
      <c r="J19" s="11">
        <f>(G19/G25)*100</f>
        <v>80.732260709391596</v>
      </c>
      <c r="K19" s="20">
        <v>2</v>
      </c>
      <c r="L19" s="23">
        <f>_xlfn.STDEV.P(D14:D16)</f>
        <v>5.687803619642863E-2</v>
      </c>
      <c r="M19" s="23">
        <f>_xlfn.STDEV.P(E14:E16)</f>
        <v>1.6329931618554536E-2</v>
      </c>
      <c r="N19" s="23">
        <f>_xlfn.STDEV.S(F14:F16)</f>
        <v>7.798375968876924E-4</v>
      </c>
      <c r="O19" s="23">
        <f>_xlfn.STDEV.S(G14:G16)</f>
        <v>1.3916354023677953E-3</v>
      </c>
      <c r="P19" s="23">
        <f>_xlfn.STDEV.S(H14:H16)</f>
        <v>0.32213782462217516</v>
      </c>
      <c r="Q19" s="23">
        <f>_xlfn.STDEV.S(I14:I16)</f>
        <v>0.16106891231108728</v>
      </c>
      <c r="R19" s="24">
        <f>_xlfn.STDEV.P(J14:J16)</f>
        <v>1.0101799271272858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0.27</v>
      </c>
      <c r="F20" s="9">
        <f t="shared" si="2"/>
        <v>1.1632258800000001E-2</v>
      </c>
      <c r="G20" s="9">
        <f t="shared" si="7"/>
        <v>8.79862862E-2</v>
      </c>
      <c r="H20" s="3">
        <f t="shared" si="3"/>
        <v>20.36719587962963</v>
      </c>
      <c r="I20" s="8">
        <f t="shared" si="0"/>
        <v>10.183597939814815</v>
      </c>
      <c r="J20" s="11">
        <f>(G20/G23)*100</f>
        <v>91.886483907697951</v>
      </c>
      <c r="K20" s="20">
        <v>3</v>
      </c>
      <c r="L20" s="23">
        <f>_xlfn.STDEV.P(D17:D19)</f>
        <v>0.12625277618159614</v>
      </c>
      <c r="M20" s="23">
        <f>_xlfn.STDEV.P(E17:E19)</f>
        <v>1.2472191289246483E-2</v>
      </c>
      <c r="N20" s="23">
        <f>_xlfn.STDEV.S(F17:F19)</f>
        <v>6.8616905036925167E-4</v>
      </c>
      <c r="O20" s="23">
        <f>_xlfn.STDEV.S(G17:G19)</f>
        <v>1.0493747626288347E-3</v>
      </c>
      <c r="P20" s="23">
        <f>_xlfn.STDEV.S(H17:H19)</f>
        <v>0.24291082468260025</v>
      </c>
      <c r="Q20" s="23">
        <f>_xlfn.STDEV.S(I17:I19)</f>
        <v>0.12145541234130013</v>
      </c>
      <c r="R20" s="24">
        <f>_xlfn.STDEV.P(J17:J19)</f>
        <v>0.44211635608791844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0.25</v>
      </c>
      <c r="F21" s="9">
        <f t="shared" si="2"/>
        <v>1.093921E-2</v>
      </c>
      <c r="G21" s="9">
        <f t="shared" si="7"/>
        <v>8.5343094400000014E-2</v>
      </c>
      <c r="H21" s="3">
        <f t="shared" si="3"/>
        <v>19.75534592592593</v>
      </c>
      <c r="I21" s="8">
        <f t="shared" si="0"/>
        <v>9.8776729629629649</v>
      </c>
      <c r="J21" s="11">
        <f>(G21/G24)*100</f>
        <v>91.604260637684476</v>
      </c>
      <c r="K21" s="20">
        <v>4</v>
      </c>
      <c r="L21" s="23">
        <f>_xlfn.STDEV.P(D20:D22)</f>
        <v>0.19586485441530813</v>
      </c>
      <c r="M21" s="23">
        <f>_xlfn.STDEV.P(E20:E22)</f>
        <v>8.1649658092772682E-3</v>
      </c>
      <c r="N21" s="23">
        <f>_xlfn.STDEV.S(F20:F22)</f>
        <v>3.4848373201728372E-4</v>
      </c>
      <c r="O21" s="23">
        <f>_xlfn.STDEV.S(G20:G22)</f>
        <v>1.3673975505000518E-3</v>
      </c>
      <c r="P21" s="23">
        <f>_xlfn.STDEV.S(H20:H22)</f>
        <v>0.31652721076390061</v>
      </c>
      <c r="Q21" s="23">
        <f>_xlfn.STDEV.S(I20:I22)</f>
        <v>0.15826360538195031</v>
      </c>
      <c r="R21" s="24">
        <f>_xlfn.STDEV.P(J20:J22)</f>
        <v>0.43940345452855012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0.26</v>
      </c>
      <c r="F22" s="9">
        <f t="shared" si="2"/>
        <v>1.12218184E-2</v>
      </c>
      <c r="G22" s="9">
        <f t="shared" si="7"/>
        <v>8.7272539800000007E-2</v>
      </c>
      <c r="H22" s="3">
        <f t="shared" si="3"/>
        <v>20.201976805555557</v>
      </c>
      <c r="I22" s="8">
        <f t="shared" si="0"/>
        <v>10.100988402777778</v>
      </c>
      <c r="J22" s="11">
        <f>(G22/G25)*100</f>
        <v>92.644873134686065</v>
      </c>
      <c r="K22" s="25">
        <v>5</v>
      </c>
      <c r="L22" s="26">
        <f>_xlfn.STDEV.P(D23:D25)</f>
        <v>0.22203308030089663</v>
      </c>
      <c r="M22" s="26">
        <f>_xlfn.STDEV.P(E23:E25)</f>
        <v>9.428090415820628E-3</v>
      </c>
      <c r="N22" s="26">
        <f>_xlfn.STDEV.S(F23:F25)</f>
        <v>5.0119719438581484E-4</v>
      </c>
      <c r="O22" s="26">
        <f>_xlfn.STDEV.S(G23:G25)</f>
        <v>1.3038232804180765E-3</v>
      </c>
      <c r="P22" s="26">
        <f>_xlfn.STDEV.S(H23:H25)</f>
        <v>0.30181094454122126</v>
      </c>
      <c r="Q22" s="26">
        <f>_xlfn.STDEV.S(I23:I25)</f>
        <v>0.15090547227061063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0.18</v>
      </c>
      <c r="F23" s="9">
        <f t="shared" si="2"/>
        <v>7.7691311999999995E-3</v>
      </c>
      <c r="G23" s="15">
        <f t="shared" si="7"/>
        <v>9.5755417400000001E-2</v>
      </c>
      <c r="H23" s="3">
        <f t="shared" si="3"/>
        <v>22.165605879629631</v>
      </c>
      <c r="I23" s="8">
        <f t="shared" si="0"/>
        <v>11.082802939814815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0.18</v>
      </c>
      <c r="F24" s="9">
        <f t="shared" si="2"/>
        <v>7.8218891999999995E-3</v>
      </c>
      <c r="G24" s="15">
        <f t="shared" si="7"/>
        <v>9.3164983600000015E-2</v>
      </c>
      <c r="H24" s="3">
        <f t="shared" si="3"/>
        <v>21.565968425925931</v>
      </c>
      <c r="I24" s="8">
        <f t="shared" si="0"/>
        <v>10.782984212962965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0.16</v>
      </c>
      <c r="F25" s="9">
        <f t="shared" si="2"/>
        <v>6.9286144000000015E-3</v>
      </c>
      <c r="G25" s="15">
        <f t="shared" si="7"/>
        <v>9.4201154200000012E-2</v>
      </c>
      <c r="H25" s="3">
        <f t="shared" si="3"/>
        <v>21.805822731481484</v>
      </c>
      <c r="I25" s="8">
        <f t="shared" si="0"/>
        <v>10.902911365740742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N27" sqref="N27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92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93</v>
      </c>
      <c r="N10" s="30" t="s">
        <v>94</v>
      </c>
      <c r="O10" s="30" t="s">
        <v>95</v>
      </c>
      <c r="P10" s="30" t="s">
        <v>96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0.08</v>
      </c>
      <c r="F11" s="9">
        <f>B11*E11/1000</f>
        <v>3.4536079999999999E-3</v>
      </c>
      <c r="G11" s="9">
        <f>F11</f>
        <v>3.4536079999999999E-3</v>
      </c>
      <c r="H11" s="3">
        <f>G11/(B$7 /1000)</f>
        <v>0.79944629629629627</v>
      </c>
      <c r="I11" s="8">
        <f t="shared" ref="I11:I25" si="0">H11/B$8*100</f>
        <v>0.39972314814814808</v>
      </c>
      <c r="J11" s="11">
        <f>(G11/G23)*100</f>
        <v>30.797170462121997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0.08</v>
      </c>
      <c r="F12" s="9">
        <f t="shared" ref="F12:F25" si="2">B12*E12/1000</f>
        <v>3.4744799999999998E-3</v>
      </c>
      <c r="G12" s="9">
        <f>F12</f>
        <v>3.4744799999999998E-3</v>
      </c>
      <c r="H12" s="3">
        <f t="shared" ref="H12:H25" si="3">G12/(B$7 /1000)</f>
        <v>0.80427777777777776</v>
      </c>
      <c r="I12" s="8">
        <f t="shared" si="0"/>
        <v>0.40213888888888888</v>
      </c>
      <c r="J12" s="11">
        <f>(G12/G24)*100</f>
        <v>33.244736326627724</v>
      </c>
      <c r="K12" s="20">
        <v>1</v>
      </c>
      <c r="L12" s="23">
        <f t="shared" ref="L12:R12" si="4">AVERAGE(D11:D13)</f>
        <v>10.016882716049381</v>
      </c>
      <c r="M12" s="23">
        <f t="shared" si="4"/>
        <v>0.08</v>
      </c>
      <c r="N12" s="23">
        <f t="shared" si="4"/>
        <v>3.4618346666666668E-3</v>
      </c>
      <c r="O12" s="23">
        <f t="shared" si="4"/>
        <v>3.4618346666666668E-3</v>
      </c>
      <c r="P12" s="23">
        <f t="shared" si="4"/>
        <v>0.80135061728395074</v>
      </c>
      <c r="Q12" s="23">
        <f t="shared" si="4"/>
        <v>0.40067530864197537</v>
      </c>
      <c r="R12" s="24">
        <f t="shared" si="4"/>
        <v>32.014271234046362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0.08</v>
      </c>
      <c r="F13" s="9">
        <f t="shared" si="2"/>
        <v>3.4574160000000005E-3</v>
      </c>
      <c r="G13" s="9">
        <f>F13</f>
        <v>3.4574160000000005E-3</v>
      </c>
      <c r="H13" s="3">
        <f t="shared" si="3"/>
        <v>0.80032777777777786</v>
      </c>
      <c r="I13" s="8">
        <f t="shared" si="0"/>
        <v>0.40016388888888899</v>
      </c>
      <c r="J13" s="11">
        <f>(G13/G25)*100</f>
        <v>32.000906913389365</v>
      </c>
      <c r="K13" s="20">
        <v>2</v>
      </c>
      <c r="L13" s="23">
        <f t="shared" ref="L13:R13" si="5">AVERAGE(D14:D16)</f>
        <v>20.03341975308642</v>
      </c>
      <c r="M13" s="23">
        <f t="shared" si="5"/>
        <v>4.6666666666666669E-2</v>
      </c>
      <c r="N13" s="23">
        <f t="shared" si="5"/>
        <v>2.0187391999999999E-3</v>
      </c>
      <c r="O13" s="23">
        <f t="shared" si="5"/>
        <v>5.4805738666666671E-3</v>
      </c>
      <c r="P13" s="23">
        <f t="shared" si="5"/>
        <v>1.2686513580246914</v>
      </c>
      <c r="Q13" s="23">
        <f t="shared" si="5"/>
        <v>0.63432567901234571</v>
      </c>
      <c r="R13" s="24">
        <f t="shared" si="5"/>
        <v>50.637020948956597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0.05</v>
      </c>
      <c r="F14" s="9">
        <f t="shared" si="2"/>
        <v>2.156542E-3</v>
      </c>
      <c r="G14" s="9">
        <f t="shared" ref="G14:G25" si="7">G11+F14</f>
        <v>5.6101499999999995E-3</v>
      </c>
      <c r="H14" s="3">
        <f t="shared" si="3"/>
        <v>1.2986458333333333</v>
      </c>
      <c r="I14" s="8">
        <f t="shared" si="0"/>
        <v>0.64932291666666664</v>
      </c>
      <c r="J14" s="11">
        <f>(G14/G23)*100</f>
        <v>50.027897163799054</v>
      </c>
      <c r="K14" s="20">
        <v>3</v>
      </c>
      <c r="L14" s="23">
        <f t="shared" ref="L14:R14" si="8">AVERAGE(D17:D19)</f>
        <v>30.064293209876539</v>
      </c>
      <c r="M14" s="23">
        <f t="shared" si="8"/>
        <v>4.3333333333333335E-2</v>
      </c>
      <c r="N14" s="23">
        <f t="shared" si="8"/>
        <v>1.8769430666666666E-3</v>
      </c>
      <c r="O14" s="23">
        <f t="shared" si="8"/>
        <v>7.3575169333333331E-3</v>
      </c>
      <c r="P14" s="23">
        <f t="shared" si="8"/>
        <v>1.7031289197530863</v>
      </c>
      <c r="Q14" s="23">
        <f t="shared" si="8"/>
        <v>0.85156445987654317</v>
      </c>
      <c r="R14" s="24">
        <f t="shared" si="8"/>
        <v>67.948896252616976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0.04</v>
      </c>
      <c r="F15" s="9">
        <f t="shared" si="2"/>
        <v>1.7379935999999999E-3</v>
      </c>
      <c r="G15" s="9">
        <f t="shared" si="7"/>
        <v>5.2124735999999998E-3</v>
      </c>
      <c r="H15" s="3">
        <f t="shared" si="3"/>
        <v>1.2065911111111109</v>
      </c>
      <c r="I15" s="8">
        <f t="shared" si="0"/>
        <v>0.60329555555555547</v>
      </c>
      <c r="J15" s="11">
        <f>(G15/G24)*100</f>
        <v>49.87431513248255</v>
      </c>
      <c r="K15" s="20">
        <v>4</v>
      </c>
      <c r="L15" s="23">
        <f t="shared" ref="L15:R15" si="9">AVERAGE(D20:D22)</f>
        <v>40.095166666666664</v>
      </c>
      <c r="M15" s="23">
        <f t="shared" si="9"/>
        <v>0.04</v>
      </c>
      <c r="N15" s="23">
        <f t="shared" si="9"/>
        <v>1.7333349333333331E-3</v>
      </c>
      <c r="O15" s="23">
        <f t="shared" si="9"/>
        <v>9.090851866666666E-3</v>
      </c>
      <c r="P15" s="23">
        <f t="shared" si="9"/>
        <v>2.1043638580246911</v>
      </c>
      <c r="Q15" s="23">
        <f t="shared" si="9"/>
        <v>1.0521819290123455</v>
      </c>
      <c r="R15" s="24">
        <f t="shared" si="9"/>
        <v>83.98016178179985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0.05</v>
      </c>
      <c r="F16" s="9">
        <f t="shared" si="2"/>
        <v>2.1616820000000003E-3</v>
      </c>
      <c r="G16" s="9">
        <f t="shared" si="7"/>
        <v>5.6190980000000012E-3</v>
      </c>
      <c r="H16" s="3">
        <f t="shared" si="3"/>
        <v>1.3007171296296298</v>
      </c>
      <c r="I16" s="8">
        <f t="shared" si="0"/>
        <v>0.65035856481481491</v>
      </c>
      <c r="J16" s="11">
        <f>(G16/G25)*100</f>
        <v>52.008850550588171</v>
      </c>
      <c r="K16" s="20">
        <v>5</v>
      </c>
      <c r="L16" s="23">
        <f t="shared" ref="L16:R16" si="10">AVERAGE(D23:D25)</f>
        <v>50.119905864197527</v>
      </c>
      <c r="M16" s="23">
        <f t="shared" si="10"/>
        <v>0.04</v>
      </c>
      <c r="N16" s="23">
        <f t="shared" si="10"/>
        <v>1.7322749333333334E-3</v>
      </c>
      <c r="O16" s="23">
        <f t="shared" si="10"/>
        <v>1.0823126799999999E-2</v>
      </c>
      <c r="P16" s="23">
        <f t="shared" si="10"/>
        <v>2.505353425925926</v>
      </c>
      <c r="Q16" s="23">
        <f t="shared" si="10"/>
        <v>1.252676712962963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0.05</v>
      </c>
      <c r="F17" s="9">
        <f t="shared" si="2"/>
        <v>2.1541220000000001E-3</v>
      </c>
      <c r="G17" s="9">
        <f t="shared" si="7"/>
        <v>7.7642719999999991E-3</v>
      </c>
      <c r="H17" s="3">
        <f t="shared" si="3"/>
        <v>1.797285185185185</v>
      </c>
      <c r="I17" s="8">
        <f t="shared" si="0"/>
        <v>0.89864259259259249</v>
      </c>
      <c r="J17" s="11">
        <f>(G17/G23)*100</f>
        <v>69.237043780962068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0.04</v>
      </c>
      <c r="F18" s="9">
        <f t="shared" si="2"/>
        <v>1.7502735999999999E-3</v>
      </c>
      <c r="G18" s="9">
        <f t="shared" si="7"/>
        <v>6.9627471999999992E-3</v>
      </c>
      <c r="H18" s="3">
        <f t="shared" si="3"/>
        <v>1.6117470370370368</v>
      </c>
      <c r="I18" s="8">
        <f t="shared" si="0"/>
        <v>0.80587351851851841</v>
      </c>
      <c r="J18" s="11">
        <f>(G18/G24)*100</f>
        <v>66.62139220054955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1.1115464782604896E-5</v>
      </c>
      <c r="O18" s="23">
        <f>_xlfn.STDEV.S(G11:G13)</f>
        <v>1.1115464782604896E-5</v>
      </c>
      <c r="P18" s="23">
        <f>_xlfn.STDEV.S(H11:H13)</f>
        <v>2.5730242552326364E-3</v>
      </c>
      <c r="Q18" s="23">
        <f>_xlfn.STDEV.S(I11:I13)</f>
        <v>1.2865121276163277E-3</v>
      </c>
      <c r="R18" s="24">
        <f>_xlfn.STDEV.P(J11:J13)</f>
        <v>0.99925926534721499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0.04</v>
      </c>
      <c r="F19" s="9">
        <f t="shared" si="2"/>
        <v>1.7264336000000001E-3</v>
      </c>
      <c r="G19" s="9">
        <f t="shared" si="7"/>
        <v>7.3455316000000017E-3</v>
      </c>
      <c r="H19" s="3">
        <f t="shared" si="3"/>
        <v>1.7003545370370374</v>
      </c>
      <c r="I19" s="8">
        <f t="shared" si="0"/>
        <v>0.85017726851851871</v>
      </c>
      <c r="J19" s="11">
        <f>(G19/G25)*100</f>
        <v>67.988252776339337</v>
      </c>
      <c r="K19" s="20">
        <v>2</v>
      </c>
      <c r="L19" s="23">
        <f>_xlfn.STDEV.P(D14:D16)</f>
        <v>5.687803619642863E-2</v>
      </c>
      <c r="M19" s="23">
        <f>_xlfn.STDEV.P(E14:E16)</f>
        <v>4.7140452079103175E-3</v>
      </c>
      <c r="N19" s="23">
        <f>_xlfn.STDEV.S(F14:F16)</f>
        <v>2.4314640412623841E-4</v>
      </c>
      <c r="O19" s="23">
        <f>_xlfn.STDEV.S(G14:G16)</f>
        <v>2.322247433329478E-4</v>
      </c>
      <c r="P19" s="23">
        <f>_xlfn.STDEV.S(H14:H16)</f>
        <v>5.3755727623367611E-2</v>
      </c>
      <c r="Q19" s="23">
        <f>_xlfn.STDEV.S(I14:I16)</f>
        <v>2.6877863811683805E-2</v>
      </c>
      <c r="R19" s="24">
        <f>_xlfn.STDEV.P(J14:J16)</f>
        <v>0.97205425157937886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0.04</v>
      </c>
      <c r="F20" s="9">
        <f t="shared" si="2"/>
        <v>1.7232975999999999E-3</v>
      </c>
      <c r="G20" s="9">
        <f t="shared" si="7"/>
        <v>9.4875695999999989E-3</v>
      </c>
      <c r="H20" s="3">
        <f t="shared" si="3"/>
        <v>2.1961966666666664</v>
      </c>
      <c r="I20" s="8">
        <f t="shared" si="0"/>
        <v>1.0980983333333332</v>
      </c>
      <c r="J20" s="11">
        <f>(G20/G23)*100</f>
        <v>84.604361074692477</v>
      </c>
      <c r="K20" s="20">
        <v>3</v>
      </c>
      <c r="L20" s="23">
        <f>_xlfn.STDEV.P(D17:D19)</f>
        <v>0.12625277618159614</v>
      </c>
      <c r="M20" s="23">
        <f>_xlfn.STDEV.P(E17:E19)</f>
        <v>4.7140452079103175E-3</v>
      </c>
      <c r="N20" s="23">
        <f>_xlfn.STDEV.S(F17:F19)</f>
        <v>2.4033977451277881E-4</v>
      </c>
      <c r="O20" s="23">
        <f>_xlfn.STDEV.S(G17:G19)</f>
        <v>4.0089679147517916E-4</v>
      </c>
      <c r="P20" s="23">
        <f>_xlfn.STDEV.S(H17:H19)</f>
        <v>9.2800183211847048E-2</v>
      </c>
      <c r="Q20" s="23">
        <f>_xlfn.STDEV.S(I17:I19)</f>
        <v>4.6400091605923524E-2</v>
      </c>
      <c r="R20" s="24">
        <f>_xlfn.STDEV.P(J17:J19)</f>
        <v>1.0681978591685022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0.04</v>
      </c>
      <c r="F21" s="9">
        <f t="shared" si="2"/>
        <v>1.7502735999999999E-3</v>
      </c>
      <c r="G21" s="9">
        <f t="shared" si="7"/>
        <v>8.7130207999999987E-3</v>
      </c>
      <c r="H21" s="3">
        <f t="shared" si="3"/>
        <v>2.0169029629629627</v>
      </c>
      <c r="I21" s="8">
        <f t="shared" si="0"/>
        <v>1.0084514814814813</v>
      </c>
      <c r="J21" s="11">
        <f>(G21/G24)*100</f>
        <v>83.368469268616565</v>
      </c>
      <c r="K21" s="20">
        <v>4</v>
      </c>
      <c r="L21" s="23">
        <f>_xlfn.STDEV.P(D20:D22)</f>
        <v>0.19586485441530813</v>
      </c>
      <c r="M21" s="23">
        <f>_xlfn.STDEV.P(E20:E22)</f>
        <v>0</v>
      </c>
      <c r="N21" s="23">
        <f>_xlfn.STDEV.S(F20:F22)</f>
        <v>1.4752879221810619E-5</v>
      </c>
      <c r="O21" s="23">
        <f>_xlfn.STDEV.S(G20:G22)</f>
        <v>3.8761964672690848E-4</v>
      </c>
      <c r="P21" s="23">
        <f>_xlfn.STDEV.S(H20:H22)</f>
        <v>8.9726770075673229E-2</v>
      </c>
      <c r="Q21" s="23">
        <f>_xlfn.STDEV.S(I20:I22)</f>
        <v>4.4863385037836614E-2</v>
      </c>
      <c r="R21" s="24">
        <f>_xlfn.STDEV.P(J20:J22)</f>
        <v>0.50462821544540337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0.04</v>
      </c>
      <c r="F22" s="9">
        <f t="shared" si="2"/>
        <v>1.7264336000000001E-3</v>
      </c>
      <c r="G22" s="9">
        <f t="shared" si="7"/>
        <v>9.0719652000000022E-3</v>
      </c>
      <c r="H22" s="3">
        <f t="shared" si="3"/>
        <v>2.099991944444445</v>
      </c>
      <c r="I22" s="8">
        <f t="shared" si="0"/>
        <v>1.0499959722222225</v>
      </c>
      <c r="J22" s="11">
        <f>(G22/G25)*100</f>
        <v>83.967655002090495</v>
      </c>
      <c r="K22" s="25">
        <v>5</v>
      </c>
      <c r="L22" s="26">
        <f>_xlfn.STDEV.P(D23:D25)</f>
        <v>0.22203308030089663</v>
      </c>
      <c r="M22" s="26">
        <f>_xlfn.STDEV.P(E23:E25)</f>
        <v>0</v>
      </c>
      <c r="N22" s="26">
        <f>_xlfn.STDEV.S(F23:F25)</f>
        <v>5.8629416962250006E-6</v>
      </c>
      <c r="O22" s="26">
        <f>_xlfn.STDEV.S(G23:G25)</f>
        <v>3.8176746446202069E-4</v>
      </c>
      <c r="P22" s="26">
        <f>_xlfn.STDEV.S(H23:H25)</f>
        <v>8.8372098255097384E-2</v>
      </c>
      <c r="Q22" s="26">
        <f>_xlfn.STDEV.S(I23:I25)</f>
        <v>4.4186049127548692E-2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0.04</v>
      </c>
      <c r="F23" s="9">
        <f t="shared" si="2"/>
        <v>1.7264736000000001E-3</v>
      </c>
      <c r="G23" s="15">
        <f t="shared" si="7"/>
        <v>1.1214043199999999E-2</v>
      </c>
      <c r="H23" s="3">
        <f t="shared" si="3"/>
        <v>2.5958433333333333</v>
      </c>
      <c r="I23" s="8">
        <f t="shared" si="0"/>
        <v>1.2979216666666666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0.04</v>
      </c>
      <c r="F24" s="9">
        <f t="shared" si="2"/>
        <v>1.7381976000000001E-3</v>
      </c>
      <c r="G24" s="15">
        <f t="shared" si="7"/>
        <v>1.0451218399999998E-2</v>
      </c>
      <c r="H24" s="3">
        <f t="shared" si="3"/>
        <v>2.4192635185185183</v>
      </c>
      <c r="I24" s="8">
        <f t="shared" si="0"/>
        <v>1.2096317592592591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0.04</v>
      </c>
      <c r="F25" s="9">
        <f t="shared" si="2"/>
        <v>1.7321536000000004E-3</v>
      </c>
      <c r="G25" s="15">
        <f t="shared" si="7"/>
        <v>1.0804118800000002E-2</v>
      </c>
      <c r="H25" s="3">
        <f t="shared" si="3"/>
        <v>2.5009534259259265</v>
      </c>
      <c r="I25" s="8">
        <f t="shared" si="0"/>
        <v>1.2504767129629633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97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98</v>
      </c>
      <c r="N10" s="30" t="s">
        <v>99</v>
      </c>
      <c r="O10" s="30" t="s">
        <v>100</v>
      </c>
      <c r="P10" s="30" t="s">
        <v>101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</v>
      </c>
      <c r="F11" s="9">
        <f>B11*E11/1000</f>
        <v>0</v>
      </c>
      <c r="G11" s="9">
        <f>F11</f>
        <v>0</v>
      </c>
      <c r="H11" s="3">
        <f>G11/(B$7 /1000)</f>
        <v>0</v>
      </c>
      <c r="I11" s="8">
        <f t="shared" ref="I11:I25" si="0">H11/B$8*100</f>
        <v>0</v>
      </c>
      <c r="J11" s="11">
        <f>(G11/G23)*100</f>
        <v>0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</v>
      </c>
      <c r="F12" s="9">
        <f t="shared" ref="F12:F25" si="2">B12*E12/1000</f>
        <v>0</v>
      </c>
      <c r="G12" s="9">
        <f>F12</f>
        <v>0</v>
      </c>
      <c r="H12" s="3">
        <f t="shared" ref="H12:H25" si="3">G12/(B$7 /1000)</f>
        <v>0</v>
      </c>
      <c r="I12" s="8">
        <f t="shared" si="0"/>
        <v>0</v>
      </c>
      <c r="J12" s="11">
        <f>(G12/G24)*100</f>
        <v>0</v>
      </c>
      <c r="K12" s="20">
        <v>1</v>
      </c>
      <c r="L12" s="23">
        <f t="shared" ref="L12:R12" si="4">AVERAGE(D11:D13)</f>
        <v>10.016882716049381</v>
      </c>
      <c r="M12" s="23">
        <f t="shared" si="4"/>
        <v>0</v>
      </c>
      <c r="N12" s="23">
        <f t="shared" si="4"/>
        <v>0</v>
      </c>
      <c r="O12" s="23">
        <f t="shared" si="4"/>
        <v>0</v>
      </c>
      <c r="P12" s="23">
        <f t="shared" si="4"/>
        <v>0</v>
      </c>
      <c r="Q12" s="23">
        <f t="shared" si="4"/>
        <v>0</v>
      </c>
      <c r="R12" s="24">
        <f t="shared" si="4"/>
        <v>0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</v>
      </c>
      <c r="F13" s="9">
        <f t="shared" si="2"/>
        <v>0</v>
      </c>
      <c r="G13" s="9">
        <f>F13</f>
        <v>0</v>
      </c>
      <c r="H13" s="3">
        <f t="shared" si="3"/>
        <v>0</v>
      </c>
      <c r="I13" s="8">
        <f t="shared" si="0"/>
        <v>0</v>
      </c>
      <c r="J13" s="11">
        <f>(G13/G25)*100</f>
        <v>0</v>
      </c>
      <c r="K13" s="20">
        <v>2</v>
      </c>
      <c r="L13" s="23">
        <f t="shared" ref="L13:R13" si="5">AVERAGE(D14:D16)</f>
        <v>20.03341975308642</v>
      </c>
      <c r="M13" s="23">
        <f t="shared" si="5"/>
        <v>3.3333333333333335E-3</v>
      </c>
      <c r="N13" s="23">
        <f t="shared" si="5"/>
        <v>1.4376946666666665E-4</v>
      </c>
      <c r="O13" s="23">
        <f t="shared" si="5"/>
        <v>1.4376946666666665E-4</v>
      </c>
      <c r="P13" s="23">
        <f t="shared" si="5"/>
        <v>3.3279969135802466E-2</v>
      </c>
      <c r="Q13" s="23">
        <f t="shared" si="5"/>
        <v>1.6639984567901233E-2</v>
      </c>
      <c r="R13" s="24">
        <f t="shared" si="5"/>
        <v>6.6677426366396837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0.01</v>
      </c>
      <c r="F14" s="9">
        <f t="shared" si="2"/>
        <v>4.3130839999999996E-4</v>
      </c>
      <c r="G14" s="9">
        <f t="shared" ref="G14:G25" si="7">G11+F14</f>
        <v>4.3130839999999996E-4</v>
      </c>
      <c r="H14" s="3">
        <f t="shared" si="3"/>
        <v>9.9839907407407391E-2</v>
      </c>
      <c r="I14" s="8">
        <f t="shared" si="0"/>
        <v>4.9919953703703702E-2</v>
      </c>
      <c r="J14" s="11">
        <f>(G14/G23)*100</f>
        <v>20.003227909919051</v>
      </c>
      <c r="K14" s="20">
        <v>3</v>
      </c>
      <c r="L14" s="23">
        <f t="shared" ref="L14:R14" si="8">AVERAGE(D17:D19)</f>
        <v>30.064293209876539</v>
      </c>
      <c r="M14" s="23">
        <f t="shared" si="8"/>
        <v>0.01</v>
      </c>
      <c r="N14" s="23">
        <f t="shared" si="8"/>
        <v>4.3333373333333329E-4</v>
      </c>
      <c r="O14" s="23">
        <f t="shared" si="8"/>
        <v>5.7710319999999999E-4</v>
      </c>
      <c r="P14" s="23">
        <f t="shared" si="8"/>
        <v>0.13358870370370371</v>
      </c>
      <c r="Q14" s="23">
        <f t="shared" si="8"/>
        <v>6.6794351851851855E-2</v>
      </c>
      <c r="R14" s="24">
        <f t="shared" si="8"/>
        <v>26.666559389990525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</v>
      </c>
      <c r="F15" s="9">
        <f t="shared" si="2"/>
        <v>0</v>
      </c>
      <c r="G15" s="9">
        <f t="shared" si="7"/>
        <v>0</v>
      </c>
      <c r="H15" s="3">
        <f t="shared" si="3"/>
        <v>0</v>
      </c>
      <c r="I15" s="8">
        <f t="shared" si="0"/>
        <v>0</v>
      </c>
      <c r="J15" s="11">
        <f>(G15/G24)*100</f>
        <v>0</v>
      </c>
      <c r="K15" s="20">
        <v>4</v>
      </c>
      <c r="L15" s="23">
        <f t="shared" ref="L15:R15" si="9">AVERAGE(D20:D22)</f>
        <v>40.095166666666664</v>
      </c>
      <c r="M15" s="23">
        <f t="shared" si="9"/>
        <v>1.3333333333333334E-2</v>
      </c>
      <c r="N15" s="23">
        <f t="shared" si="9"/>
        <v>5.7918986666666663E-4</v>
      </c>
      <c r="O15" s="23">
        <f t="shared" si="9"/>
        <v>1.1562930666666668E-3</v>
      </c>
      <c r="P15" s="23">
        <f t="shared" si="9"/>
        <v>0.26766043209876539</v>
      </c>
      <c r="Q15" s="23">
        <f t="shared" si="9"/>
        <v>0.13383021604938269</v>
      </c>
      <c r="R15" s="24">
        <f t="shared" si="9"/>
        <v>53.350492374374653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</v>
      </c>
      <c r="F16" s="9">
        <f t="shared" si="2"/>
        <v>0</v>
      </c>
      <c r="G16" s="9">
        <f t="shared" si="7"/>
        <v>0</v>
      </c>
      <c r="H16" s="3">
        <f t="shared" si="3"/>
        <v>0</v>
      </c>
      <c r="I16" s="8">
        <f t="shared" si="0"/>
        <v>0</v>
      </c>
      <c r="J16" s="11">
        <f>(G16/G25)*100</f>
        <v>0</v>
      </c>
      <c r="K16" s="20">
        <v>5</v>
      </c>
      <c r="L16" s="23">
        <f t="shared" ref="L16:R16" si="10">AVERAGE(D23:D25)</f>
        <v>50.119905864197527</v>
      </c>
      <c r="M16" s="23">
        <f t="shared" si="10"/>
        <v>2.3333333333333334E-2</v>
      </c>
      <c r="N16" s="23">
        <f t="shared" si="10"/>
        <v>1.0104835999999999E-3</v>
      </c>
      <c r="O16" s="23">
        <f t="shared" si="10"/>
        <v>2.1667766666666663E-3</v>
      </c>
      <c r="P16" s="23">
        <f t="shared" si="10"/>
        <v>0.50156867283950612</v>
      </c>
      <c r="Q16" s="23">
        <f t="shared" si="10"/>
        <v>0.25078433641975312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0.01</v>
      </c>
      <c r="F17" s="9">
        <f t="shared" si="2"/>
        <v>4.3082439999999998E-4</v>
      </c>
      <c r="G17" s="9">
        <f t="shared" si="7"/>
        <v>8.6213279999999988E-4</v>
      </c>
      <c r="H17" s="3">
        <f t="shared" si="3"/>
        <v>0.19956777777777776</v>
      </c>
      <c r="I17" s="8">
        <f t="shared" si="0"/>
        <v>9.9783888888888866E-2</v>
      </c>
      <c r="J17" s="11">
        <f>(G17/G23)*100</f>
        <v>39.984008860056193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0.01</v>
      </c>
      <c r="F18" s="9">
        <f t="shared" si="2"/>
        <v>4.3756839999999997E-4</v>
      </c>
      <c r="G18" s="9">
        <f t="shared" si="7"/>
        <v>4.3756839999999997E-4</v>
      </c>
      <c r="H18" s="3">
        <f t="shared" si="3"/>
        <v>0.10128898148148148</v>
      </c>
      <c r="I18" s="8">
        <f t="shared" si="0"/>
        <v>5.0644490740740747E-2</v>
      </c>
      <c r="J18" s="11">
        <f>(G18/G24)*100</f>
        <v>20.055348693099837</v>
      </c>
      <c r="K18" s="20">
        <v>1</v>
      </c>
      <c r="L18" s="23">
        <f>_xlfn.STDEV.P(D11:D13)</f>
        <v>2.6260818838019461E-2</v>
      </c>
      <c r="M18" s="23">
        <f>_xlfn.STDEV.P(E11:E13)</f>
        <v>0</v>
      </c>
      <c r="N18" s="23">
        <f>_xlfn.STDEV.S(F11:F13)</f>
        <v>0</v>
      </c>
      <c r="O18" s="23">
        <f>_xlfn.STDEV.S(G11:G13)</f>
        <v>0</v>
      </c>
      <c r="P18" s="23">
        <f>_xlfn.STDEV.S(H11:H13)</f>
        <v>0</v>
      </c>
      <c r="Q18" s="23">
        <f>_xlfn.STDEV.S(I11:I13)</f>
        <v>0</v>
      </c>
      <c r="R18" s="24">
        <f>_xlfn.STDEV.P(J11:J13)</f>
        <v>0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0.01</v>
      </c>
      <c r="F19" s="9">
        <f t="shared" si="2"/>
        <v>4.3160840000000002E-4</v>
      </c>
      <c r="G19" s="9">
        <f t="shared" si="7"/>
        <v>4.3160840000000002E-4</v>
      </c>
      <c r="H19" s="3">
        <f t="shared" si="3"/>
        <v>9.990935185185186E-2</v>
      </c>
      <c r="I19" s="8">
        <f t="shared" si="0"/>
        <v>4.995467592592593E-2</v>
      </c>
      <c r="J19" s="11">
        <f>(G19/G25)*100</f>
        <v>19.960320616815547</v>
      </c>
      <c r="K19" s="20">
        <v>2</v>
      </c>
      <c r="L19" s="23">
        <f>_xlfn.STDEV.P(D14:D16)</f>
        <v>5.687803619642863E-2</v>
      </c>
      <c r="M19" s="23">
        <f>_xlfn.STDEV.P(E14:E16)</f>
        <v>4.7140452079103175E-3</v>
      </c>
      <c r="N19" s="23">
        <f>_xlfn.STDEV.S(F14:F16)</f>
        <v>2.4901602084374677E-4</v>
      </c>
      <c r="O19" s="23">
        <f>_xlfn.STDEV.S(G14:G16)</f>
        <v>2.4901602084374677E-4</v>
      </c>
      <c r="P19" s="23">
        <f>_xlfn.STDEV.S(H14:H16)</f>
        <v>5.7642597417533963E-2</v>
      </c>
      <c r="Q19" s="23">
        <f>_xlfn.STDEV.S(I14:I16)</f>
        <v>2.8821298708766988E-2</v>
      </c>
      <c r="R19" s="24">
        <f>_xlfn.STDEV.P(J14:J16)</f>
        <v>9.429612067149181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0.01</v>
      </c>
      <c r="F20" s="9">
        <f t="shared" si="2"/>
        <v>4.3082439999999998E-4</v>
      </c>
      <c r="G20" s="9">
        <f t="shared" si="7"/>
        <v>1.2929571999999998E-3</v>
      </c>
      <c r="H20" s="3">
        <f t="shared" si="3"/>
        <v>0.29929564814814807</v>
      </c>
      <c r="I20" s="8">
        <f t="shared" si="0"/>
        <v>0.14964782407407404</v>
      </c>
      <c r="J20" s="11">
        <f>(G20/G23)*100</f>
        <v>59.964789810193331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3.6882198054526547E-6</v>
      </c>
      <c r="O20" s="23">
        <f>_xlfn.STDEV.S(G17:G19)</f>
        <v>2.4686086173616095E-4</v>
      </c>
      <c r="P20" s="23">
        <f>_xlfn.STDEV.S(H17:H19)</f>
        <v>5.7143717994481688E-2</v>
      </c>
      <c r="Q20" s="23">
        <f>_xlfn.STDEV.S(I17:I19)</f>
        <v>2.8571858997240844E-2</v>
      </c>
      <c r="R20" s="24">
        <f>_xlfn.STDEV.P(J17:J19)</f>
        <v>9.4169387408943344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0.02</v>
      </c>
      <c r="F21" s="9">
        <f t="shared" si="2"/>
        <v>8.7513679999999994E-4</v>
      </c>
      <c r="G21" s="9">
        <f t="shared" si="7"/>
        <v>1.3127052E-3</v>
      </c>
      <c r="H21" s="3">
        <f t="shared" si="3"/>
        <v>0.30386694444444445</v>
      </c>
      <c r="I21" s="8">
        <f t="shared" si="0"/>
        <v>0.15193347222222223</v>
      </c>
      <c r="J21" s="11">
        <f>(G21/G24)*100</f>
        <v>60.16604607929952</v>
      </c>
      <c r="K21" s="20">
        <v>4</v>
      </c>
      <c r="L21" s="23">
        <f>_xlfn.STDEV.P(D20:D22)</f>
        <v>0.19586485441530813</v>
      </c>
      <c r="M21" s="23">
        <f>_xlfn.STDEV.P(E20:E22)</f>
        <v>4.7140452079103183E-3</v>
      </c>
      <c r="N21" s="23">
        <f>_xlfn.STDEV.S(F20:F22)</f>
        <v>2.5629786221514477E-4</v>
      </c>
      <c r="O21" s="23">
        <f>_xlfn.STDEV.S(G20:G22)</f>
        <v>2.5400348312267944E-4</v>
      </c>
      <c r="P21" s="23">
        <f>_xlfn.STDEV.S(H20:H22)</f>
        <v>5.8797102574694442E-2</v>
      </c>
      <c r="Q21" s="23">
        <f>_xlfn.STDEV.S(I20:I22)</f>
        <v>2.9398551287347221E-2</v>
      </c>
      <c r="R21" s="24">
        <f>_xlfn.STDEV.P(J20:J22)</f>
        <v>9.4966942412736763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0.01</v>
      </c>
      <c r="F22" s="9">
        <f t="shared" si="2"/>
        <v>4.3160840000000002E-4</v>
      </c>
      <c r="G22" s="9">
        <f t="shared" si="7"/>
        <v>8.6321680000000004E-4</v>
      </c>
      <c r="H22" s="3">
        <f t="shared" si="3"/>
        <v>0.19981870370370372</v>
      </c>
      <c r="I22" s="8">
        <f t="shared" si="0"/>
        <v>9.990935185185186E-2</v>
      </c>
      <c r="J22" s="11">
        <f>(G22/G25)*100</f>
        <v>39.920641233631095</v>
      </c>
      <c r="K22" s="25">
        <v>5</v>
      </c>
      <c r="L22" s="26">
        <f>_xlfn.STDEV.P(D23:D25)</f>
        <v>0.22203308030089663</v>
      </c>
      <c r="M22" s="26">
        <f>_xlfn.STDEV.P(E23:E25)</f>
        <v>4.7140452079103157E-3</v>
      </c>
      <c r="N22" s="26">
        <f>_xlfn.STDEV.S(F23:F25)</f>
        <v>2.4997948145781887E-4</v>
      </c>
      <c r="O22" s="26">
        <f>_xlfn.STDEV.S(G23:G25)</f>
        <v>1.3371025440605993E-5</v>
      </c>
      <c r="P22" s="26">
        <f>_xlfn.STDEV.S(H23:H25)</f>
        <v>3.095144777918054E-3</v>
      </c>
      <c r="Q22" s="26">
        <f>_xlfn.STDEV.S(I23:I25)</f>
        <v>1.5475723889590164E-3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0.02</v>
      </c>
      <c r="F23" s="9">
        <f t="shared" si="2"/>
        <v>8.6323680000000003E-4</v>
      </c>
      <c r="G23" s="15">
        <f t="shared" si="7"/>
        <v>2.1561939999999997E-3</v>
      </c>
      <c r="H23" s="3">
        <f t="shared" si="3"/>
        <v>0.49911898148148143</v>
      </c>
      <c r="I23" s="8">
        <f t="shared" si="0"/>
        <v>0.24955949074074074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0.02</v>
      </c>
      <c r="F24" s="9">
        <f t="shared" si="2"/>
        <v>8.6909880000000006E-4</v>
      </c>
      <c r="G24" s="15">
        <f t="shared" si="7"/>
        <v>2.1818039999999999E-3</v>
      </c>
      <c r="H24" s="3">
        <f t="shared" si="3"/>
        <v>0.5050472222222222</v>
      </c>
      <c r="I24" s="8">
        <f t="shared" si="0"/>
        <v>0.2525236111111111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0.03</v>
      </c>
      <c r="F25" s="9">
        <f t="shared" si="2"/>
        <v>1.2991152000000001E-3</v>
      </c>
      <c r="G25" s="15">
        <f t="shared" si="7"/>
        <v>2.1623320000000003E-3</v>
      </c>
      <c r="H25" s="3">
        <f t="shared" si="3"/>
        <v>0.50053981481481491</v>
      </c>
      <c r="I25" s="8">
        <f t="shared" si="0"/>
        <v>0.25026990740740745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102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103</v>
      </c>
      <c r="N10" s="30" t="s">
        <v>104</v>
      </c>
      <c r="O10" s="30" t="s">
        <v>105</v>
      </c>
      <c r="P10" s="30" t="s">
        <v>106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0.52</v>
      </c>
      <c r="F11" s="9">
        <f>B11*E11/1000</f>
        <v>2.2448452000000001E-2</v>
      </c>
      <c r="G11" s="9">
        <f>F11</f>
        <v>2.2448452000000001E-2</v>
      </c>
      <c r="H11" s="3">
        <f>G11/(B$7 /1000)</f>
        <v>5.1964009259259258</v>
      </c>
      <c r="I11" s="8">
        <f t="shared" ref="I11:I25" si="0">H11/B$8*100</f>
        <v>2.5982004629629629</v>
      </c>
      <c r="J11" s="11">
        <f>(G11/G23)*100</f>
        <v>1.1040250810058945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0.77</v>
      </c>
      <c r="F12" s="9">
        <f t="shared" ref="F12:F25" si="2">B12*E12/1000</f>
        <v>3.3441869999999999E-2</v>
      </c>
      <c r="G12" s="9">
        <f>F12</f>
        <v>3.3441869999999999E-2</v>
      </c>
      <c r="H12" s="3">
        <f t="shared" ref="H12:H25" si="3">G12/(B$7 /1000)</f>
        <v>7.7411736111111109</v>
      </c>
      <c r="I12" s="8">
        <f t="shared" si="0"/>
        <v>3.8705868055555559</v>
      </c>
      <c r="J12" s="11">
        <f>(G12/G24)*100</f>
        <v>1.5190758916949276</v>
      </c>
      <c r="K12" s="20">
        <v>1</v>
      </c>
      <c r="L12" s="23">
        <f t="shared" ref="L12:R12" si="4">AVERAGE(D11:D13)</f>
        <v>10.016882716049381</v>
      </c>
      <c r="M12" s="23">
        <f t="shared" si="4"/>
        <v>0.65</v>
      </c>
      <c r="N12" s="23">
        <f t="shared" si="4"/>
        <v>2.8138001333333332E-2</v>
      </c>
      <c r="O12" s="23">
        <f t="shared" si="4"/>
        <v>2.8138001333333332E-2</v>
      </c>
      <c r="P12" s="23">
        <f t="shared" si="4"/>
        <v>6.5134262345679019</v>
      </c>
      <c r="Q12" s="23">
        <f t="shared" si="4"/>
        <v>3.256713117283951</v>
      </c>
      <c r="R12" s="24">
        <f t="shared" si="4"/>
        <v>1.421336188453864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0.66</v>
      </c>
      <c r="F13" s="9">
        <f t="shared" si="2"/>
        <v>2.8523682000000002E-2</v>
      </c>
      <c r="G13" s="9">
        <f>F13</f>
        <v>2.8523682000000002E-2</v>
      </c>
      <c r="H13" s="3">
        <f t="shared" si="3"/>
        <v>6.6027041666666673</v>
      </c>
      <c r="I13" s="8">
        <f t="shared" si="0"/>
        <v>3.3013520833333336</v>
      </c>
      <c r="J13" s="11">
        <f>(G13/G25)*100</f>
        <v>1.6409075926607699</v>
      </c>
      <c r="K13" s="20">
        <v>2</v>
      </c>
      <c r="L13" s="23">
        <f t="shared" ref="L13:R13" si="5">AVERAGE(D14:D16)</f>
        <v>20.03341975308642</v>
      </c>
      <c r="M13" s="23">
        <f t="shared" si="5"/>
        <v>2.5566666666666666</v>
      </c>
      <c r="N13" s="23">
        <f t="shared" si="5"/>
        <v>0.11065804293333333</v>
      </c>
      <c r="O13" s="23">
        <f t="shared" si="5"/>
        <v>0.13879604426666667</v>
      </c>
      <c r="P13" s="23">
        <f t="shared" si="5"/>
        <v>32.128713950617282</v>
      </c>
      <c r="Q13" s="23">
        <f t="shared" si="5"/>
        <v>16.064356975308641</v>
      </c>
      <c r="R13" s="24">
        <f t="shared" si="5"/>
        <v>7.0198467843864423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2.29</v>
      </c>
      <c r="F14" s="9">
        <f t="shared" si="2"/>
        <v>9.8769623600000009E-2</v>
      </c>
      <c r="G14" s="9">
        <f t="shared" ref="G14:G25" si="7">G11+F14</f>
        <v>0.1212180756</v>
      </c>
      <c r="H14" s="3">
        <f t="shared" si="3"/>
        <v>28.059739722222222</v>
      </c>
      <c r="I14" s="8">
        <f t="shared" si="0"/>
        <v>14.029869861111111</v>
      </c>
      <c r="J14" s="11">
        <f>(G14/G23)*100</f>
        <v>5.9615600992740454</v>
      </c>
      <c r="K14" s="20">
        <v>3</v>
      </c>
      <c r="L14" s="23">
        <f t="shared" ref="L14:R14" si="8">AVERAGE(D17:D19)</f>
        <v>30.064293209876539</v>
      </c>
      <c r="M14" s="23">
        <f t="shared" si="8"/>
        <v>10.176666666666666</v>
      </c>
      <c r="N14" s="23">
        <f t="shared" si="8"/>
        <v>0.44095181239999998</v>
      </c>
      <c r="O14" s="23">
        <f t="shared" si="8"/>
        <v>0.57974785666666662</v>
      </c>
      <c r="P14" s="23">
        <f t="shared" si="8"/>
        <v>134.20089274691355</v>
      </c>
      <c r="Q14" s="23">
        <f t="shared" si="8"/>
        <v>67.100446373456776</v>
      </c>
      <c r="R14" s="24">
        <f t="shared" si="8"/>
        <v>29.368865154580632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2.81</v>
      </c>
      <c r="F15" s="9">
        <f t="shared" si="2"/>
        <v>0.1220940504</v>
      </c>
      <c r="G15" s="9">
        <f t="shared" si="7"/>
        <v>0.1555359204</v>
      </c>
      <c r="H15" s="3">
        <f t="shared" si="3"/>
        <v>36.003685277777777</v>
      </c>
      <c r="I15" s="8">
        <f t="shared" si="0"/>
        <v>18.001842638888888</v>
      </c>
      <c r="J15" s="11">
        <f>(G15/G24)*100</f>
        <v>7.0651212678065347</v>
      </c>
      <c r="K15" s="20">
        <v>4</v>
      </c>
      <c r="L15" s="23">
        <f t="shared" ref="L15:R15" si="9">AVERAGE(D20:D22)</f>
        <v>40.095166666666664</v>
      </c>
      <c r="M15" s="23">
        <f t="shared" si="9"/>
        <v>16.27</v>
      </c>
      <c r="N15" s="23">
        <f t="shared" si="9"/>
        <v>0.70528880013333328</v>
      </c>
      <c r="O15" s="23">
        <f t="shared" si="9"/>
        <v>1.2850366568</v>
      </c>
      <c r="P15" s="23">
        <f t="shared" si="9"/>
        <v>297.46218907407405</v>
      </c>
      <c r="Q15" s="23">
        <f t="shared" si="9"/>
        <v>148.73109453703702</v>
      </c>
      <c r="R15" s="24">
        <f t="shared" si="9"/>
        <v>64.896431182678754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2.57</v>
      </c>
      <c r="F16" s="9">
        <f t="shared" si="2"/>
        <v>0.11111045479999999</v>
      </c>
      <c r="G16" s="9">
        <f t="shared" si="7"/>
        <v>0.1396341368</v>
      </c>
      <c r="H16" s="3">
        <f t="shared" si="3"/>
        <v>32.322716851851851</v>
      </c>
      <c r="I16" s="8">
        <f t="shared" si="0"/>
        <v>16.161358425925926</v>
      </c>
      <c r="J16" s="11">
        <f>(G16/G25)*100</f>
        <v>8.0328589860787467</v>
      </c>
      <c r="K16" s="20">
        <v>5</v>
      </c>
      <c r="L16" s="23">
        <f t="shared" ref="L16:R16" si="10">AVERAGE(D23:D25)</f>
        <v>50.119905864197527</v>
      </c>
      <c r="M16" s="23">
        <f t="shared" si="10"/>
        <v>16.3</v>
      </c>
      <c r="N16" s="23">
        <f t="shared" si="10"/>
        <v>0.70598882266666674</v>
      </c>
      <c r="O16" s="23">
        <f t="shared" si="10"/>
        <v>1.9910254794666666</v>
      </c>
      <c r="P16" s="23">
        <f t="shared" si="10"/>
        <v>460.88552765432092</v>
      </c>
      <c r="Q16" s="23">
        <f t="shared" si="10"/>
        <v>230.44276382716052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10.42</v>
      </c>
      <c r="F17" s="9">
        <f t="shared" si="2"/>
        <v>0.44891902480000001</v>
      </c>
      <c r="G17" s="9">
        <f t="shared" si="7"/>
        <v>0.57013710039999999</v>
      </c>
      <c r="H17" s="3">
        <f t="shared" si="3"/>
        <v>131.97618064814813</v>
      </c>
      <c r="I17" s="8">
        <f t="shared" si="0"/>
        <v>65.988090324074065</v>
      </c>
      <c r="J17" s="11">
        <f>(G17/G23)*100</f>
        <v>28.039601949104366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10.02</v>
      </c>
      <c r="F18" s="9">
        <f t="shared" si="2"/>
        <v>0.43844353679999992</v>
      </c>
      <c r="G18" s="9">
        <f t="shared" si="7"/>
        <v>0.59397945719999989</v>
      </c>
      <c r="H18" s="3">
        <f t="shared" si="3"/>
        <v>137.4952447222222</v>
      </c>
      <c r="I18" s="8">
        <f t="shared" si="0"/>
        <v>68.747622361111098</v>
      </c>
      <c r="J18" s="11">
        <f>(G18/G24)*100</f>
        <v>26.981142908412686</v>
      </c>
      <c r="K18" s="20">
        <v>1</v>
      </c>
      <c r="L18" s="23">
        <f>_xlfn.STDEV.P(D11:D13)</f>
        <v>2.6260818838019461E-2</v>
      </c>
      <c r="M18" s="23">
        <f>_xlfn.STDEV.P(E11:E13)</f>
        <v>0.10230672835481838</v>
      </c>
      <c r="N18" s="23">
        <f>_xlfn.STDEV.S(F11:F13)</f>
        <v>5.506847738331001E-3</v>
      </c>
      <c r="O18" s="23">
        <f>_xlfn.STDEV.S(G11:G13)</f>
        <v>5.506847738331001E-3</v>
      </c>
      <c r="P18" s="23">
        <f>_xlfn.STDEV.S(H11:H13)</f>
        <v>1.2747332727618008</v>
      </c>
      <c r="Q18" s="23">
        <f>_xlfn.STDEV.S(I11:I13)</f>
        <v>0.63736663638090318</v>
      </c>
      <c r="R18" s="24">
        <f>_xlfn.STDEV.P(J11:J13)</f>
        <v>0.22981948716685055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10.09</v>
      </c>
      <c r="F19" s="9">
        <f t="shared" si="2"/>
        <v>0.4354928756</v>
      </c>
      <c r="G19" s="9">
        <f t="shared" si="7"/>
        <v>0.57512701239999997</v>
      </c>
      <c r="H19" s="3">
        <f t="shared" si="3"/>
        <v>133.13125287037036</v>
      </c>
      <c r="I19" s="8">
        <f t="shared" si="0"/>
        <v>66.56562643518518</v>
      </c>
      <c r="J19" s="11">
        <f>(G19/G25)*100</f>
        <v>33.085850606224845</v>
      </c>
      <c r="K19" s="20">
        <v>2</v>
      </c>
      <c r="L19" s="23">
        <f>_xlfn.STDEV.P(D14:D16)</f>
        <v>5.687803619642863E-2</v>
      </c>
      <c r="M19" s="23">
        <f>_xlfn.STDEV.P(E14:E16)</f>
        <v>0.2124983660067897</v>
      </c>
      <c r="N19" s="23">
        <f>_xlfn.STDEV.S(F14:F16)</f>
        <v>1.16687929435724E-2</v>
      </c>
      <c r="O19" s="23">
        <f>_xlfn.STDEV.S(G14:G16)</f>
        <v>1.7174266134250004E-2</v>
      </c>
      <c r="P19" s="23">
        <f>_xlfn.STDEV.S(H14:H16)</f>
        <v>3.9755245681133897</v>
      </c>
      <c r="Q19" s="23">
        <f>_xlfn.STDEV.S(I14:I16)</f>
        <v>1.9877622840566949</v>
      </c>
      <c r="R19" s="24">
        <f>_xlfn.STDEV.P(J14:J16)</f>
        <v>0.84621002269188461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16.25</v>
      </c>
      <c r="F20" s="9">
        <f t="shared" si="2"/>
        <v>0.70008965000000001</v>
      </c>
      <c r="G20" s="9">
        <f t="shared" si="7"/>
        <v>1.2702267504</v>
      </c>
      <c r="H20" s="3">
        <f t="shared" si="3"/>
        <v>294.03397000000001</v>
      </c>
      <c r="I20" s="8">
        <f t="shared" si="0"/>
        <v>147.01698500000001</v>
      </c>
      <c r="J20" s="11">
        <f>(G20/G23)*100</f>
        <v>62.470329402054716</v>
      </c>
      <c r="K20" s="20">
        <v>3</v>
      </c>
      <c r="L20" s="23">
        <f>_xlfn.STDEV.P(D17:D19)</f>
        <v>0.12625277618159614</v>
      </c>
      <c r="M20" s="23">
        <f>_xlfn.STDEV.P(E17:E19)</f>
        <v>0.17441967269268185</v>
      </c>
      <c r="N20" s="23">
        <f>_xlfn.STDEV.S(F17:F19)</f>
        <v>7.0557746172430977E-3</v>
      </c>
      <c r="O20" s="23">
        <f>_xlfn.STDEV.S(G17:G19)</f>
        <v>1.2574921301829883E-2</v>
      </c>
      <c r="P20" s="23">
        <f>_xlfn.STDEV.S(H17:H19)</f>
        <v>2.9108614124606267</v>
      </c>
      <c r="Q20" s="23">
        <f>_xlfn.STDEV.S(I17:I19)</f>
        <v>1.4554307062303133</v>
      </c>
      <c r="R20" s="24">
        <f>_xlfn.STDEV.P(J17:J19)</f>
        <v>2.6635902488942174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17.55</v>
      </c>
      <c r="F21" s="9">
        <f t="shared" si="2"/>
        <v>0.76793254200000005</v>
      </c>
      <c r="G21" s="9">
        <f t="shared" si="7"/>
        <v>1.3619119991999999</v>
      </c>
      <c r="H21" s="3">
        <f t="shared" si="3"/>
        <v>315.25740722222218</v>
      </c>
      <c r="I21" s="8">
        <f t="shared" si="0"/>
        <v>157.62870361111109</v>
      </c>
      <c r="J21" s="11">
        <f>(G21/G24)*100</f>
        <v>61.863995183127074</v>
      </c>
      <c r="K21" s="20">
        <v>4</v>
      </c>
      <c r="L21" s="23">
        <f>_xlfn.STDEV.P(D20:D22)</f>
        <v>0.19586485441530813</v>
      </c>
      <c r="M21" s="23">
        <f>_xlfn.STDEV.P(E20:E22)</f>
        <v>1.037047089898365</v>
      </c>
      <c r="N21" s="23">
        <f>_xlfn.STDEV.S(F20:F22)</f>
        <v>6.0212750628815571E-2</v>
      </c>
      <c r="O21" s="23">
        <f>_xlfn.STDEV.S(G20:G22)</f>
        <v>7.0644426328494242E-2</v>
      </c>
      <c r="P21" s="23">
        <f>_xlfn.STDEV.S(H20:H22)</f>
        <v>16.352876464929221</v>
      </c>
      <c r="Q21" s="23">
        <f>_xlfn.STDEV.S(I20:I22)</f>
        <v>8.1764382324646103</v>
      </c>
      <c r="R21" s="24">
        <f>_xlfn.STDEV.P(J20:J22)</f>
        <v>3.8676983956409083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15.01</v>
      </c>
      <c r="F22" s="9">
        <f t="shared" si="2"/>
        <v>0.64784420840000001</v>
      </c>
      <c r="G22" s="9">
        <f t="shared" si="7"/>
        <v>1.2229712207999999</v>
      </c>
      <c r="H22" s="3">
        <f t="shared" si="3"/>
        <v>283.09518999999995</v>
      </c>
      <c r="I22" s="8">
        <f t="shared" si="0"/>
        <v>141.54759499999997</v>
      </c>
      <c r="J22" s="11">
        <f>(G22/G25)*100</f>
        <v>70.354968962854471</v>
      </c>
      <c r="K22" s="25">
        <v>5</v>
      </c>
      <c r="L22" s="26">
        <f>_xlfn.STDEV.P(D23:D25)</f>
        <v>0.22203308030089663</v>
      </c>
      <c r="M22" s="26">
        <f>_xlfn.STDEV.P(E23:E25)</f>
        <v>3.1824937810884575</v>
      </c>
      <c r="N22" s="26">
        <f>_xlfn.STDEV.S(F23:F25)</f>
        <v>0.16949412759734647</v>
      </c>
      <c r="O22" s="26">
        <f>_xlfn.STDEV.S(G23:G25)</f>
        <v>0.23446703893260817</v>
      </c>
      <c r="P22" s="26">
        <f>_xlfn.STDEV.S(H23:H25)</f>
        <v>54.27477753069634</v>
      </c>
      <c r="Q22" s="26">
        <f>_xlfn.STDEV.S(I23:I25)</f>
        <v>27.137388765348156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17.68</v>
      </c>
      <c r="F23" s="9">
        <f t="shared" si="2"/>
        <v>0.76310133120000001</v>
      </c>
      <c r="G23" s="15">
        <f t="shared" si="7"/>
        <v>2.0333280816000001</v>
      </c>
      <c r="H23" s="3">
        <f t="shared" si="3"/>
        <v>470.67779666666667</v>
      </c>
      <c r="I23" s="8">
        <f t="shared" si="0"/>
        <v>235.33889833333333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19.32</v>
      </c>
      <c r="F24" s="9">
        <f t="shared" si="2"/>
        <v>0.83954944080000005</v>
      </c>
      <c r="G24" s="15">
        <f t="shared" si="7"/>
        <v>2.2014614400000001</v>
      </c>
      <c r="H24" s="3">
        <f t="shared" si="3"/>
        <v>509.59755555555557</v>
      </c>
      <c r="I24" s="8">
        <f t="shared" si="0"/>
        <v>254.79877777777779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11.9</v>
      </c>
      <c r="F25" s="9">
        <f t="shared" si="2"/>
        <v>0.51531569600000016</v>
      </c>
      <c r="G25" s="15">
        <f t="shared" si="7"/>
        <v>1.7382869167999999</v>
      </c>
      <c r="H25" s="3">
        <f t="shared" si="3"/>
        <v>402.3812307407407</v>
      </c>
      <c r="I25" s="8">
        <f t="shared" si="0"/>
        <v>201.19061537037038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107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108</v>
      </c>
      <c r="F10" s="6" t="s">
        <v>109</v>
      </c>
      <c r="G10" s="6" t="s">
        <v>110</v>
      </c>
      <c r="H10" s="6" t="s">
        <v>111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108</v>
      </c>
      <c r="N10" s="30" t="s">
        <v>109</v>
      </c>
      <c r="O10" s="30" t="s">
        <v>110</v>
      </c>
      <c r="P10" s="30" t="s">
        <v>111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0.03</v>
      </c>
      <c r="F11" s="9">
        <f>B11*E11/1000</f>
        <v>1.2951029999999999E-3</v>
      </c>
      <c r="G11" s="9">
        <f>F11</f>
        <v>1.2951029999999999E-3</v>
      </c>
      <c r="H11" s="3">
        <f>G11/(B$7 /1000)</f>
        <v>0.29979236111111107</v>
      </c>
      <c r="I11" s="8">
        <f t="shared" ref="I11:I25" si="0">H11/B$8*100</f>
        <v>0.14989618055555554</v>
      </c>
      <c r="J11" s="11">
        <f>(G11/G23)*100</f>
        <v>10.013329581094627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0.04</v>
      </c>
      <c r="F12" s="9">
        <f t="shared" ref="F12:F25" si="2">B12*E12/1000</f>
        <v>1.7372399999999999E-3</v>
      </c>
      <c r="G12" s="9">
        <f>F12</f>
        <v>1.7372399999999999E-3</v>
      </c>
      <c r="H12" s="3">
        <f t="shared" ref="H12:H25" si="3">G12/(B$7 /1000)</f>
        <v>0.40213888888888888</v>
      </c>
      <c r="I12" s="8">
        <f t="shared" si="0"/>
        <v>0.20106944444444444</v>
      </c>
      <c r="J12" s="11">
        <f>(G12/G24)*100</f>
        <v>36.260035827563662</v>
      </c>
      <c r="K12" s="20">
        <v>1</v>
      </c>
      <c r="L12" s="23">
        <f t="shared" ref="L12:R12" si="4">AVERAGE(D11:D13)</f>
        <v>10.016882716049381</v>
      </c>
      <c r="M12" s="23">
        <f t="shared" si="4"/>
        <v>3.3333333333333333E-2</v>
      </c>
      <c r="N12" s="23">
        <f t="shared" si="4"/>
        <v>1.442958E-3</v>
      </c>
      <c r="O12" s="23">
        <f t="shared" si="4"/>
        <v>1.442958E-3</v>
      </c>
      <c r="P12" s="23">
        <f t="shared" si="4"/>
        <v>0.33401805555555547</v>
      </c>
      <c r="Q12" s="23">
        <f t="shared" si="4"/>
        <v>0.16700902777777774</v>
      </c>
      <c r="R12" s="24">
        <f t="shared" si="4"/>
        <v>29.710719104496281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0.03</v>
      </c>
      <c r="F13" s="9">
        <f t="shared" si="2"/>
        <v>1.2965309999999999E-3</v>
      </c>
      <c r="G13" s="9">
        <f>F13</f>
        <v>1.2965309999999999E-3</v>
      </c>
      <c r="H13" s="3">
        <f t="shared" si="3"/>
        <v>0.30012291666666663</v>
      </c>
      <c r="I13" s="8">
        <f t="shared" si="0"/>
        <v>0.15006145833333331</v>
      </c>
      <c r="J13" s="11">
        <f>(G13/G25)*100</f>
        <v>42.858791904830561</v>
      </c>
      <c r="K13" s="20">
        <v>2</v>
      </c>
      <c r="L13" s="23">
        <f t="shared" ref="L13:R13" si="5">AVERAGE(D14:D16)</f>
        <v>20.03341975308642</v>
      </c>
      <c r="M13" s="23">
        <f t="shared" si="5"/>
        <v>4.3333333333333335E-2</v>
      </c>
      <c r="N13" s="23">
        <f t="shared" si="5"/>
        <v>1.8714724E-3</v>
      </c>
      <c r="O13" s="23">
        <f t="shared" si="5"/>
        <v>3.3144303999999999E-3</v>
      </c>
      <c r="P13" s="23">
        <f t="shared" si="5"/>
        <v>0.76722925925925922</v>
      </c>
      <c r="Q13" s="23">
        <f t="shared" si="5"/>
        <v>0.38361462962962961</v>
      </c>
      <c r="R13" s="24">
        <f t="shared" si="5"/>
        <v>51.636327907752253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0.1</v>
      </c>
      <c r="F14" s="9">
        <f t="shared" si="2"/>
        <v>4.313084E-3</v>
      </c>
      <c r="G14" s="9">
        <f t="shared" ref="G14:G25" si="7">G11+F14</f>
        <v>5.6081869999999997E-3</v>
      </c>
      <c r="H14" s="3">
        <f t="shared" si="3"/>
        <v>1.2981914351851851</v>
      </c>
      <c r="I14" s="8">
        <f t="shared" si="0"/>
        <v>0.64909571759259255</v>
      </c>
      <c r="J14" s="11">
        <f>(G14/G23)*100</f>
        <v>43.360740252636546</v>
      </c>
      <c r="K14" s="20">
        <v>3</v>
      </c>
      <c r="L14" s="23">
        <f t="shared" ref="L14:R14" si="8">AVERAGE(D17:D19)</f>
        <v>30.064293209876539</v>
      </c>
      <c r="M14" s="23">
        <f t="shared" si="8"/>
        <v>0.01</v>
      </c>
      <c r="N14" s="23">
        <f t="shared" si="8"/>
        <v>4.3333373333333329E-4</v>
      </c>
      <c r="O14" s="23">
        <f t="shared" si="8"/>
        <v>3.7477641333333333E-3</v>
      </c>
      <c r="P14" s="23">
        <f t="shared" si="8"/>
        <v>0.86753799382716057</v>
      </c>
      <c r="Q14" s="23">
        <f t="shared" si="8"/>
        <v>0.43376899691358028</v>
      </c>
      <c r="R14" s="24">
        <f t="shared" si="8"/>
        <v>60.546823217325617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0.02</v>
      </c>
      <c r="F15" s="9">
        <f t="shared" si="2"/>
        <v>8.6899679999999997E-4</v>
      </c>
      <c r="G15" s="9">
        <f t="shared" si="7"/>
        <v>2.6062367999999999E-3</v>
      </c>
      <c r="H15" s="3">
        <f t="shared" si="3"/>
        <v>0.60329555555555547</v>
      </c>
      <c r="I15" s="8">
        <f t="shared" si="0"/>
        <v>0.30164777777777774</v>
      </c>
      <c r="J15" s="11">
        <f>(G15/G24)*100</f>
        <v>54.397918389580525</v>
      </c>
      <c r="K15" s="20">
        <v>4</v>
      </c>
      <c r="L15" s="23">
        <f t="shared" ref="L15:R15" si="9">AVERAGE(D20:D22)</f>
        <v>40.095166666666664</v>
      </c>
      <c r="M15" s="23">
        <f t="shared" si="9"/>
        <v>6.0000000000000005E-2</v>
      </c>
      <c r="N15" s="23">
        <f t="shared" si="9"/>
        <v>2.5919517333333336E-3</v>
      </c>
      <c r="O15" s="23">
        <f t="shared" si="9"/>
        <v>6.3397158666666674E-3</v>
      </c>
      <c r="P15" s="23">
        <f t="shared" si="9"/>
        <v>1.4675268209876544</v>
      </c>
      <c r="Q15" s="23">
        <f t="shared" si="9"/>
        <v>0.73376341049382721</v>
      </c>
      <c r="R15" s="24">
        <f t="shared" si="9"/>
        <v>89.980326536504833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0.01</v>
      </c>
      <c r="F16" s="9">
        <f t="shared" si="2"/>
        <v>4.3233639999999999E-4</v>
      </c>
      <c r="G16" s="9">
        <f t="shared" si="7"/>
        <v>1.7288674E-3</v>
      </c>
      <c r="H16" s="3">
        <f t="shared" si="3"/>
        <v>0.40020078703703704</v>
      </c>
      <c r="I16" s="8">
        <f t="shared" si="0"/>
        <v>0.20010039351851852</v>
      </c>
      <c r="J16" s="11">
        <f>(G16/G25)*100</f>
        <v>57.150325081039689</v>
      </c>
      <c r="K16" s="20">
        <v>5</v>
      </c>
      <c r="L16" s="23">
        <f t="shared" ref="L16:R16" si="10">AVERAGE(D23:D25)</f>
        <v>50.119905864197527</v>
      </c>
      <c r="M16" s="23">
        <f t="shared" si="10"/>
        <v>1.3333333333333334E-2</v>
      </c>
      <c r="N16" s="23">
        <f t="shared" si="10"/>
        <v>5.7694153333333342E-4</v>
      </c>
      <c r="O16" s="23">
        <f t="shared" si="10"/>
        <v>6.9166574000000007E-3</v>
      </c>
      <c r="P16" s="23">
        <f t="shared" si="10"/>
        <v>1.6010781018518518</v>
      </c>
      <c r="Q16" s="23">
        <f t="shared" si="10"/>
        <v>0.80053905092592592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0.01</v>
      </c>
      <c r="F17" s="9">
        <f t="shared" si="2"/>
        <v>4.3082439999999998E-4</v>
      </c>
      <c r="G17" s="9">
        <f t="shared" si="7"/>
        <v>6.0390113999999996E-3</v>
      </c>
      <c r="H17" s="3">
        <f t="shared" si="3"/>
        <v>1.3979193055555554</v>
      </c>
      <c r="I17" s="8">
        <f t="shared" si="0"/>
        <v>0.69895965277777772</v>
      </c>
      <c r="J17" s="11">
        <f>(G17/G23)*100</f>
        <v>46.691739183823749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0.01</v>
      </c>
      <c r="F18" s="9">
        <f t="shared" si="2"/>
        <v>4.3756839999999997E-4</v>
      </c>
      <c r="G18" s="9">
        <f t="shared" si="7"/>
        <v>3.0438051999999998E-3</v>
      </c>
      <c r="H18" s="3">
        <f t="shared" si="3"/>
        <v>0.70458453703703694</v>
      </c>
      <c r="I18" s="8">
        <f t="shared" si="0"/>
        <v>0.35229226851851847</v>
      </c>
      <c r="J18" s="11">
        <f>(G18/G24)*100</f>
        <v>63.530937351272463</v>
      </c>
      <c r="K18" s="20">
        <v>1</v>
      </c>
      <c r="L18" s="23">
        <f>_xlfn.STDEV.P(D11:D13)</f>
        <v>2.6260818838019461E-2</v>
      </c>
      <c r="M18" s="23">
        <f>_xlfn.STDEV.P(E11:E13)</f>
        <v>4.7140452079103175E-3</v>
      </c>
      <c r="N18" s="23">
        <f>_xlfn.STDEV.S(F11:F13)</f>
        <v>2.5485668804055349E-4</v>
      </c>
      <c r="O18" s="23">
        <f>_xlfn.STDEV.S(G11:G13)</f>
        <v>2.5485668804055349E-4</v>
      </c>
      <c r="P18" s="23">
        <f>_xlfn.STDEV.S(H11:H13)</f>
        <v>5.8994603713091627E-2</v>
      </c>
      <c r="Q18" s="23">
        <f>_xlfn.STDEV.S(I11:I13)</f>
        <v>2.9497301856545814E-2</v>
      </c>
      <c r="R18" s="24">
        <f>_xlfn.STDEV.P(J11:J13)</f>
        <v>14.186290587965008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0.01</v>
      </c>
      <c r="F19" s="9">
        <f t="shared" si="2"/>
        <v>4.3160840000000002E-4</v>
      </c>
      <c r="G19" s="9">
        <f t="shared" si="7"/>
        <v>2.1604758000000001E-3</v>
      </c>
      <c r="H19" s="3">
        <f t="shared" si="3"/>
        <v>0.50011013888888889</v>
      </c>
      <c r="I19" s="8">
        <f t="shared" si="0"/>
        <v>0.25005506944444444</v>
      </c>
      <c r="J19" s="11">
        <f>(G19/G25)*100</f>
        <v>71.417793116880617</v>
      </c>
      <c r="K19" s="20">
        <v>2</v>
      </c>
      <c r="L19" s="23">
        <f>_xlfn.STDEV.P(D14:D16)</f>
        <v>5.687803619642863E-2</v>
      </c>
      <c r="M19" s="23">
        <f>_xlfn.STDEV.P(E14:E16)</f>
        <v>4.0276819911981905E-2</v>
      </c>
      <c r="N19" s="23">
        <f>_xlfn.STDEV.S(F14:F16)</f>
        <v>2.1257395137158647E-3</v>
      </c>
      <c r="O19" s="23">
        <f>_xlfn.STDEV.S(G14:G16)</f>
        <v>2.0343140787613791E-3</v>
      </c>
      <c r="P19" s="23">
        <f>_xlfn.STDEV.S(H14:H16)</f>
        <v>0.47090603675031922</v>
      </c>
      <c r="Q19" s="23">
        <f>_xlfn.STDEV.S(I14:I16)</f>
        <v>0.23545301837515961</v>
      </c>
      <c r="R19" s="24">
        <f>_xlfn.STDEV.P(J14:J16)</f>
        <v>5.9586323333979943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0.14000000000000001</v>
      </c>
      <c r="F20" s="9">
        <f t="shared" si="2"/>
        <v>6.0315416000000007E-3</v>
      </c>
      <c r="G20" s="9">
        <f t="shared" si="7"/>
        <v>1.2070553000000001E-2</v>
      </c>
      <c r="H20" s="3">
        <f t="shared" si="3"/>
        <v>2.7941094907407411</v>
      </c>
      <c r="I20" s="8">
        <f t="shared" si="0"/>
        <v>1.3970547453703706</v>
      </c>
      <c r="J20" s="11">
        <f>(G20/G23)*100</f>
        <v>93.325724220444656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3.6882198054526547E-6</v>
      </c>
      <c r="O20" s="23">
        <f>_xlfn.STDEV.S(G17:G19)</f>
        <v>2.0328374836621069E-3</v>
      </c>
      <c r="P20" s="23">
        <f>_xlfn.STDEV.S(H17:H19)</f>
        <v>0.47056423232919142</v>
      </c>
      <c r="Q20" s="23">
        <f>_xlfn.STDEV.S(I17:I19)</f>
        <v>0.23528211616459571</v>
      </c>
      <c r="R20" s="24">
        <f>_xlfn.STDEV.P(J17:J19)</f>
        <v>10.312553471325588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0.03</v>
      </c>
      <c r="F21" s="9">
        <f t="shared" si="2"/>
        <v>1.3127051999999998E-3</v>
      </c>
      <c r="G21" s="9">
        <f t="shared" si="7"/>
        <v>4.3565103999999993E-3</v>
      </c>
      <c r="H21" s="3">
        <f t="shared" si="3"/>
        <v>1.0084514814814813</v>
      </c>
      <c r="I21" s="8">
        <f t="shared" si="0"/>
        <v>0.50422574074074067</v>
      </c>
      <c r="J21" s="11">
        <f>(G21/G24)*100</f>
        <v>90.929994236348293</v>
      </c>
      <c r="K21" s="20">
        <v>4</v>
      </c>
      <c r="L21" s="23">
        <f>_xlfn.STDEV.P(D20:D22)</f>
        <v>0.19586485441530813</v>
      </c>
      <c r="M21" s="23">
        <f>_xlfn.STDEV.P(E20:E22)</f>
        <v>5.7154760664940824E-2</v>
      </c>
      <c r="N21" s="23">
        <f>_xlfn.STDEV.S(F20:F22)</f>
        <v>3.0111736467529687E-3</v>
      </c>
      <c r="O21" s="23">
        <f>_xlfn.STDEV.S(G20:G22)</f>
        <v>5.0408501902363435E-3</v>
      </c>
      <c r="P21" s="23">
        <f>_xlfn.STDEV.S(H20:H22)</f>
        <v>1.1668634699621161</v>
      </c>
      <c r="Q21" s="23">
        <f>_xlfn.STDEV.S(I20:I22)</f>
        <v>0.58343173498105805</v>
      </c>
      <c r="R21" s="24">
        <f>_xlfn.STDEV.P(J20:J22)</f>
        <v>3.1906708309700496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0.01</v>
      </c>
      <c r="F22" s="9">
        <f t="shared" si="2"/>
        <v>4.3160840000000002E-4</v>
      </c>
      <c r="G22" s="9">
        <f t="shared" si="7"/>
        <v>2.5920842000000002E-3</v>
      </c>
      <c r="H22" s="3">
        <f t="shared" si="3"/>
        <v>0.60001949074074079</v>
      </c>
      <c r="I22" s="8">
        <f t="shared" si="0"/>
        <v>0.3000097453703704</v>
      </c>
      <c r="J22" s="11">
        <f>(G22/G25)*100</f>
        <v>85.685261152721552</v>
      </c>
      <c r="K22" s="25">
        <v>5</v>
      </c>
      <c r="L22" s="26">
        <f>_xlfn.STDEV.P(D23:D25)</f>
        <v>0.22203308030089663</v>
      </c>
      <c r="M22" s="26">
        <f>_xlfn.STDEV.P(E23:E25)</f>
        <v>4.7140452079103183E-3</v>
      </c>
      <c r="N22" s="26">
        <f>_xlfn.STDEV.S(F23:F25)</f>
        <v>2.4794012496377694E-4</v>
      </c>
      <c r="O22" s="26">
        <f>_xlfn.STDEV.S(G23:G25)</f>
        <v>5.2852668133154162E-3</v>
      </c>
      <c r="P22" s="26">
        <f>_xlfn.STDEV.S(H23:H25)</f>
        <v>1.2234413919711615</v>
      </c>
      <c r="Q22" s="26">
        <f>_xlfn.STDEV.S(I23:I25)</f>
        <v>0.61172069598558076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0.02</v>
      </c>
      <c r="F23" s="9">
        <f t="shared" si="2"/>
        <v>8.6323680000000003E-4</v>
      </c>
      <c r="G23" s="15">
        <f t="shared" si="7"/>
        <v>1.2933789800000001E-2</v>
      </c>
      <c r="H23" s="3">
        <f t="shared" si="3"/>
        <v>2.9939328240740744</v>
      </c>
      <c r="I23" s="8">
        <f t="shared" si="0"/>
        <v>1.4969664120370372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0.01</v>
      </c>
      <c r="F24" s="9">
        <f t="shared" si="2"/>
        <v>4.3454940000000003E-4</v>
      </c>
      <c r="G24" s="15">
        <f t="shared" si="7"/>
        <v>4.7910597999999997E-3</v>
      </c>
      <c r="H24" s="3">
        <f t="shared" si="3"/>
        <v>1.1090416203703704</v>
      </c>
      <c r="I24" s="8">
        <f t="shared" si="0"/>
        <v>0.55452081018518518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0.01</v>
      </c>
      <c r="F25" s="9">
        <f t="shared" si="2"/>
        <v>4.3303840000000009E-4</v>
      </c>
      <c r="G25" s="15">
        <f t="shared" si="7"/>
        <v>3.0251226000000001E-3</v>
      </c>
      <c r="H25" s="3">
        <f t="shared" si="3"/>
        <v>0.70025986111111116</v>
      </c>
      <c r="I25" s="8">
        <f t="shared" si="0"/>
        <v>0.35012993055555558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A4"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112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113</v>
      </c>
      <c r="F10" s="6" t="s">
        <v>114</v>
      </c>
      <c r="G10" s="6" t="s">
        <v>115</v>
      </c>
      <c r="H10" s="6" t="s">
        <v>116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113</v>
      </c>
      <c r="N10" s="30" t="s">
        <v>114</v>
      </c>
      <c r="O10" s="30" t="s">
        <v>115</v>
      </c>
      <c r="P10" s="30" t="s">
        <v>116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0.02</v>
      </c>
      <c r="F11" s="9">
        <f>B11*E11/1000</f>
        <v>8.6340199999999998E-4</v>
      </c>
      <c r="G11" s="9">
        <f>F11</f>
        <v>8.6340199999999998E-4</v>
      </c>
      <c r="H11" s="3">
        <f>G11/(B$7 /1000)</f>
        <v>0.19986157407407407</v>
      </c>
      <c r="I11" s="8">
        <f t="shared" ref="I11:I25" si="0">H11/B$8*100</f>
        <v>9.9930787037037019E-2</v>
      </c>
      <c r="J11" s="11">
        <f>(G11/G23)*100</f>
        <v>1.32708075728506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0.01</v>
      </c>
      <c r="F12" s="9">
        <f t="shared" ref="F12:F25" si="2">B12*E12/1000</f>
        <v>4.3430999999999998E-4</v>
      </c>
      <c r="G12" s="9">
        <f>F12</f>
        <v>4.3430999999999998E-4</v>
      </c>
      <c r="H12" s="3">
        <f t="shared" ref="H12:H25" si="3">G12/(B$7 /1000)</f>
        <v>0.10053472222222222</v>
      </c>
      <c r="I12" s="8">
        <f t="shared" si="0"/>
        <v>5.026736111111111E-2</v>
      </c>
      <c r="J12" s="11">
        <f>(G12/G24)*100</f>
        <v>4.9870179761380991</v>
      </c>
      <c r="K12" s="20">
        <v>1</v>
      </c>
      <c r="L12" s="23">
        <f t="shared" ref="L12:R12" si="4">AVERAGE(D11:D13)</f>
        <v>10.016882716049381</v>
      </c>
      <c r="M12" s="23">
        <f t="shared" si="4"/>
        <v>1.6666666666666666E-2</v>
      </c>
      <c r="N12" s="23">
        <f t="shared" si="4"/>
        <v>7.2068866666666657E-4</v>
      </c>
      <c r="O12" s="23">
        <f t="shared" si="4"/>
        <v>7.2068866666666657E-4</v>
      </c>
      <c r="P12" s="23">
        <f t="shared" si="4"/>
        <v>0.16682608024691359</v>
      </c>
      <c r="Q12" s="23">
        <f t="shared" si="4"/>
        <v>8.3413040123456794E-2</v>
      </c>
      <c r="R12" s="24">
        <f t="shared" si="4"/>
        <v>8.7706425455176049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0.02</v>
      </c>
      <c r="F13" s="9">
        <f t="shared" si="2"/>
        <v>8.6435400000000012E-4</v>
      </c>
      <c r="G13" s="9">
        <f>F13</f>
        <v>8.6435400000000012E-4</v>
      </c>
      <c r="H13" s="3">
        <f t="shared" si="3"/>
        <v>0.20008194444444447</v>
      </c>
      <c r="I13" s="8">
        <f t="shared" si="0"/>
        <v>0.10004097222222225</v>
      </c>
      <c r="J13" s="11">
        <f>(G13/G25)*100</f>
        <v>19.997828903129658</v>
      </c>
      <c r="K13" s="20">
        <v>2</v>
      </c>
      <c r="L13" s="23">
        <f t="shared" ref="L13:R13" si="5">AVERAGE(D14:D16)</f>
        <v>20.03341975308642</v>
      </c>
      <c r="M13" s="23">
        <f t="shared" si="5"/>
        <v>2.3333333333333334E-2</v>
      </c>
      <c r="N13" s="23">
        <f t="shared" si="5"/>
        <v>1.0077922666666666E-3</v>
      </c>
      <c r="O13" s="23">
        <f t="shared" si="5"/>
        <v>1.7284809333333335E-3</v>
      </c>
      <c r="P13" s="23">
        <f t="shared" si="5"/>
        <v>0.40011132716049386</v>
      </c>
      <c r="Q13" s="23">
        <f t="shared" si="5"/>
        <v>0.20005566358024693</v>
      </c>
      <c r="R13" s="24">
        <f t="shared" si="5"/>
        <v>14.872798661132094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0.05</v>
      </c>
      <c r="F14" s="9">
        <f t="shared" si="2"/>
        <v>2.156542E-3</v>
      </c>
      <c r="G14" s="9">
        <f t="shared" ref="G14:G25" si="7">G11+F14</f>
        <v>3.0199440000000001E-3</v>
      </c>
      <c r="H14" s="3">
        <f t="shared" si="3"/>
        <v>0.69906111111111113</v>
      </c>
      <c r="I14" s="8">
        <f t="shared" si="0"/>
        <v>0.34953055555555557</v>
      </c>
      <c r="J14" s="11">
        <f>(G14/G23)*100</f>
        <v>4.6417654470090106</v>
      </c>
      <c r="K14" s="20">
        <v>3</v>
      </c>
      <c r="L14" s="23">
        <f t="shared" ref="L14:R14" si="8">AVERAGE(D17:D19)</f>
        <v>30.064293209876539</v>
      </c>
      <c r="M14" s="23">
        <f t="shared" si="8"/>
        <v>0.02</v>
      </c>
      <c r="N14" s="23">
        <f t="shared" si="8"/>
        <v>8.6640613333333321E-4</v>
      </c>
      <c r="O14" s="23">
        <f t="shared" si="8"/>
        <v>2.5948870666666663E-3</v>
      </c>
      <c r="P14" s="23">
        <f t="shared" si="8"/>
        <v>0.60066830246913583</v>
      </c>
      <c r="Q14" s="23">
        <f t="shared" si="8"/>
        <v>0.30033415123456791</v>
      </c>
      <c r="R14" s="24">
        <f t="shared" si="8"/>
        <v>22.21320005416182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0.01</v>
      </c>
      <c r="F15" s="9">
        <f t="shared" si="2"/>
        <v>4.3449839999999999E-4</v>
      </c>
      <c r="G15" s="9">
        <f t="shared" si="7"/>
        <v>8.6880839999999991E-4</v>
      </c>
      <c r="H15" s="3">
        <f t="shared" si="3"/>
        <v>0.20111305555555553</v>
      </c>
      <c r="I15" s="8">
        <f t="shared" si="0"/>
        <v>0.10055652777777777</v>
      </c>
      <c r="J15" s="11">
        <f>(G15/G24)*100</f>
        <v>9.9761992784411593</v>
      </c>
      <c r="K15" s="20">
        <v>4</v>
      </c>
      <c r="L15" s="23">
        <f t="shared" ref="L15:R15" si="9">AVERAGE(D20:D22)</f>
        <v>40.095166666666664</v>
      </c>
      <c r="M15" s="23">
        <f t="shared" si="9"/>
        <v>0.48666666666666664</v>
      </c>
      <c r="N15" s="23">
        <f t="shared" si="9"/>
        <v>2.0976563466666664E-2</v>
      </c>
      <c r="O15" s="23">
        <f t="shared" si="9"/>
        <v>2.3571450533333333E-2</v>
      </c>
      <c r="P15" s="23">
        <f t="shared" si="9"/>
        <v>5.456354290123457</v>
      </c>
      <c r="Q15" s="23">
        <f t="shared" si="9"/>
        <v>2.7281771450617285</v>
      </c>
      <c r="R15" s="24">
        <f t="shared" si="9"/>
        <v>69.57981278651306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0.01</v>
      </c>
      <c r="F16" s="9">
        <f t="shared" si="2"/>
        <v>4.3233639999999999E-4</v>
      </c>
      <c r="G16" s="9">
        <f t="shared" si="7"/>
        <v>1.2966904000000002E-3</v>
      </c>
      <c r="H16" s="3">
        <f t="shared" si="3"/>
        <v>0.30015981481481485</v>
      </c>
      <c r="I16" s="8">
        <f t="shared" si="0"/>
        <v>0.15007990740740743</v>
      </c>
      <c r="J16" s="11">
        <f>(G16/G25)*100</f>
        <v>30.000431257946115</v>
      </c>
      <c r="K16" s="20">
        <v>5</v>
      </c>
      <c r="L16" s="23">
        <f t="shared" ref="L16:R16" si="10">AVERAGE(D23:D25)</f>
        <v>50.119905864197527</v>
      </c>
      <c r="M16" s="23">
        <f t="shared" si="10"/>
        <v>5.6666666666666664E-2</v>
      </c>
      <c r="N16" s="23">
        <f t="shared" si="10"/>
        <v>2.4589816E-3</v>
      </c>
      <c r="O16" s="23">
        <f t="shared" si="10"/>
        <v>2.6030432133333333E-2</v>
      </c>
      <c r="P16" s="23">
        <f t="shared" si="10"/>
        <v>6.0255629938271591</v>
      </c>
      <c r="Q16" s="23">
        <f t="shared" si="10"/>
        <v>3.0127814969135795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0.03</v>
      </c>
      <c r="F17" s="9">
        <f t="shared" si="2"/>
        <v>1.2924731999999998E-3</v>
      </c>
      <c r="G17" s="9">
        <f t="shared" si="7"/>
        <v>4.3124171999999999E-3</v>
      </c>
      <c r="H17" s="3">
        <f t="shared" si="3"/>
        <v>0.99824472222222216</v>
      </c>
      <c r="I17" s="8">
        <f t="shared" si="0"/>
        <v>0.49912236111111108</v>
      </c>
      <c r="J17" s="11">
        <f>(G17/G23)*100</f>
        <v>6.6283444832246383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0.02</v>
      </c>
      <c r="F18" s="9">
        <f t="shared" si="2"/>
        <v>8.7513679999999994E-4</v>
      </c>
      <c r="G18" s="9">
        <f t="shared" si="7"/>
        <v>1.7439451999999999E-3</v>
      </c>
      <c r="H18" s="3">
        <f t="shared" si="3"/>
        <v>0.40369101851851846</v>
      </c>
      <c r="I18" s="8">
        <f t="shared" si="0"/>
        <v>0.2018455092592592</v>
      </c>
      <c r="J18" s="11">
        <f>(G18/G24)*100</f>
        <v>20.025065187998784</v>
      </c>
      <c r="K18" s="20">
        <v>1</v>
      </c>
      <c r="L18" s="23">
        <f>_xlfn.STDEV.P(D11:D13)</f>
        <v>2.6260818838019461E-2</v>
      </c>
      <c r="M18" s="23">
        <f>_xlfn.STDEV.P(E11:E13)</f>
        <v>4.7140452079103123E-3</v>
      </c>
      <c r="N18" s="23">
        <f>_xlfn.STDEV.S(F11:F13)</f>
        <v>2.4801165722065032E-4</v>
      </c>
      <c r="O18" s="23">
        <f>_xlfn.STDEV.S(G11:G13)</f>
        <v>2.4801165722065032E-4</v>
      </c>
      <c r="P18" s="23">
        <f>_xlfn.STDEV.S(H11:H13)</f>
        <v>5.741010583811347E-2</v>
      </c>
      <c r="Q18" s="23">
        <f>_xlfn.STDEV.S(I11:I13)</f>
        <v>2.8705052919056735E-2</v>
      </c>
      <c r="R18" s="24">
        <f>_xlfn.STDEV.P(J11:J13)</f>
        <v>8.0782040183405073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0.01</v>
      </c>
      <c r="F19" s="9">
        <f t="shared" si="2"/>
        <v>4.3160840000000002E-4</v>
      </c>
      <c r="G19" s="9">
        <f t="shared" si="7"/>
        <v>1.7282988000000003E-3</v>
      </c>
      <c r="H19" s="3">
        <f t="shared" si="3"/>
        <v>0.40006916666666675</v>
      </c>
      <c r="I19" s="8">
        <f t="shared" si="0"/>
        <v>0.2000345833333334</v>
      </c>
      <c r="J19" s="11">
        <f>(G19/G25)*100</f>
        <v>39.986190491262036</v>
      </c>
      <c r="K19" s="20">
        <v>2</v>
      </c>
      <c r="L19" s="23">
        <f>_xlfn.STDEV.P(D14:D16)</f>
        <v>5.687803619642863E-2</v>
      </c>
      <c r="M19" s="23">
        <f>_xlfn.STDEV.P(E14:E16)</f>
        <v>1.8856180831641263E-2</v>
      </c>
      <c r="N19" s="23">
        <f>_xlfn.STDEV.S(F14:F16)</f>
        <v>9.9484703896430887E-4</v>
      </c>
      <c r="O19" s="23">
        <f>_xlfn.STDEV.S(G14:G16)</f>
        <v>1.1387178715134198E-3</v>
      </c>
      <c r="P19" s="23">
        <f>_xlfn.STDEV.S(H14:H16)</f>
        <v>0.26359209988736559</v>
      </c>
      <c r="Q19" s="23">
        <f>_xlfn.STDEV.S(I14:I16)</f>
        <v>0.1317960499436828</v>
      </c>
      <c r="R19" s="24">
        <f>_xlfn.STDEV.P(J14:J16)</f>
        <v>10.916287435559292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1.39</v>
      </c>
      <c r="F20" s="9">
        <f t="shared" si="2"/>
        <v>5.9884591599999995E-2</v>
      </c>
      <c r="G20" s="9">
        <f t="shared" si="7"/>
        <v>6.4197008799999997E-2</v>
      </c>
      <c r="H20" s="3">
        <f t="shared" si="3"/>
        <v>14.860418703703703</v>
      </c>
      <c r="I20" s="8">
        <f t="shared" si="0"/>
        <v>7.4302093518518522</v>
      </c>
      <c r="J20" s="11">
        <f>(G20/G23)*100</f>
        <v>98.67317316121536</v>
      </c>
      <c r="K20" s="20">
        <v>3</v>
      </c>
      <c r="L20" s="23">
        <f>_xlfn.STDEV.P(D17:D19)</f>
        <v>0.12625277618159614</v>
      </c>
      <c r="M20" s="23">
        <f>_xlfn.STDEV.P(E17:E19)</f>
        <v>8.1649658092772526E-3</v>
      </c>
      <c r="N20" s="23">
        <f>_xlfn.STDEV.S(F17:F19)</f>
        <v>4.3049880298915257E-4</v>
      </c>
      <c r="O20" s="23">
        <f>_xlfn.STDEV.S(G17:G19)</f>
        <v>1.4874453003856153E-3</v>
      </c>
      <c r="P20" s="23">
        <f>_xlfn.STDEV.S(H17:H19)</f>
        <v>0.34431604175592934</v>
      </c>
      <c r="Q20" s="23">
        <f>_xlfn.STDEV.S(I17:I19)</f>
        <v>0.17215802087796467</v>
      </c>
      <c r="R20" s="24">
        <f>_xlfn.STDEV.P(J17:J19)</f>
        <v>13.705897105950969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0.04</v>
      </c>
      <c r="F21" s="9">
        <f t="shared" si="2"/>
        <v>1.7502735999999999E-3</v>
      </c>
      <c r="G21" s="9">
        <f t="shared" si="7"/>
        <v>3.4942187999999997E-3</v>
      </c>
      <c r="H21" s="3">
        <f t="shared" si="3"/>
        <v>0.80884694444444438</v>
      </c>
      <c r="I21" s="8">
        <f t="shared" si="0"/>
        <v>0.40442347222222219</v>
      </c>
      <c r="J21" s="11">
        <f>(G21/G24)*100</f>
        <v>40.122797007114038</v>
      </c>
      <c r="K21" s="20">
        <v>4</v>
      </c>
      <c r="L21" s="23">
        <f>_xlfn.STDEV.P(D20:D22)</f>
        <v>0.19586485441530813</v>
      </c>
      <c r="M21" s="23">
        <f>_xlfn.STDEV.P(E20:E22)</f>
        <v>0.63876617178919404</v>
      </c>
      <c r="N21" s="23">
        <f>_xlfn.STDEV.S(F20:F22)</f>
        <v>3.3696110283376317E-2</v>
      </c>
      <c r="O21" s="23">
        <f>_xlfn.STDEV.S(G20:G22)</f>
        <v>3.5183553983877083E-2</v>
      </c>
      <c r="P21" s="23">
        <f>_xlfn.STDEV.S(H20:H22)</f>
        <v>8.1443411999715476</v>
      </c>
      <c r="Q21" s="23">
        <f>_xlfn.STDEV.S(I20:I22)</f>
        <v>4.0721705999857747</v>
      </c>
      <c r="R21" s="24">
        <f>_xlfn.STDEV.P(J20:J22)</f>
        <v>23.904474070582296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0.03</v>
      </c>
      <c r="F22" s="9">
        <f t="shared" si="2"/>
        <v>1.2948252E-3</v>
      </c>
      <c r="G22" s="9">
        <f t="shared" si="7"/>
        <v>3.0231240000000003E-3</v>
      </c>
      <c r="H22" s="3">
        <f t="shared" si="3"/>
        <v>0.69979722222222229</v>
      </c>
      <c r="I22" s="8">
        <f t="shared" si="0"/>
        <v>0.34989861111111115</v>
      </c>
      <c r="J22" s="11">
        <f>(G22/G25)*100</f>
        <v>69.943468191209774</v>
      </c>
      <c r="K22" s="25">
        <v>5</v>
      </c>
      <c r="L22" s="26">
        <f>_xlfn.STDEV.P(D23:D25)</f>
        <v>0.22203308030089663</v>
      </c>
      <c r="M22" s="26">
        <f>_xlfn.STDEV.P(E23:E25)</f>
        <v>4.4969125210773474E-2</v>
      </c>
      <c r="N22" s="26">
        <f>_xlfn.STDEV.S(F23:F25)</f>
        <v>2.3963602210583285E-3</v>
      </c>
      <c r="O22" s="26">
        <f>_xlfn.STDEV.S(G23:G25)</f>
        <v>3.3871894821329476E-2</v>
      </c>
      <c r="P22" s="26">
        <f>_xlfn.STDEV.S(H23:H25)</f>
        <v>7.8407163938262672</v>
      </c>
      <c r="Q22" s="26">
        <f>_xlfn.STDEV.S(I23:I25)</f>
        <v>3.9203581969131336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0.02</v>
      </c>
      <c r="F23" s="9">
        <f t="shared" si="2"/>
        <v>8.6323680000000003E-4</v>
      </c>
      <c r="G23" s="15">
        <f t="shared" si="7"/>
        <v>6.5060245599999997E-2</v>
      </c>
      <c r="H23" s="3">
        <f t="shared" si="3"/>
        <v>15.060242037037035</v>
      </c>
      <c r="I23" s="8">
        <f t="shared" si="0"/>
        <v>7.5301210185185177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0.12</v>
      </c>
      <c r="F24" s="9">
        <f t="shared" si="2"/>
        <v>5.2145927999999999E-3</v>
      </c>
      <c r="G24" s="15">
        <f t="shared" si="7"/>
        <v>8.7088115999999997E-3</v>
      </c>
      <c r="H24" s="3">
        <f t="shared" si="3"/>
        <v>2.0159286111111112</v>
      </c>
      <c r="I24" s="8">
        <f t="shared" si="0"/>
        <v>1.0079643055555556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0.03</v>
      </c>
      <c r="F25" s="9">
        <f t="shared" si="2"/>
        <v>1.2991152000000001E-3</v>
      </c>
      <c r="G25" s="15">
        <f t="shared" si="7"/>
        <v>4.3222392000000004E-3</v>
      </c>
      <c r="H25" s="3">
        <f t="shared" si="3"/>
        <v>1.0005183333333334</v>
      </c>
      <c r="I25" s="8">
        <f t="shared" si="0"/>
        <v>0.5002591666666667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A3"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117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118</v>
      </c>
      <c r="F10" s="6" t="s">
        <v>119</v>
      </c>
      <c r="G10" s="6" t="s">
        <v>120</v>
      </c>
      <c r="H10" s="6" t="s">
        <v>121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118</v>
      </c>
      <c r="N10" s="30" t="s">
        <v>119</v>
      </c>
      <c r="O10" s="30" t="s">
        <v>120</v>
      </c>
      <c r="P10" s="30" t="s">
        <v>121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0.16</v>
      </c>
      <c r="F11" s="9">
        <f>B11*E11/1000</f>
        <v>6.9072159999999999E-3</v>
      </c>
      <c r="G11" s="9">
        <f>F11</f>
        <v>6.9072159999999999E-3</v>
      </c>
      <c r="H11" s="3">
        <f>G11/(B$7 /1000)</f>
        <v>1.5988925925925925</v>
      </c>
      <c r="I11" s="8">
        <f t="shared" ref="I11:I25" si="0">H11/B$8*100</f>
        <v>0.79944629629629615</v>
      </c>
      <c r="J11" s="11">
        <f>(G11/G23)*100</f>
        <v>53.363397404903324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0.15</v>
      </c>
      <c r="F12" s="9">
        <f t="shared" ref="F12:F25" si="2">B12*E12/1000</f>
        <v>6.5146499999999994E-3</v>
      </c>
      <c r="G12" s="9">
        <f>F12</f>
        <v>6.5146499999999994E-3</v>
      </c>
      <c r="H12" s="3">
        <f t="shared" ref="H12:H25" si="3">G12/(B$7 /1000)</f>
        <v>1.5080208333333331</v>
      </c>
      <c r="I12" s="8">
        <f t="shared" si="0"/>
        <v>0.75401041666666657</v>
      </c>
      <c r="J12" s="11">
        <f>(G12/G24)*100</f>
        <v>53.492684353083753</v>
      </c>
      <c r="K12" s="20">
        <v>1</v>
      </c>
      <c r="L12" s="23">
        <f t="shared" ref="L12:R12" si="4">AVERAGE(D11:D13)</f>
        <v>10.016882716049381</v>
      </c>
      <c r="M12" s="23">
        <f t="shared" si="4"/>
        <v>0.15666666666666665</v>
      </c>
      <c r="N12" s="23">
        <f t="shared" si="4"/>
        <v>6.7788993333333337E-3</v>
      </c>
      <c r="O12" s="23">
        <f t="shared" si="4"/>
        <v>6.7788993333333337E-3</v>
      </c>
      <c r="P12" s="23">
        <f t="shared" si="4"/>
        <v>1.5691896604938271</v>
      </c>
      <c r="Q12" s="23">
        <f t="shared" si="4"/>
        <v>0.78459483024691357</v>
      </c>
      <c r="R12" s="24">
        <f t="shared" si="4"/>
        <v>54.667926828991618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0.16</v>
      </c>
      <c r="F13" s="9">
        <f t="shared" si="2"/>
        <v>6.914832000000001E-3</v>
      </c>
      <c r="G13" s="9">
        <f>F13</f>
        <v>6.914832000000001E-3</v>
      </c>
      <c r="H13" s="3">
        <f t="shared" si="3"/>
        <v>1.6006555555555557</v>
      </c>
      <c r="I13" s="8">
        <f t="shared" si="0"/>
        <v>0.80032777777777797</v>
      </c>
      <c r="J13" s="11">
        <f>(G13/G25)*100</f>
        <v>57.14769872898777</v>
      </c>
      <c r="K13" s="20">
        <v>2</v>
      </c>
      <c r="L13" s="23">
        <f t="shared" ref="L13:R13" si="5">AVERAGE(D14:D16)</f>
        <v>20.03341975308642</v>
      </c>
      <c r="M13" s="23">
        <f t="shared" si="5"/>
        <v>6.3333333333333339E-2</v>
      </c>
      <c r="N13" s="23">
        <f t="shared" si="5"/>
        <v>2.7400558666666667E-3</v>
      </c>
      <c r="O13" s="23">
        <f t="shared" si="5"/>
        <v>9.5189552E-3</v>
      </c>
      <c r="P13" s="23">
        <f t="shared" si="5"/>
        <v>2.2034618518518516</v>
      </c>
      <c r="Q13" s="23">
        <f t="shared" si="5"/>
        <v>1.1017309259259258</v>
      </c>
      <c r="R13" s="24">
        <f t="shared" si="5"/>
        <v>76.724560589160419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7.0000000000000007E-2</v>
      </c>
      <c r="F14" s="9">
        <f t="shared" si="2"/>
        <v>3.0191587999999999E-3</v>
      </c>
      <c r="G14" s="9">
        <f t="shared" ref="G14:G25" si="7">G11+F14</f>
        <v>9.9263748000000002E-3</v>
      </c>
      <c r="H14" s="3">
        <f t="shared" si="3"/>
        <v>2.2977719444444444</v>
      </c>
      <c r="I14" s="8">
        <f t="shared" si="0"/>
        <v>1.1488859722222222</v>
      </c>
      <c r="J14" s="11">
        <f>(G14/G23)*100</f>
        <v>76.68865187398481</v>
      </c>
      <c r="K14" s="20">
        <v>3</v>
      </c>
      <c r="L14" s="23">
        <f t="shared" ref="L14:R14" si="8">AVERAGE(D17:D19)</f>
        <v>30.064293209876539</v>
      </c>
      <c r="M14" s="23">
        <f t="shared" si="8"/>
        <v>0.03</v>
      </c>
      <c r="N14" s="23">
        <f t="shared" si="8"/>
        <v>1.3000011999999999E-3</v>
      </c>
      <c r="O14" s="23">
        <f t="shared" si="8"/>
        <v>1.0818956400000001E-2</v>
      </c>
      <c r="P14" s="23">
        <f t="shared" si="8"/>
        <v>2.5043880555555558</v>
      </c>
      <c r="Q14" s="23">
        <f t="shared" si="8"/>
        <v>1.2521940277777779</v>
      </c>
      <c r="R14" s="24">
        <f t="shared" si="8"/>
        <v>87.212966634048044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0.06</v>
      </c>
      <c r="F15" s="9">
        <f t="shared" si="2"/>
        <v>2.6069904000000001E-3</v>
      </c>
      <c r="G15" s="9">
        <f t="shared" si="7"/>
        <v>9.1216403999999987E-3</v>
      </c>
      <c r="H15" s="3">
        <f t="shared" si="3"/>
        <v>2.1114908333333329</v>
      </c>
      <c r="I15" s="8">
        <f t="shared" si="0"/>
        <v>1.0557454166666664</v>
      </c>
      <c r="J15" s="11">
        <f>(G15/G24)*100</f>
        <v>74.899039963702819</v>
      </c>
      <c r="K15" s="20">
        <v>4</v>
      </c>
      <c r="L15" s="23">
        <f t="shared" ref="L15:R15" si="9">AVERAGE(D20:D22)</f>
        <v>40.095166666666664</v>
      </c>
      <c r="M15" s="23">
        <f t="shared" si="9"/>
        <v>0.02</v>
      </c>
      <c r="N15" s="23">
        <f t="shared" si="9"/>
        <v>8.6666746666666657E-4</v>
      </c>
      <c r="O15" s="23">
        <f t="shared" si="9"/>
        <v>1.1685623866666668E-2</v>
      </c>
      <c r="P15" s="23">
        <f t="shared" si="9"/>
        <v>2.7050055246913582</v>
      </c>
      <c r="Q15" s="23">
        <f t="shared" si="9"/>
        <v>1.3525027623456791</v>
      </c>
      <c r="R15" s="24">
        <f t="shared" si="9"/>
        <v>94.205237330639804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0.06</v>
      </c>
      <c r="F16" s="9">
        <f t="shared" si="2"/>
        <v>2.5940184000000002E-3</v>
      </c>
      <c r="G16" s="9">
        <f t="shared" si="7"/>
        <v>9.5088504000000011E-3</v>
      </c>
      <c r="H16" s="3">
        <f t="shared" si="3"/>
        <v>2.201122777777778</v>
      </c>
      <c r="I16" s="8">
        <f t="shared" si="0"/>
        <v>1.100561388888889</v>
      </c>
      <c r="J16" s="11">
        <f>(G16/G25)*100</f>
        <v>78.585989929793641</v>
      </c>
      <c r="K16" s="20">
        <v>5</v>
      </c>
      <c r="L16" s="23">
        <f t="shared" ref="L16:R16" si="10">AVERAGE(D23:D25)</f>
        <v>50.119905864197527</v>
      </c>
      <c r="M16" s="23">
        <f t="shared" si="10"/>
        <v>1.6666666666666666E-2</v>
      </c>
      <c r="N16" s="23">
        <f t="shared" si="10"/>
        <v>7.2179133333333343E-4</v>
      </c>
      <c r="O16" s="23">
        <f t="shared" si="10"/>
        <v>1.2407415200000001E-2</v>
      </c>
      <c r="P16" s="23">
        <f t="shared" si="10"/>
        <v>2.8720868518518521</v>
      </c>
      <c r="Q16" s="23">
        <f t="shared" si="10"/>
        <v>1.436043425925926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0.03</v>
      </c>
      <c r="F17" s="9">
        <f t="shared" si="2"/>
        <v>1.2924731999999998E-3</v>
      </c>
      <c r="G17" s="9">
        <f t="shared" si="7"/>
        <v>1.1218848E-2</v>
      </c>
      <c r="H17" s="3">
        <f t="shared" si="3"/>
        <v>2.5969555555555557</v>
      </c>
      <c r="I17" s="8">
        <f t="shared" si="0"/>
        <v>1.2984777777777778</v>
      </c>
      <c r="J17" s="11">
        <f>(G17/G23)*100</f>
        <v>86.673971720184355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0.03</v>
      </c>
      <c r="F18" s="9">
        <f t="shared" si="2"/>
        <v>1.3127051999999998E-3</v>
      </c>
      <c r="G18" s="9">
        <f t="shared" si="7"/>
        <v>1.0434345599999999E-2</v>
      </c>
      <c r="H18" s="3">
        <f t="shared" si="3"/>
        <v>2.4153577777777775</v>
      </c>
      <c r="I18" s="8">
        <f t="shared" si="0"/>
        <v>1.2076788888888887</v>
      </c>
      <c r="J18" s="11">
        <f>(G18/G24)*100</f>
        <v>85.677842341766365</v>
      </c>
      <c r="K18" s="20">
        <v>1</v>
      </c>
      <c r="L18" s="23">
        <f>_xlfn.STDEV.P(D11:D13)</f>
        <v>2.6260818838019461E-2</v>
      </c>
      <c r="M18" s="23">
        <f>_xlfn.STDEV.P(E11:E13)</f>
        <v>4.7140452079103209E-3</v>
      </c>
      <c r="N18" s="23">
        <f>_xlfn.STDEV.S(F11:F13)</f>
        <v>2.2887831590024773E-4</v>
      </c>
      <c r="O18" s="23">
        <f>_xlfn.STDEV.S(G11:G13)</f>
        <v>2.2887831590024773E-4</v>
      </c>
      <c r="P18" s="23">
        <f>_xlfn.STDEV.S(H11:H13)</f>
        <v>5.2981091643575867E-2</v>
      </c>
      <c r="Q18" s="23">
        <f>_xlfn.STDEV.S(I11:I13)</f>
        <v>2.6490545821787937E-2</v>
      </c>
      <c r="R18" s="24">
        <f>_xlfn.STDEV.P(J11:J13)</f>
        <v>1.7542577320622634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0.03</v>
      </c>
      <c r="F19" s="9">
        <f t="shared" si="2"/>
        <v>1.2948252E-3</v>
      </c>
      <c r="G19" s="9">
        <f t="shared" si="7"/>
        <v>1.0803675600000002E-2</v>
      </c>
      <c r="H19" s="3">
        <f t="shared" si="3"/>
        <v>2.5008508333333337</v>
      </c>
      <c r="I19" s="8">
        <f t="shared" si="0"/>
        <v>1.2504254166666668</v>
      </c>
      <c r="J19" s="11">
        <f>(G19/G25)*100</f>
        <v>89.287085840193399</v>
      </c>
      <c r="K19" s="20">
        <v>2</v>
      </c>
      <c r="L19" s="23">
        <f>_xlfn.STDEV.P(D14:D16)</f>
        <v>5.687803619642863E-2</v>
      </c>
      <c r="M19" s="23">
        <f>_xlfn.STDEV.P(E14:E16)</f>
        <v>4.7140452079103209E-3</v>
      </c>
      <c r="N19" s="23">
        <f>_xlfn.STDEV.S(F14:F16)</f>
        <v>2.4179723683792018E-4</v>
      </c>
      <c r="O19" s="23">
        <f>_xlfn.STDEV.S(G14:G16)</f>
        <v>4.024623508766014E-4</v>
      </c>
      <c r="P19" s="23">
        <f>_xlfn.STDEV.S(H14:H16)</f>
        <v>9.3162581221435559E-2</v>
      </c>
      <c r="Q19" s="23">
        <f>_xlfn.STDEV.S(I14:I16)</f>
        <v>4.6581290610717779E-2</v>
      </c>
      <c r="R19" s="24">
        <f>_xlfn.STDEV.P(J14:J16)</f>
        <v>1.5054051702633526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0.02</v>
      </c>
      <c r="F20" s="9">
        <f t="shared" si="2"/>
        <v>8.6164879999999996E-4</v>
      </c>
      <c r="G20" s="9">
        <f t="shared" si="7"/>
        <v>1.20804968E-2</v>
      </c>
      <c r="H20" s="3">
        <f t="shared" si="3"/>
        <v>2.7964112962962964</v>
      </c>
      <c r="I20" s="8">
        <f t="shared" si="0"/>
        <v>1.3982056481481482</v>
      </c>
      <c r="J20" s="11">
        <f>(G20/G23)*100</f>
        <v>93.330851617650723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1.1064659416357982E-5</v>
      </c>
      <c r="O20" s="23">
        <f>_xlfn.STDEV.S(G17:G19)</f>
        <v>3.9247436991212618E-4</v>
      </c>
      <c r="P20" s="23">
        <f>_xlfn.STDEV.S(H17:H19)</f>
        <v>9.0850548590770006E-2</v>
      </c>
      <c r="Q20" s="23">
        <f>_xlfn.STDEV.S(I17:I19)</f>
        <v>4.5425274295385003E-2</v>
      </c>
      <c r="R20" s="24">
        <f>_xlfn.STDEV.P(J17:J19)</f>
        <v>1.5219606424198677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0.02</v>
      </c>
      <c r="F21" s="9">
        <f t="shared" si="2"/>
        <v>8.7513679999999994E-4</v>
      </c>
      <c r="G21" s="9">
        <f t="shared" si="7"/>
        <v>1.1309482399999999E-2</v>
      </c>
      <c r="H21" s="3">
        <f t="shared" si="3"/>
        <v>2.6179357407407404</v>
      </c>
      <c r="I21" s="8">
        <f t="shared" si="0"/>
        <v>1.3089678703703702</v>
      </c>
      <c r="J21" s="11">
        <f>(G21/G24)*100</f>
        <v>92.863710593808733</v>
      </c>
      <c r="K21" s="20">
        <v>4</v>
      </c>
      <c r="L21" s="23">
        <f>_xlfn.STDEV.P(D20:D22)</f>
        <v>0.19586485441530813</v>
      </c>
      <c r="M21" s="23">
        <f>_xlfn.STDEV.P(E20:E22)</f>
        <v>0</v>
      </c>
      <c r="N21" s="23">
        <f>_xlfn.STDEV.S(F20:F22)</f>
        <v>7.3764396109053094E-6</v>
      </c>
      <c r="O21" s="23">
        <f>_xlfn.STDEV.S(G20:G22)</f>
        <v>3.8584835380555083E-4</v>
      </c>
      <c r="P21" s="23">
        <f>_xlfn.STDEV.S(H20:H22)</f>
        <v>8.9316748566099849E-2</v>
      </c>
      <c r="Q21" s="23">
        <f>_xlfn.STDEV.S(I20:I22)</f>
        <v>4.4658374283049924E-2</v>
      </c>
      <c r="R21" s="24">
        <f>_xlfn.STDEV.P(J20:J22)</f>
        <v>1.5784499090330935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0.02</v>
      </c>
      <c r="F22" s="9">
        <f t="shared" si="2"/>
        <v>8.6321680000000004E-4</v>
      </c>
      <c r="G22" s="9">
        <f t="shared" si="7"/>
        <v>1.1666892400000002E-2</v>
      </c>
      <c r="H22" s="3">
        <f t="shared" si="3"/>
        <v>2.7006695370370375</v>
      </c>
      <c r="I22" s="8">
        <f t="shared" si="0"/>
        <v>1.3503347685185187</v>
      </c>
      <c r="J22" s="11">
        <f>(G22/G25)*100</f>
        <v>96.421149780459899</v>
      </c>
      <c r="K22" s="25">
        <v>5</v>
      </c>
      <c r="L22" s="26">
        <f>_xlfn.STDEV.P(D23:D25)</f>
        <v>0.22203308030089663</v>
      </c>
      <c r="M22" s="26">
        <f>_xlfn.STDEV.P(E23:E25)</f>
        <v>4.7140452079103123E-3</v>
      </c>
      <c r="N22" s="26">
        <f>_xlfn.STDEV.S(F23:F25)</f>
        <v>2.500845519868297E-4</v>
      </c>
      <c r="O22" s="26">
        <f>_xlfn.STDEV.S(G23:G25)</f>
        <v>4.6612717254946565E-4</v>
      </c>
      <c r="P22" s="26">
        <f>_xlfn.STDEV.S(H23:H25)</f>
        <v>0.10789980846052452</v>
      </c>
      <c r="Q22" s="26">
        <f>_xlfn.STDEV.S(I23:I25)</f>
        <v>5.3949904230262261E-2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0.02</v>
      </c>
      <c r="F23" s="9">
        <f t="shared" si="2"/>
        <v>8.6323680000000003E-4</v>
      </c>
      <c r="G23" s="15">
        <f t="shared" si="7"/>
        <v>1.29437336E-2</v>
      </c>
      <c r="H23" s="3">
        <f t="shared" si="3"/>
        <v>2.9962346296296296</v>
      </c>
      <c r="I23" s="8">
        <f t="shared" si="0"/>
        <v>1.4981173148148148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0.02</v>
      </c>
      <c r="F24" s="9">
        <f t="shared" si="2"/>
        <v>8.6909880000000006E-4</v>
      </c>
      <c r="G24" s="15">
        <f t="shared" si="7"/>
        <v>1.21785812E-2</v>
      </c>
      <c r="H24" s="3">
        <f t="shared" si="3"/>
        <v>2.8191160185185185</v>
      </c>
      <c r="I24" s="8">
        <f t="shared" si="0"/>
        <v>1.4095580092592592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0.01</v>
      </c>
      <c r="F25" s="9">
        <f t="shared" si="2"/>
        <v>4.3303840000000009E-4</v>
      </c>
      <c r="G25" s="15">
        <f t="shared" si="7"/>
        <v>1.2099930800000002E-2</v>
      </c>
      <c r="H25" s="3">
        <f t="shared" si="3"/>
        <v>2.8009099074074078</v>
      </c>
      <c r="I25" s="8">
        <f t="shared" si="0"/>
        <v>1.4004549537037039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workbookViewId="0">
      <selection activeCell="L18" sqref="L18:R22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122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123</v>
      </c>
      <c r="F10" s="6" t="s">
        <v>124</v>
      </c>
      <c r="G10" s="6" t="s">
        <v>125</v>
      </c>
      <c r="H10" s="6" t="s">
        <v>126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123</v>
      </c>
      <c r="N10" s="30" t="s">
        <v>124</v>
      </c>
      <c r="O10" s="30" t="s">
        <v>125</v>
      </c>
      <c r="P10" s="30" t="s">
        <v>126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4">
        <v>0.03</v>
      </c>
      <c r="F11" s="9">
        <f>B11*E11/1000</f>
        <v>1.2951029999999999E-3</v>
      </c>
      <c r="G11" s="9">
        <f>F11</f>
        <v>1.2951029999999999E-3</v>
      </c>
      <c r="H11" s="3">
        <f>G11/(B$7 /1000)</f>
        <v>0.29979236111111107</v>
      </c>
      <c r="I11" s="8">
        <f t="shared" ref="I11:I25" si="0">H11/B$8*100</f>
        <v>0.14989618055555554</v>
      </c>
      <c r="J11" s="11">
        <f>(G11/G23)*100</f>
        <v>33.363367421714514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4">
        <v>0.03</v>
      </c>
      <c r="F12" s="9">
        <f t="shared" ref="F12:F25" si="2">B12*E12/1000</f>
        <v>1.3029299999999999E-3</v>
      </c>
      <c r="G12" s="9">
        <f>F12</f>
        <v>1.3029299999999999E-3</v>
      </c>
      <c r="H12" s="3">
        <f t="shared" ref="H12:H25" si="3">G12/(B$7 /1000)</f>
        <v>0.30160416666666662</v>
      </c>
      <c r="I12" s="8">
        <f t="shared" si="0"/>
        <v>0.15080208333333331</v>
      </c>
      <c r="J12" s="11">
        <f>(G12/G24)*100</f>
        <v>29.906009291605407</v>
      </c>
      <c r="K12" s="20">
        <v>1</v>
      </c>
      <c r="L12" s="23">
        <f t="shared" ref="L12:R12" si="4">AVERAGE(D11:D13)</f>
        <v>10.016882716049381</v>
      </c>
      <c r="M12" s="23">
        <f t="shared" si="4"/>
        <v>3.3333333333333333E-2</v>
      </c>
      <c r="N12" s="23">
        <f t="shared" si="4"/>
        <v>1.442247E-3</v>
      </c>
      <c r="O12" s="23">
        <f t="shared" si="4"/>
        <v>1.442247E-3</v>
      </c>
      <c r="P12" s="23">
        <f t="shared" si="4"/>
        <v>0.33385347222222223</v>
      </c>
      <c r="Q12" s="23">
        <f t="shared" si="4"/>
        <v>0.16692673611111111</v>
      </c>
      <c r="R12" s="24">
        <f t="shared" si="4"/>
        <v>32.202906490190557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4">
        <v>0.04</v>
      </c>
      <c r="F13" s="9">
        <f t="shared" si="2"/>
        <v>1.7287080000000002E-3</v>
      </c>
      <c r="G13" s="9">
        <f>F13</f>
        <v>1.7287080000000002E-3</v>
      </c>
      <c r="H13" s="3">
        <f t="shared" si="3"/>
        <v>0.40016388888888893</v>
      </c>
      <c r="I13" s="8">
        <f t="shared" si="0"/>
        <v>0.20008194444444449</v>
      </c>
      <c r="J13" s="11">
        <f>(G13/G25)*100</f>
        <v>33.33934275725175</v>
      </c>
      <c r="K13" s="20">
        <v>2</v>
      </c>
      <c r="L13" s="23">
        <f t="shared" ref="L13:R13" si="5">AVERAGE(D14:D16)</f>
        <v>20.03341975308642</v>
      </c>
      <c r="M13" s="23">
        <f t="shared" si="5"/>
        <v>2.3333333333333334E-2</v>
      </c>
      <c r="N13" s="23">
        <f t="shared" si="5"/>
        <v>1.0095409333333333E-3</v>
      </c>
      <c r="O13" s="23">
        <f t="shared" si="5"/>
        <v>2.4517879333333333E-3</v>
      </c>
      <c r="P13" s="23">
        <f t="shared" si="5"/>
        <v>0.56754350308641976</v>
      </c>
      <c r="Q13" s="23">
        <f t="shared" si="5"/>
        <v>0.28377175154320988</v>
      </c>
      <c r="R13" s="24">
        <f t="shared" si="5"/>
        <v>54.596818138177923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4">
        <v>0.02</v>
      </c>
      <c r="F14" s="9">
        <f t="shared" si="2"/>
        <v>8.6261679999999992E-4</v>
      </c>
      <c r="G14" s="9">
        <f t="shared" ref="G14:G25" si="7">G11+F14</f>
        <v>2.1577198000000001E-3</v>
      </c>
      <c r="H14" s="3">
        <f t="shared" si="3"/>
        <v>0.49947217592592591</v>
      </c>
      <c r="I14" s="8">
        <f t="shared" si="0"/>
        <v>0.24973608796296295</v>
      </c>
      <c r="J14" s="11">
        <f>(G14/G23)*100</f>
        <v>55.585384699524568</v>
      </c>
      <c r="K14" s="20">
        <v>3</v>
      </c>
      <c r="L14" s="23">
        <f t="shared" ref="L14:R14" si="8">AVERAGE(D17:D19)</f>
        <v>30.064293209876539</v>
      </c>
      <c r="M14" s="23">
        <f t="shared" si="8"/>
        <v>0.02</v>
      </c>
      <c r="N14" s="23">
        <f t="shared" si="8"/>
        <v>8.6666746666666657E-4</v>
      </c>
      <c r="O14" s="23">
        <f t="shared" si="8"/>
        <v>3.3184553999999998E-3</v>
      </c>
      <c r="P14" s="23">
        <f t="shared" si="8"/>
        <v>0.76816097222222213</v>
      </c>
      <c r="Q14" s="23">
        <f t="shared" si="8"/>
        <v>0.38408048611111106</v>
      </c>
      <c r="R14" s="24">
        <f t="shared" si="8"/>
        <v>74.240731161619351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4">
        <v>0.02</v>
      </c>
      <c r="F15" s="9">
        <f t="shared" si="2"/>
        <v>8.6899679999999997E-4</v>
      </c>
      <c r="G15" s="9">
        <f t="shared" si="7"/>
        <v>2.1719267999999996E-3</v>
      </c>
      <c r="H15" s="3">
        <f t="shared" si="3"/>
        <v>0.50276083333333321</v>
      </c>
      <c r="I15" s="8">
        <f t="shared" si="0"/>
        <v>0.25138041666666661</v>
      </c>
      <c r="J15" s="11">
        <f>(G15/G24)*100</f>
        <v>49.851997468388014</v>
      </c>
      <c r="K15" s="20">
        <v>4</v>
      </c>
      <c r="L15" s="23">
        <f t="shared" ref="L15:R15" si="9">AVERAGE(D20:D22)</f>
        <v>40.095166666666664</v>
      </c>
      <c r="M15" s="23">
        <f t="shared" si="9"/>
        <v>1.6666666666666666E-2</v>
      </c>
      <c r="N15" s="23">
        <f t="shared" si="9"/>
        <v>7.2305933333333334E-4</v>
      </c>
      <c r="O15" s="23">
        <f t="shared" si="9"/>
        <v>4.0415147333333337E-3</v>
      </c>
      <c r="P15" s="23">
        <f t="shared" si="9"/>
        <v>0.93553581790123452</v>
      </c>
      <c r="Q15" s="23">
        <f t="shared" si="9"/>
        <v>0.46776790895061726</v>
      </c>
      <c r="R15" s="24">
        <f t="shared" si="9"/>
        <v>90.185130774045163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4">
        <v>0.03</v>
      </c>
      <c r="F16" s="9">
        <f t="shared" si="2"/>
        <v>1.2970092000000001E-3</v>
      </c>
      <c r="G16" s="9">
        <f t="shared" si="7"/>
        <v>3.0257172000000003E-3</v>
      </c>
      <c r="H16" s="3">
        <f t="shared" si="3"/>
        <v>0.70039750000000012</v>
      </c>
      <c r="I16" s="8">
        <f t="shared" si="0"/>
        <v>0.35019875000000006</v>
      </c>
      <c r="J16" s="11">
        <f>(G16/G25)*100</f>
        <v>58.35307224662121</v>
      </c>
      <c r="K16" s="20">
        <v>5</v>
      </c>
      <c r="L16" s="23">
        <f t="shared" ref="L16:R16" si="10">AVERAGE(D23:D25)</f>
        <v>50.119905864197527</v>
      </c>
      <c r="M16" s="23">
        <f t="shared" si="10"/>
        <v>0.01</v>
      </c>
      <c r="N16" s="23">
        <f t="shared" si="10"/>
        <v>4.3306873333333334E-4</v>
      </c>
      <c r="O16" s="23">
        <f t="shared" si="10"/>
        <v>4.474583466666667E-3</v>
      </c>
      <c r="P16" s="23">
        <f t="shared" si="10"/>
        <v>1.0357832098765432</v>
      </c>
      <c r="Q16" s="23">
        <f t="shared" si="10"/>
        <v>0.51789160493827158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4">
        <v>0.02</v>
      </c>
      <c r="F17" s="9">
        <f t="shared" si="2"/>
        <v>8.6164879999999996E-4</v>
      </c>
      <c r="G17" s="9">
        <f t="shared" si="7"/>
        <v>3.0193685999999999E-3</v>
      </c>
      <c r="H17" s="3">
        <f t="shared" si="3"/>
        <v>0.69892791666666665</v>
      </c>
      <c r="I17" s="8">
        <f t="shared" si="0"/>
        <v>0.34946395833333332</v>
      </c>
      <c r="J17" s="11">
        <f>(G17/G23)*100</f>
        <v>77.782465165618291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4">
        <v>0.02</v>
      </c>
      <c r="F18" s="9">
        <f t="shared" si="2"/>
        <v>8.7513679999999994E-4</v>
      </c>
      <c r="G18" s="9">
        <f t="shared" si="7"/>
        <v>3.0470635999999994E-3</v>
      </c>
      <c r="H18" s="3">
        <f t="shared" si="3"/>
        <v>0.70533879629629614</v>
      </c>
      <c r="I18" s="8">
        <f t="shared" si="0"/>
        <v>0.35266939814814807</v>
      </c>
      <c r="J18" s="11">
        <f>(G18/G24)*100</f>
        <v>69.938916391297013</v>
      </c>
      <c r="K18" s="20">
        <v>1</v>
      </c>
      <c r="L18" s="23">
        <f>_xlfn.STDEV.P(D11:D13)</f>
        <v>2.6260818838019461E-2</v>
      </c>
      <c r="M18" s="23">
        <f>_xlfn.STDEV.P(E11:E13)</f>
        <v>4.7140452079103183E-3</v>
      </c>
      <c r="N18" s="23">
        <f>_xlfn.STDEV.S(F11:F13)</f>
        <v>2.4811336899288616E-4</v>
      </c>
      <c r="O18" s="23">
        <f>_xlfn.STDEV.S(G11:G13)</f>
        <v>2.4811336899288616E-4</v>
      </c>
      <c r="P18" s="23">
        <f>_xlfn.STDEV.S(H11:H13)</f>
        <v>5.7433650229834127E-2</v>
      </c>
      <c r="Q18" s="23">
        <f>_xlfn.STDEV.S(I11:I13)</f>
        <v>2.8716825114917303E-2</v>
      </c>
      <c r="R18" s="24">
        <f>_xlfn.STDEV.P(J11:J13)</f>
        <v>1.6241811992050781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4">
        <v>0.02</v>
      </c>
      <c r="F19" s="9">
        <f t="shared" si="2"/>
        <v>8.6321680000000004E-4</v>
      </c>
      <c r="G19" s="9">
        <f t="shared" si="7"/>
        <v>3.8889340000000001E-3</v>
      </c>
      <c r="H19" s="3">
        <f t="shared" si="3"/>
        <v>0.9002162037037037</v>
      </c>
      <c r="I19" s="8">
        <f t="shared" si="0"/>
        <v>0.45010810185185191</v>
      </c>
      <c r="J19" s="11">
        <f>(G19/G25)*100</f>
        <v>75.000811927942763</v>
      </c>
      <c r="K19" s="20">
        <v>2</v>
      </c>
      <c r="L19" s="23">
        <f>_xlfn.STDEV.P(D14:D16)</f>
        <v>5.687803619642863E-2</v>
      </c>
      <c r="M19" s="23">
        <f>_xlfn.STDEV.P(E14:E16)</f>
        <v>4.7140452079103157E-3</v>
      </c>
      <c r="N19" s="23">
        <f>_xlfn.STDEV.S(F14:F16)</f>
        <v>2.4897525852030631E-4</v>
      </c>
      <c r="O19" s="23">
        <f>_xlfn.STDEV.S(G14:G16)</f>
        <v>4.9708808280289076E-4</v>
      </c>
      <c r="P19" s="23">
        <f>_xlfn.STDEV.S(H14:H16)</f>
        <v>0.11506668583400226</v>
      </c>
      <c r="Q19" s="23">
        <f>_xlfn.STDEV.S(I14:I16)</f>
        <v>5.7533342917001129E-2</v>
      </c>
      <c r="R19" s="24">
        <f>_xlfn.STDEV.P(J14:J16)</f>
        <v>3.5402463173191476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4">
        <v>0.01</v>
      </c>
      <c r="F20" s="9">
        <f t="shared" si="2"/>
        <v>4.3082439999999998E-4</v>
      </c>
      <c r="G20" s="9">
        <f t="shared" si="7"/>
        <v>3.4501929999999998E-3</v>
      </c>
      <c r="H20" s="3">
        <f t="shared" si="3"/>
        <v>0.79865578703703699</v>
      </c>
      <c r="I20" s="8">
        <f t="shared" si="0"/>
        <v>0.3993278935185185</v>
      </c>
      <c r="J20" s="11">
        <f>(G20/G23)*100</f>
        <v>88.881005398665167</v>
      </c>
      <c r="K20" s="20">
        <v>3</v>
      </c>
      <c r="L20" s="23">
        <f>_xlfn.STDEV.P(D17:D19)</f>
        <v>0.12625277618159614</v>
      </c>
      <c r="M20" s="23">
        <f>_xlfn.STDEV.P(E17:E19)</f>
        <v>0</v>
      </c>
      <c r="N20" s="23">
        <f>_xlfn.STDEV.S(F17:F19)</f>
        <v>7.3764396109053094E-6</v>
      </c>
      <c r="O20" s="23">
        <f>_xlfn.STDEV.S(G17:G19)</f>
        <v>4.9424298482600665E-4</v>
      </c>
      <c r="P20" s="23">
        <f>_xlfn.STDEV.S(H17:H19)</f>
        <v>0.11440809833935385</v>
      </c>
      <c r="Q20" s="23">
        <f>_xlfn.STDEV.S(I17:I19)</f>
        <v>5.7204049169677168E-2</v>
      </c>
      <c r="R20" s="24">
        <f>_xlfn.STDEV.P(J17:J19)</f>
        <v>3.2469068790969136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4">
        <v>0.02</v>
      </c>
      <c r="F21" s="9">
        <f t="shared" si="2"/>
        <v>8.7513679999999994E-4</v>
      </c>
      <c r="G21" s="9">
        <f t="shared" si="7"/>
        <v>3.9222003999999991E-3</v>
      </c>
      <c r="H21" s="3">
        <f t="shared" si="3"/>
        <v>0.90791675925925908</v>
      </c>
      <c r="I21" s="8">
        <f t="shared" si="0"/>
        <v>0.45395837962962954</v>
      </c>
      <c r="J21" s="11">
        <f>(G21/G24)*100</f>
        <v>90.025835314206006</v>
      </c>
      <c r="K21" s="20">
        <v>4</v>
      </c>
      <c r="L21" s="23">
        <f>_xlfn.STDEV.P(D20:D22)</f>
        <v>0.19586485441530813</v>
      </c>
      <c r="M21" s="23">
        <f>_xlfn.STDEV.P(E20:E22)</f>
        <v>4.7140452079103123E-3</v>
      </c>
      <c r="N21" s="23">
        <f>_xlfn.STDEV.S(F20:F22)</f>
        <v>2.5315304421486489E-4</v>
      </c>
      <c r="O21" s="23">
        <f>_xlfn.STDEV.S(G20:G22)</f>
        <v>6.5912856170044238E-4</v>
      </c>
      <c r="P21" s="23">
        <f>_xlfn.STDEV.S(H20:H22)</f>
        <v>0.15257605594917611</v>
      </c>
      <c r="Q21" s="23">
        <f>_xlfn.STDEV.S(I20:I22)</f>
        <v>7.6288027974588057E-2</v>
      </c>
      <c r="R21" s="24">
        <f>_xlfn.STDEV.P(J20:J22)</f>
        <v>1.1354468399693152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4">
        <v>0.02</v>
      </c>
      <c r="F22" s="9">
        <f t="shared" si="2"/>
        <v>8.6321680000000004E-4</v>
      </c>
      <c r="G22" s="9">
        <f t="shared" si="7"/>
        <v>4.7521508000000004E-3</v>
      </c>
      <c r="H22" s="3">
        <f t="shared" si="3"/>
        <v>1.1000349074074074</v>
      </c>
      <c r="I22" s="8">
        <f t="shared" si="0"/>
        <v>0.5500174537037037</v>
      </c>
      <c r="J22" s="11">
        <f>(G22/G25)*100</f>
        <v>91.648551609264317</v>
      </c>
      <c r="K22" s="25">
        <v>5</v>
      </c>
      <c r="L22" s="26">
        <f>_xlfn.STDEV.P(D23:D25)</f>
        <v>0.22203308030089663</v>
      </c>
      <c r="M22" s="26">
        <f>_xlfn.STDEV.P(E23:E25)</f>
        <v>0</v>
      </c>
      <c r="N22" s="26">
        <f>_xlfn.STDEV.S(F23:F25)</f>
        <v>1.4657354240562502E-6</v>
      </c>
      <c r="O22" s="26">
        <f>_xlfn.STDEV.S(G23:G25)</f>
        <v>6.5963020104699115E-4</v>
      </c>
      <c r="P22" s="26">
        <f>_xlfn.STDEV.S(H23:H25)</f>
        <v>0.15269217616828532</v>
      </c>
      <c r="Q22" s="26">
        <f>_xlfn.STDEV.S(I23:I25)</f>
        <v>7.6346088084142658E-2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4">
        <v>0.01</v>
      </c>
      <c r="F23" s="9">
        <f t="shared" si="2"/>
        <v>4.3161840000000001E-4</v>
      </c>
      <c r="G23" s="15">
        <f t="shared" si="7"/>
        <v>3.8818113999999999E-3</v>
      </c>
      <c r="H23" s="3">
        <f t="shared" si="3"/>
        <v>0.89856745370370372</v>
      </c>
      <c r="I23" s="8">
        <f t="shared" si="0"/>
        <v>0.44928372685185186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4">
        <v>0.01</v>
      </c>
      <c r="F24" s="9">
        <f t="shared" si="2"/>
        <v>4.3454940000000003E-4</v>
      </c>
      <c r="G24" s="15">
        <f t="shared" si="7"/>
        <v>4.3567497999999994E-3</v>
      </c>
      <c r="H24" s="3">
        <f t="shared" si="3"/>
        <v>1.008506898148148</v>
      </c>
      <c r="I24" s="8">
        <f t="shared" si="0"/>
        <v>0.50425344907407399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6">
        <v>0.01</v>
      </c>
      <c r="F25" s="9">
        <f t="shared" si="2"/>
        <v>4.3303840000000009E-4</v>
      </c>
      <c r="G25" s="15">
        <f t="shared" si="7"/>
        <v>5.1851892000000007E-3</v>
      </c>
      <c r="H25" s="3">
        <f t="shared" si="3"/>
        <v>1.2002752777777779</v>
      </c>
      <c r="I25" s="8">
        <f t="shared" si="0"/>
        <v>0.60013763888888894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abSelected="1" topLeftCell="A9" workbookViewId="0">
      <selection activeCell="L28" sqref="L28"/>
    </sheetView>
  </sheetViews>
  <sheetFormatPr defaultColWidth="8.85546875" defaultRowHeight="15" x14ac:dyDescent="0.25"/>
  <cols>
    <col min="1" max="1" width="17.28515625" style="1" bestFit="1" customWidth="1"/>
    <col min="2" max="2" width="10.7109375" customWidth="1"/>
    <col min="3" max="9" width="10.7109375" style="4" customWidth="1"/>
    <col min="10" max="25" width="10.7109375" customWidth="1"/>
  </cols>
  <sheetData>
    <row r="1" spans="1:25" x14ac:dyDescent="0.25">
      <c r="A1" s="1" t="s">
        <v>0</v>
      </c>
      <c r="B1" t="s">
        <v>10</v>
      </c>
    </row>
    <row r="2" spans="1:25" x14ac:dyDescent="0.25">
      <c r="A2" s="1" t="s">
        <v>1</v>
      </c>
      <c r="B2" s="2">
        <v>44237</v>
      </c>
    </row>
    <row r="3" spans="1:25" x14ac:dyDescent="0.25">
      <c r="A3" s="1" t="s">
        <v>2</v>
      </c>
      <c r="B3">
        <v>0</v>
      </c>
    </row>
    <row r="4" spans="1:25" x14ac:dyDescent="0.25">
      <c r="A4" s="1" t="s">
        <v>3</v>
      </c>
      <c r="B4" t="s">
        <v>9</v>
      </c>
    </row>
    <row r="6" spans="1:25" x14ac:dyDescent="0.25">
      <c r="A6" s="33" t="s">
        <v>30</v>
      </c>
    </row>
    <row r="7" spans="1:25" x14ac:dyDescent="0.25">
      <c r="A7" s="1" t="s">
        <v>7</v>
      </c>
      <c r="B7" s="16">
        <v>4.32</v>
      </c>
    </row>
    <row r="8" spans="1:25" x14ac:dyDescent="0.25">
      <c r="A8" s="1" t="s">
        <v>127</v>
      </c>
      <c r="B8" s="16">
        <v>200</v>
      </c>
    </row>
    <row r="9" spans="1:25" ht="15.75" thickBot="1" x14ac:dyDescent="0.3"/>
    <row r="10" spans="1:25" s="10" customFormat="1" ht="47.25" customHeight="1" thickBot="1" x14ac:dyDescent="0.3">
      <c r="A10" s="10" t="s">
        <v>4</v>
      </c>
      <c r="B10" s="7" t="s">
        <v>8</v>
      </c>
      <c r="C10" s="5" t="s">
        <v>5</v>
      </c>
      <c r="D10" s="5" t="s">
        <v>6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11</v>
      </c>
      <c r="J10" s="14" t="s">
        <v>12</v>
      </c>
      <c r="K10" s="28" t="s">
        <v>4</v>
      </c>
      <c r="L10" s="29" t="s">
        <v>6</v>
      </c>
      <c r="M10" s="30" t="s">
        <v>128</v>
      </c>
      <c r="N10" s="30" t="s">
        <v>129</v>
      </c>
      <c r="O10" s="30" t="s">
        <v>130</v>
      </c>
      <c r="P10" s="30" t="s">
        <v>131</v>
      </c>
      <c r="Q10" s="30" t="s">
        <v>11</v>
      </c>
      <c r="R10" s="31" t="s">
        <v>12</v>
      </c>
      <c r="S10" s="5"/>
      <c r="T10" s="6"/>
      <c r="U10" s="5"/>
      <c r="V10" s="6"/>
      <c r="W10" s="5"/>
      <c r="X10" s="14"/>
      <c r="Y10" s="5"/>
    </row>
    <row r="11" spans="1:25" x14ac:dyDescent="0.25">
      <c r="A11" s="12" t="s">
        <v>13</v>
      </c>
      <c r="B11" s="17">
        <v>43.170099999999998</v>
      </c>
      <c r="C11" s="3">
        <f>B11/B$7</f>
        <v>9.9930787037037021</v>
      </c>
      <c r="D11" s="3">
        <f>C11</f>
        <v>9.9930787037037021</v>
      </c>
      <c r="E11" s="38">
        <v>8.9610000000000003</v>
      </c>
      <c r="F11" s="9">
        <f>B11*E11/1000</f>
        <v>0.38684726610000003</v>
      </c>
      <c r="G11" s="9">
        <f>F11</f>
        <v>0.38684726610000003</v>
      </c>
      <c r="H11" s="3">
        <f>G11/(B$7 /1000)</f>
        <v>89.547978263888893</v>
      </c>
      <c r="I11" s="8">
        <f t="shared" ref="I11:I25" si="0">H11/B$8*100</f>
        <v>44.773989131944447</v>
      </c>
      <c r="J11" s="11">
        <f>(G11/G23)*100</f>
        <v>17.05257299110842</v>
      </c>
      <c r="K11" s="32" t="s">
        <v>28</v>
      </c>
      <c r="L11" s="21"/>
      <c r="M11" s="21"/>
      <c r="N11" s="21"/>
      <c r="O11" s="21"/>
      <c r="P11" s="21"/>
      <c r="Q11" s="21"/>
      <c r="R11" s="22"/>
      <c r="S11" s="19"/>
      <c r="T11" s="18"/>
      <c r="U11" s="18"/>
      <c r="V11" s="18"/>
      <c r="W11" s="18"/>
      <c r="X11" s="18"/>
      <c r="Y11" s="18"/>
    </row>
    <row r="12" spans="1:25" x14ac:dyDescent="0.25">
      <c r="A12" s="12" t="s">
        <v>14</v>
      </c>
      <c r="B12" s="17">
        <v>43.430999999999997</v>
      </c>
      <c r="C12" s="3">
        <f t="shared" ref="C12:C25" si="1">B12/B$7</f>
        <v>10.05347222222222</v>
      </c>
      <c r="D12" s="3">
        <f>C12</f>
        <v>10.05347222222222</v>
      </c>
      <c r="E12" s="38">
        <v>8.8089999999999993</v>
      </c>
      <c r="F12" s="9">
        <f t="shared" ref="F12:F25" si="2">B12*E12/1000</f>
        <v>0.38258367899999995</v>
      </c>
      <c r="G12" s="9">
        <f>F12</f>
        <v>0.38258367899999995</v>
      </c>
      <c r="H12" s="3">
        <f t="shared" ref="H12:H25" si="3">G12/(B$7 /1000)</f>
        <v>88.561036805555545</v>
      </c>
      <c r="I12" s="8">
        <f t="shared" si="0"/>
        <v>44.280518402777773</v>
      </c>
      <c r="J12" s="11">
        <f>(G12/G24)*100</f>
        <v>17.221289854139492</v>
      </c>
      <c r="K12" s="20">
        <v>1</v>
      </c>
      <c r="L12" s="23">
        <f t="shared" ref="L12:R12" si="4">AVERAGE(D11:D13)</f>
        <v>10.016882716049381</v>
      </c>
      <c r="M12" s="23">
        <f t="shared" si="4"/>
        <v>8.9016666666666655</v>
      </c>
      <c r="N12" s="23">
        <f t="shared" si="4"/>
        <v>0.38519369819999999</v>
      </c>
      <c r="O12" s="23">
        <f t="shared" si="4"/>
        <v>0.38519369819999999</v>
      </c>
      <c r="P12" s="23">
        <f t="shared" si="4"/>
        <v>89.16520791666666</v>
      </c>
      <c r="Q12" s="23">
        <f t="shared" si="4"/>
        <v>44.58260395833333</v>
      </c>
      <c r="R12" s="24">
        <f t="shared" si="4"/>
        <v>16.853393101862686</v>
      </c>
      <c r="S12" s="19"/>
      <c r="T12" s="19"/>
      <c r="U12" s="18"/>
      <c r="V12" s="19"/>
      <c r="W12" s="18"/>
      <c r="X12" s="19"/>
      <c r="Y12" s="18"/>
    </row>
    <row r="13" spans="1:25" x14ac:dyDescent="0.25">
      <c r="A13" s="12" t="s">
        <v>15</v>
      </c>
      <c r="B13" s="17">
        <v>43.217700000000001</v>
      </c>
      <c r="C13" s="3">
        <f t="shared" si="1"/>
        <v>10.004097222222221</v>
      </c>
      <c r="D13" s="3">
        <f>C13</f>
        <v>10.004097222222221</v>
      </c>
      <c r="E13" s="38">
        <v>8.9350000000000005</v>
      </c>
      <c r="F13" s="9">
        <f t="shared" si="2"/>
        <v>0.38615014950000004</v>
      </c>
      <c r="G13" s="9">
        <f>F13</f>
        <v>0.38615014950000004</v>
      </c>
      <c r="H13" s="3">
        <f t="shared" si="3"/>
        <v>89.386608680555568</v>
      </c>
      <c r="I13" s="8">
        <f t="shared" si="0"/>
        <v>44.693304340277784</v>
      </c>
      <c r="J13" s="11">
        <f>(G13/G25)*100</f>
        <v>16.286316460340146</v>
      </c>
      <c r="K13" s="20">
        <v>2</v>
      </c>
      <c r="L13" s="23">
        <f t="shared" ref="L13:R13" si="5">AVERAGE(D14:D16)</f>
        <v>20.03341975308642</v>
      </c>
      <c r="M13" s="23">
        <f t="shared" si="5"/>
        <v>8.4750000000000014</v>
      </c>
      <c r="N13" s="23">
        <f t="shared" si="5"/>
        <v>0.36667110093333338</v>
      </c>
      <c r="O13" s="23">
        <f t="shared" si="5"/>
        <v>0.75186479913333348</v>
      </c>
      <c r="P13" s="23">
        <f t="shared" si="5"/>
        <v>174.04277757716048</v>
      </c>
      <c r="Q13" s="23">
        <f t="shared" si="5"/>
        <v>87.021388788580239</v>
      </c>
      <c r="R13" s="24">
        <f t="shared" si="5"/>
        <v>32.974280624957075</v>
      </c>
      <c r="S13" s="19"/>
      <c r="T13" s="19"/>
      <c r="U13" s="18"/>
      <c r="V13" s="19"/>
      <c r="W13" s="18"/>
      <c r="X13" s="19"/>
      <c r="Y13" s="18"/>
    </row>
    <row r="14" spans="1:25" x14ac:dyDescent="0.25">
      <c r="A14" s="12" t="s">
        <v>16</v>
      </c>
      <c r="B14" s="17">
        <v>43.130839999999999</v>
      </c>
      <c r="C14" s="3">
        <f t="shared" si="1"/>
        <v>9.9839907407407402</v>
      </c>
      <c r="D14" s="3">
        <f t="shared" ref="D14:D25" si="6">D11+C14</f>
        <v>19.977069444444442</v>
      </c>
      <c r="E14" s="38">
        <v>10.750999999999999</v>
      </c>
      <c r="F14" s="9">
        <f t="shared" si="2"/>
        <v>0.46369966083999997</v>
      </c>
      <c r="G14" s="9">
        <f t="shared" ref="G14:G25" si="7">G11+F14</f>
        <v>0.85054692694</v>
      </c>
      <c r="H14" s="3">
        <f t="shared" si="3"/>
        <v>196.8858627175926</v>
      </c>
      <c r="I14" s="8">
        <f t="shared" si="0"/>
        <v>98.442931358796301</v>
      </c>
      <c r="J14" s="11">
        <f>(G14/G23)*100</f>
        <v>37.492868180844333</v>
      </c>
      <c r="K14" s="20">
        <v>3</v>
      </c>
      <c r="L14" s="23">
        <f t="shared" ref="L14:R14" si="8">AVERAGE(D17:D19)</f>
        <v>30.064293209876539</v>
      </c>
      <c r="M14" s="23">
        <f t="shared" si="8"/>
        <v>11.000666666666667</v>
      </c>
      <c r="N14" s="23">
        <f t="shared" si="8"/>
        <v>0.47644445229333332</v>
      </c>
      <c r="O14" s="23">
        <f t="shared" si="8"/>
        <v>1.2283092514266667</v>
      </c>
      <c r="P14" s="23">
        <f t="shared" si="8"/>
        <v>284.33084523765433</v>
      </c>
      <c r="Q14" s="23">
        <f t="shared" si="8"/>
        <v>142.16542261882717</v>
      </c>
      <c r="R14" s="24">
        <f t="shared" si="8"/>
        <v>53.748520441411046</v>
      </c>
      <c r="S14" s="19"/>
      <c r="T14" s="18"/>
      <c r="U14" s="18"/>
      <c r="V14" s="18"/>
      <c r="W14" s="18"/>
      <c r="X14" s="18"/>
      <c r="Y14" s="18"/>
    </row>
    <row r="15" spans="1:25" x14ac:dyDescent="0.25">
      <c r="A15" s="13" t="s">
        <v>17</v>
      </c>
      <c r="B15" s="17">
        <v>43.449840000000002</v>
      </c>
      <c r="C15" s="3">
        <f t="shared" si="1"/>
        <v>10.057833333333333</v>
      </c>
      <c r="D15" s="3">
        <f t="shared" si="6"/>
        <v>20.111305555555553</v>
      </c>
      <c r="E15" s="38">
        <v>8.8030000000000008</v>
      </c>
      <c r="F15" s="9">
        <f t="shared" si="2"/>
        <v>0.38248894152000001</v>
      </c>
      <c r="G15" s="9">
        <f t="shared" si="7"/>
        <v>0.76507262052000002</v>
      </c>
      <c r="H15" s="3">
        <f t="shared" si="3"/>
        <v>177.10014363888888</v>
      </c>
      <c r="I15" s="8">
        <f t="shared" si="0"/>
        <v>88.55007181944444</v>
      </c>
      <c r="J15" s="11">
        <f>(G15/G24)*100</f>
        <v>34.438315277534336</v>
      </c>
      <c r="K15" s="20">
        <v>4</v>
      </c>
      <c r="L15" s="23">
        <f t="shared" ref="L15:R15" si="9">AVERAGE(D20:D22)</f>
        <v>40.095166666666664</v>
      </c>
      <c r="M15" s="23">
        <f t="shared" si="9"/>
        <v>10.713333333333333</v>
      </c>
      <c r="N15" s="23">
        <f t="shared" si="9"/>
        <v>0.46440419493333335</v>
      </c>
      <c r="O15" s="23">
        <f t="shared" si="9"/>
        <v>1.6927134463599998</v>
      </c>
      <c r="P15" s="23">
        <f t="shared" si="9"/>
        <v>391.83181628703704</v>
      </c>
      <c r="Q15" s="23">
        <f t="shared" si="9"/>
        <v>195.91590814351852</v>
      </c>
      <c r="R15" s="24">
        <f t="shared" si="9"/>
        <v>74.088560852868682</v>
      </c>
      <c r="S15" s="19"/>
      <c r="T15" s="19"/>
      <c r="U15" s="18"/>
      <c r="V15" s="19"/>
      <c r="W15" s="18"/>
      <c r="X15" s="19"/>
      <c r="Y15" s="18"/>
    </row>
    <row r="16" spans="1:25" x14ac:dyDescent="0.25">
      <c r="A16" s="13" t="s">
        <v>18</v>
      </c>
      <c r="B16" s="17">
        <v>43.233640000000001</v>
      </c>
      <c r="C16" s="3">
        <f t="shared" si="1"/>
        <v>10.007787037037037</v>
      </c>
      <c r="D16" s="3">
        <f t="shared" si="6"/>
        <v>20.011884259259258</v>
      </c>
      <c r="E16" s="38">
        <v>5.8710000000000004</v>
      </c>
      <c r="F16" s="9">
        <f t="shared" si="2"/>
        <v>0.25382470044</v>
      </c>
      <c r="G16" s="9">
        <f t="shared" si="7"/>
        <v>0.63997484993999998</v>
      </c>
      <c r="H16" s="3">
        <f t="shared" si="3"/>
        <v>148.14232637499998</v>
      </c>
      <c r="I16" s="8">
        <f t="shared" si="0"/>
        <v>74.071163187499991</v>
      </c>
      <c r="J16" s="11">
        <f>(G16/G25)*100</f>
        <v>26.991658416492559</v>
      </c>
      <c r="K16" s="20">
        <v>5</v>
      </c>
      <c r="L16" s="23">
        <f t="shared" ref="L16:R16" si="10">AVERAGE(D23:D25)</f>
        <v>50.119905864197527</v>
      </c>
      <c r="M16" s="23">
        <f t="shared" si="10"/>
        <v>13.723999999999998</v>
      </c>
      <c r="N16" s="23">
        <f t="shared" si="10"/>
        <v>0.59433328926000006</v>
      </c>
      <c r="O16" s="23">
        <f t="shared" si="10"/>
        <v>2.2870467356200002</v>
      </c>
      <c r="P16" s="23">
        <f t="shared" si="10"/>
        <v>529.4089665787036</v>
      </c>
      <c r="Q16" s="23">
        <f t="shared" si="10"/>
        <v>264.7044832893518</v>
      </c>
      <c r="R16" s="24">
        <f t="shared" si="10"/>
        <v>100</v>
      </c>
      <c r="S16" s="19"/>
      <c r="T16" s="19"/>
      <c r="U16" s="18"/>
      <c r="V16" s="19"/>
      <c r="W16" s="18"/>
      <c r="X16" s="19"/>
      <c r="Y16" s="18"/>
    </row>
    <row r="17" spans="1:25" x14ac:dyDescent="0.25">
      <c r="A17" s="13" t="s">
        <v>19</v>
      </c>
      <c r="B17" s="17">
        <v>43.082439999999998</v>
      </c>
      <c r="C17" s="3">
        <f t="shared" si="1"/>
        <v>9.9727870370370368</v>
      </c>
      <c r="D17" s="3">
        <f t="shared" si="6"/>
        <v>29.949856481481479</v>
      </c>
      <c r="E17" s="38">
        <v>10.266999999999999</v>
      </c>
      <c r="F17" s="9">
        <f t="shared" si="2"/>
        <v>0.44232741147999999</v>
      </c>
      <c r="G17" s="9">
        <f t="shared" si="7"/>
        <v>1.2928743384199999</v>
      </c>
      <c r="H17" s="3">
        <f t="shared" si="3"/>
        <v>299.27646722685182</v>
      </c>
      <c r="I17" s="8">
        <f t="shared" si="0"/>
        <v>149.63823361342591</v>
      </c>
      <c r="J17" s="11">
        <f>(G17/G23)*100</f>
        <v>56.991055530786539</v>
      </c>
      <c r="K17" s="32" t="s">
        <v>29</v>
      </c>
      <c r="L17" s="21"/>
      <c r="M17" s="21"/>
      <c r="N17" s="21"/>
      <c r="O17" s="21"/>
      <c r="P17" s="21"/>
      <c r="Q17" s="21"/>
      <c r="R17" s="22"/>
      <c r="S17" s="19"/>
      <c r="T17" s="18"/>
      <c r="U17" s="18"/>
      <c r="V17" s="18"/>
      <c r="W17" s="18"/>
      <c r="X17" s="18"/>
      <c r="Y17" s="18"/>
    </row>
    <row r="18" spans="1:25" x14ac:dyDescent="0.25">
      <c r="A18" s="13" t="s">
        <v>20</v>
      </c>
      <c r="B18" s="17">
        <v>43.756839999999997</v>
      </c>
      <c r="C18" s="3">
        <f t="shared" si="1"/>
        <v>10.128898148148147</v>
      </c>
      <c r="D18" s="3">
        <f t="shared" si="6"/>
        <v>30.240203703703699</v>
      </c>
      <c r="E18" s="38">
        <v>9.6379999999999999</v>
      </c>
      <c r="F18" s="9">
        <f t="shared" si="2"/>
        <v>0.42172842391999993</v>
      </c>
      <c r="G18" s="9">
        <f t="shared" si="7"/>
        <v>1.1868010444399999</v>
      </c>
      <c r="H18" s="3">
        <f t="shared" si="3"/>
        <v>274.72246399074072</v>
      </c>
      <c r="I18" s="8">
        <f t="shared" si="0"/>
        <v>137.36123199537036</v>
      </c>
      <c r="J18" s="11">
        <f>(G18/G24)*100</f>
        <v>53.421632723377954</v>
      </c>
      <c r="K18" s="20">
        <v>1</v>
      </c>
      <c r="L18" s="23">
        <f>_xlfn.STDEV.P(D11:D13)</f>
        <v>2.6260818838019461E-2</v>
      </c>
      <c r="M18" s="23">
        <f>_xlfn.STDEV.P(E11:E13)</f>
        <v>6.6379381002102528E-2</v>
      </c>
      <c r="N18" s="23">
        <f>_xlfn.STDEV.S(F11:F13)</f>
        <v>2.2870599154319457E-3</v>
      </c>
      <c r="O18" s="23">
        <f>_xlfn.STDEV.S(G11:G13)</f>
        <v>2.2870599154319457E-3</v>
      </c>
      <c r="P18" s="23">
        <f>_xlfn.STDEV.S(H11:H13)</f>
        <v>0.52941201746109801</v>
      </c>
      <c r="Q18" s="23">
        <f>_xlfn.STDEV.S(I11:I13)</f>
        <v>0.264706008730549</v>
      </c>
      <c r="R18" s="24">
        <f>_xlfn.STDEV.P(J11:J13)</f>
        <v>0.40685647181622825</v>
      </c>
      <c r="S18" s="19"/>
      <c r="T18" s="19"/>
      <c r="U18" s="18"/>
      <c r="V18" s="19"/>
      <c r="W18" s="18"/>
      <c r="X18" s="19"/>
      <c r="Y18" s="18"/>
    </row>
    <row r="19" spans="1:25" x14ac:dyDescent="0.25">
      <c r="A19" s="13" t="s">
        <v>21</v>
      </c>
      <c r="B19" s="17">
        <v>43.16084</v>
      </c>
      <c r="C19" s="3">
        <f t="shared" si="1"/>
        <v>9.9909351851851849</v>
      </c>
      <c r="D19" s="3">
        <f t="shared" si="6"/>
        <v>30.002819444444441</v>
      </c>
      <c r="E19" s="38">
        <v>13.097</v>
      </c>
      <c r="F19" s="9">
        <f t="shared" si="2"/>
        <v>0.56527752147999999</v>
      </c>
      <c r="G19" s="9">
        <f t="shared" si="7"/>
        <v>1.2052523714199999</v>
      </c>
      <c r="H19" s="3">
        <f t="shared" si="3"/>
        <v>278.99360449537033</v>
      </c>
      <c r="I19" s="8">
        <f t="shared" si="0"/>
        <v>139.49680224768517</v>
      </c>
      <c r="J19" s="11">
        <f>(G19/G25)*100</f>
        <v>50.832873070068651</v>
      </c>
      <c r="K19" s="20">
        <v>2</v>
      </c>
      <c r="L19" s="23">
        <f>_xlfn.STDEV.P(D14:D16)</f>
        <v>5.687803619642863E-2</v>
      </c>
      <c r="M19" s="23">
        <f>_xlfn.STDEV.P(E14:E16)</f>
        <v>2.0057065255581774</v>
      </c>
      <c r="N19" s="23">
        <f>_xlfn.STDEV.S(F14:F16)</f>
        <v>0.10582782153736443</v>
      </c>
      <c r="O19" s="23">
        <f>_xlfn.STDEV.S(G14:G16)</f>
        <v>0.1059055466553086</v>
      </c>
      <c r="P19" s="23">
        <f>_xlfn.STDEV.S(H14:H16)</f>
        <v>24.515172836877294</v>
      </c>
      <c r="Q19" s="23">
        <f>_xlfn.STDEV.S(I14:I16)</f>
        <v>12.257586418438647</v>
      </c>
      <c r="R19" s="24">
        <f>_xlfn.STDEV.P(J14:J16)</f>
        <v>4.4103212072508011</v>
      </c>
      <c r="S19" s="19"/>
      <c r="T19" s="19"/>
      <c r="U19" s="18"/>
      <c r="V19" s="19"/>
      <c r="W19" s="18"/>
      <c r="X19" s="19"/>
      <c r="Y19" s="18"/>
    </row>
    <row r="20" spans="1:25" x14ac:dyDescent="0.25">
      <c r="A20" s="13" t="s">
        <v>22</v>
      </c>
      <c r="B20" s="17">
        <v>43.082439999999998</v>
      </c>
      <c r="C20" s="3">
        <f t="shared" si="1"/>
        <v>9.9727870370370368</v>
      </c>
      <c r="D20" s="3">
        <f t="shared" si="6"/>
        <v>39.922643518518512</v>
      </c>
      <c r="E20" s="38">
        <v>10.217000000000001</v>
      </c>
      <c r="F20" s="9">
        <f t="shared" si="2"/>
        <v>0.44017328948000001</v>
      </c>
      <c r="G20" s="9">
        <f t="shared" si="7"/>
        <v>1.7330476279</v>
      </c>
      <c r="H20" s="3">
        <f t="shared" si="3"/>
        <v>401.16843238425923</v>
      </c>
      <c r="I20" s="8">
        <f t="shared" si="0"/>
        <v>200.58421619212962</v>
      </c>
      <c r="J20" s="11">
        <f>(G20/G23)*100</f>
        <v>76.394287259077146</v>
      </c>
      <c r="K20" s="20">
        <v>3</v>
      </c>
      <c r="L20" s="23">
        <f>_xlfn.STDEV.P(D17:D19)</f>
        <v>0.12625277618159614</v>
      </c>
      <c r="M20" s="23">
        <f>_xlfn.STDEV.P(E17:E19)</f>
        <v>1.5044091494300569</v>
      </c>
      <c r="N20" s="23">
        <f>_xlfn.STDEV.S(F17:F19)</f>
        <v>7.7618072689075251E-2</v>
      </c>
      <c r="O20" s="23">
        <f>_xlfn.STDEV.S(G17:G19)</f>
        <v>5.6670986498147752E-2</v>
      </c>
      <c r="P20" s="23">
        <f>_xlfn.STDEV.S(H17:H19)</f>
        <v>13.118283911608273</v>
      </c>
      <c r="Q20" s="23">
        <f>_xlfn.STDEV.S(I17:I19)</f>
        <v>6.5591419558041366</v>
      </c>
      <c r="R20" s="24">
        <f>_xlfn.STDEV.P(J17:J19)</f>
        <v>2.5246708683211256</v>
      </c>
      <c r="S20" s="19"/>
      <c r="T20" s="18"/>
      <c r="U20" s="18"/>
      <c r="V20" s="18"/>
      <c r="W20" s="18"/>
      <c r="X20" s="18"/>
      <c r="Y20" s="18"/>
    </row>
    <row r="21" spans="1:25" x14ac:dyDescent="0.25">
      <c r="A21" s="13" t="s">
        <v>23</v>
      </c>
      <c r="B21" s="17">
        <v>43.756839999999997</v>
      </c>
      <c r="C21" s="3">
        <f t="shared" si="1"/>
        <v>10.128898148148147</v>
      </c>
      <c r="D21" s="3">
        <f t="shared" si="6"/>
        <v>40.369101851851845</v>
      </c>
      <c r="E21" s="38">
        <v>11.45</v>
      </c>
      <c r="F21" s="9">
        <f t="shared" si="2"/>
        <v>0.50101581799999995</v>
      </c>
      <c r="G21" s="9">
        <f t="shared" si="7"/>
        <v>1.6878168624399998</v>
      </c>
      <c r="H21" s="3">
        <f t="shared" si="3"/>
        <v>390.69834778703699</v>
      </c>
      <c r="I21" s="8">
        <f t="shared" si="0"/>
        <v>195.3491738935185</v>
      </c>
      <c r="J21" s="11">
        <f>(G21/G24)*100</f>
        <v>75.973924148456746</v>
      </c>
      <c r="K21" s="20">
        <v>4</v>
      </c>
      <c r="L21" s="23">
        <f>_xlfn.STDEV.P(D20:D22)</f>
        <v>0.19586485441530813</v>
      </c>
      <c r="M21" s="23">
        <f>_xlfn.STDEV.P(E20:E22)</f>
        <v>0.53128293361970036</v>
      </c>
      <c r="N21" s="23">
        <f>_xlfn.STDEV.S(F20:F22)</f>
        <v>3.2255463810687598E-2</v>
      </c>
      <c r="O21" s="23">
        <f>_xlfn.STDEV.S(G20:G22)</f>
        <v>3.8122474078057404E-2</v>
      </c>
      <c r="P21" s="23">
        <f>_xlfn.STDEV.S(H20:H22)</f>
        <v>8.8246467773280912</v>
      </c>
      <c r="Q21" s="23">
        <f>_xlfn.STDEV.S(I20:I22)</f>
        <v>4.4123233886640456</v>
      </c>
      <c r="R21" s="24">
        <f>_xlfn.STDEV.P(J20:J22)</f>
        <v>2.9685126413263325</v>
      </c>
      <c r="S21" s="19"/>
      <c r="T21" s="19"/>
      <c r="U21" s="18"/>
      <c r="V21" s="19"/>
      <c r="W21" s="18"/>
      <c r="X21" s="19"/>
      <c r="Y21" s="18"/>
    </row>
    <row r="22" spans="1:25" ht="15.75" thickBot="1" x14ac:dyDescent="0.3">
      <c r="A22" s="13" t="s">
        <v>24</v>
      </c>
      <c r="B22" s="17">
        <v>43.16084</v>
      </c>
      <c r="C22" s="3">
        <f t="shared" si="1"/>
        <v>9.9909351851851849</v>
      </c>
      <c r="D22" s="3">
        <f t="shared" si="6"/>
        <v>39.993754629629628</v>
      </c>
      <c r="E22" s="38">
        <v>10.473000000000001</v>
      </c>
      <c r="F22" s="9">
        <f t="shared" si="2"/>
        <v>0.45202347732000003</v>
      </c>
      <c r="G22" s="9">
        <f t="shared" si="7"/>
        <v>1.6572758487399999</v>
      </c>
      <c r="H22" s="3">
        <f t="shared" si="3"/>
        <v>383.62866868981479</v>
      </c>
      <c r="I22" s="8">
        <f t="shared" si="0"/>
        <v>191.81433434490739</v>
      </c>
      <c r="J22" s="11">
        <f>(G22/G25)*100</f>
        <v>69.897471151072139</v>
      </c>
      <c r="K22" s="25">
        <v>5</v>
      </c>
      <c r="L22" s="26">
        <f>_xlfn.STDEV.P(D23:D25)</f>
        <v>0.22203308030089663</v>
      </c>
      <c r="M22" s="26">
        <f>_xlfn.STDEV.P(E23:E25)</f>
        <v>1.950857418333467</v>
      </c>
      <c r="N22" s="26">
        <f>_xlfn.STDEV.S(F23:F25)</f>
        <v>0.10340766440205626</v>
      </c>
      <c r="O22" s="26">
        <f>_xlfn.STDEV.S(G23:G25)</f>
        <v>7.641454530381564E-2</v>
      </c>
      <c r="P22" s="26">
        <f>_xlfn.STDEV.S(H23:H25)</f>
        <v>17.688552153661036</v>
      </c>
      <c r="Q22" s="26">
        <f>_xlfn.STDEV.S(I23:I25)</f>
        <v>8.8442760768305178</v>
      </c>
      <c r="R22" s="27">
        <f>_xlfn.STDEV.P(J23:J25)</f>
        <v>0</v>
      </c>
      <c r="S22" s="19"/>
      <c r="T22" s="19"/>
      <c r="U22" s="18"/>
      <c r="V22" s="19"/>
      <c r="W22" s="18"/>
      <c r="X22" s="19"/>
      <c r="Y22" s="18"/>
    </row>
    <row r="23" spans="1:25" x14ac:dyDescent="0.25">
      <c r="A23" s="13" t="s">
        <v>25</v>
      </c>
      <c r="B23" s="37">
        <v>43.161839999999998</v>
      </c>
      <c r="C23" s="3">
        <f t="shared" si="1"/>
        <v>9.9911666666666648</v>
      </c>
      <c r="D23" s="3">
        <f t="shared" si="6"/>
        <v>49.913810185185177</v>
      </c>
      <c r="E23" s="38">
        <v>12.407</v>
      </c>
      <c r="F23" s="9">
        <f t="shared" si="2"/>
        <v>0.53550894887999989</v>
      </c>
      <c r="G23" s="15">
        <f t="shared" si="7"/>
        <v>2.26855657678</v>
      </c>
      <c r="H23" s="3">
        <f t="shared" si="3"/>
        <v>525.1288372175926</v>
      </c>
      <c r="I23" s="8">
        <f t="shared" si="0"/>
        <v>262.5644186087963</v>
      </c>
      <c r="J23" s="11">
        <f>(G23/G23)*100</f>
        <v>100</v>
      </c>
      <c r="L23" s="18"/>
      <c r="M23" s="19"/>
      <c r="N23" s="18"/>
      <c r="O23" s="19"/>
      <c r="P23" s="18"/>
      <c r="Q23" s="19"/>
      <c r="R23" s="18"/>
      <c r="S23" s="19"/>
      <c r="T23" s="18"/>
      <c r="U23" s="18"/>
      <c r="V23" s="18"/>
      <c r="W23" s="18"/>
      <c r="X23" s="18"/>
      <c r="Y23" s="18"/>
    </row>
    <row r="24" spans="1:25" x14ac:dyDescent="0.25">
      <c r="A24" s="13" t="s">
        <v>26</v>
      </c>
      <c r="B24" s="37">
        <v>43.454940000000001</v>
      </c>
      <c r="C24" s="3">
        <f t="shared" si="1"/>
        <v>10.059013888888888</v>
      </c>
      <c r="D24" s="3">
        <f t="shared" si="6"/>
        <v>50.428115740740736</v>
      </c>
      <c r="E24" s="38">
        <v>12.282999999999999</v>
      </c>
      <c r="F24" s="9">
        <f t="shared" si="2"/>
        <v>0.53375702802000002</v>
      </c>
      <c r="G24" s="15">
        <f t="shared" si="7"/>
        <v>2.2215738904599998</v>
      </c>
      <c r="H24" s="3">
        <f t="shared" si="3"/>
        <v>514.25321538425919</v>
      </c>
      <c r="I24" s="8">
        <f t="shared" si="0"/>
        <v>257.1266076921296</v>
      </c>
      <c r="J24" s="11">
        <f>(G24/G24)*100</f>
        <v>100</v>
      </c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8"/>
      <c r="X24" s="19"/>
      <c r="Y24" s="18"/>
    </row>
    <row r="25" spans="1:25" x14ac:dyDescent="0.25">
      <c r="A25" s="13" t="s">
        <v>27</v>
      </c>
      <c r="B25" s="37">
        <v>43.303840000000008</v>
      </c>
      <c r="C25" s="3">
        <f t="shared" si="1"/>
        <v>10.024037037037038</v>
      </c>
      <c r="D25" s="3">
        <f t="shared" si="6"/>
        <v>50.017791666666668</v>
      </c>
      <c r="E25" s="38">
        <v>16.481999999999999</v>
      </c>
      <c r="F25" s="9">
        <f t="shared" si="2"/>
        <v>0.71373389088000005</v>
      </c>
      <c r="G25" s="15">
        <f t="shared" si="7"/>
        <v>2.3710097396199998</v>
      </c>
      <c r="H25" s="3">
        <f t="shared" si="3"/>
        <v>548.84484713425923</v>
      </c>
      <c r="I25" s="8">
        <f t="shared" si="0"/>
        <v>274.42242356712961</v>
      </c>
      <c r="J25" s="11">
        <f>(G25/G25)*100</f>
        <v>100</v>
      </c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8"/>
      <c r="X25" s="19"/>
      <c r="Y25" s="1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view="pageLayout" topLeftCell="O1" zoomScale="118" zoomScaleNormal="100" zoomScalePageLayoutView="118" workbookViewId="0">
      <selection activeCell="AF29" sqref="AF29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</vt:lpstr>
      <vt:lpstr>Cl</vt:lpstr>
      <vt:lpstr>Br</vt:lpstr>
      <vt:lpstr>NO3</vt:lpstr>
      <vt:lpstr>Ca</vt:lpstr>
      <vt:lpstr>SO4</vt:lpstr>
      <vt:lpstr>PO4</vt:lpstr>
      <vt:lpstr>Na</vt:lpstr>
      <vt:lpstr>K</vt:lpstr>
      <vt:lpstr>Mg</vt:lpstr>
      <vt:lpstr>Al</vt:lpstr>
      <vt:lpstr>V</vt:lpstr>
      <vt:lpstr>Cr</vt:lpstr>
      <vt:lpstr>Mn</vt:lpstr>
      <vt:lpstr>Fe</vt:lpstr>
      <vt:lpstr>Cu</vt:lpstr>
      <vt:lpstr>Zn</vt:lpstr>
      <vt:lpstr>Ga</vt:lpstr>
      <vt:lpstr>As</vt:lpstr>
      <vt:lpstr>Dissolved Silica</vt:lpstr>
      <vt:lpstr>All_ACAI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Breedveld</dc:creator>
  <cp:lastModifiedBy>Jorge Felipe Torres Ortiz</cp:lastModifiedBy>
  <dcterms:created xsi:type="dcterms:W3CDTF">2021-01-27T16:08:01Z</dcterms:created>
  <dcterms:modified xsi:type="dcterms:W3CDTF">2021-05-11T10:02:47Z</dcterms:modified>
</cp:coreProperties>
</file>