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6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7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8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9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10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11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12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13.xml" ContentType="application/vnd.openxmlformats-officedocument.drawing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14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drawings/drawing15.xml" ContentType="application/vnd.openxmlformats-officedocument.drawing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4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5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6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7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8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9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drawings/drawing16.xml" ContentType="application/vnd.openxmlformats-officedocument.drawing+xml"/>
  <Override PartName="/xl/charts/chart90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1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4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5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6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7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8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9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drawings/drawing17.xml" ContentType="application/vnd.openxmlformats-officedocument.drawing+xml"/>
  <Override PartName="/xl/charts/chart100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101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4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5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6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7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8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9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rgeft\Downloads\master thesis graphs\"/>
    </mc:Choice>
  </mc:AlternateContent>
  <bookViews>
    <workbookView xWindow="0" yWindow="495" windowWidth="28800" windowHeight="16215"/>
  </bookViews>
  <sheets>
    <sheet name="101220" sheetId="1" r:id="rId1"/>
    <sheet name="dilution factor" sheetId="22" r:id="rId2"/>
    <sheet name="modified" sheetId="2" r:id="rId3"/>
    <sheet name="Na" sheetId="3" r:id="rId4"/>
    <sheet name="Al" sheetId="4" r:id="rId5"/>
    <sheet name="K" sheetId="5" r:id="rId6"/>
    <sheet name="Ca" sheetId="6" r:id="rId7"/>
    <sheet name="Mg" sheetId="8" r:id="rId8"/>
    <sheet name="V" sheetId="10" r:id="rId9"/>
    <sheet name="Cr" sheetId="11" r:id="rId10"/>
    <sheet name="Fe" sheetId="12" r:id="rId11"/>
    <sheet name="Cu" sheetId="13" r:id="rId12"/>
    <sheet name="Zn" sheetId="14" r:id="rId13"/>
    <sheet name="Ga" sheetId="15" r:id="rId14"/>
    <sheet name="As" sheetId="16" r:id="rId15"/>
    <sheet name="Hg" sheetId="17" r:id="rId16"/>
    <sheet name="ALL elements" sheetId="7" r:id="rId17"/>
    <sheet name="Na QICPMvsIC" sheetId="18" r:id="rId18"/>
    <sheet name="K QICPMvsIC" sheetId="20" r:id="rId19"/>
    <sheet name="Ca QICPMvsIC" sheetId="21" r:id="rId20"/>
  </sheets>
  <externalReferences>
    <externalReference r:id="rId21"/>
    <externalReference r:id="rId2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3" l="1"/>
  <c r="H5" i="4"/>
  <c r="F5" i="10"/>
  <c r="F5" i="11"/>
  <c r="M13" i="12"/>
  <c r="F18" i="12"/>
  <c r="N99" i="21"/>
  <c r="P96" i="21"/>
  <c r="P93" i="21"/>
  <c r="N90" i="21"/>
  <c r="E7" i="21"/>
  <c r="E5" i="21"/>
  <c r="F63" i="21"/>
  <c r="E63" i="21"/>
  <c r="F62" i="21"/>
  <c r="E62" i="21"/>
  <c r="F61" i="21"/>
  <c r="E61" i="21"/>
  <c r="F60" i="21"/>
  <c r="E60" i="21"/>
  <c r="L54" i="21" s="1"/>
  <c r="F59" i="21"/>
  <c r="E59" i="21"/>
  <c r="F58" i="21"/>
  <c r="E58" i="21"/>
  <c r="F57" i="21"/>
  <c r="E57" i="21"/>
  <c r="F56" i="21"/>
  <c r="E56" i="21"/>
  <c r="L37" i="21" s="1"/>
  <c r="F55" i="21"/>
  <c r="E55" i="21"/>
  <c r="F54" i="21"/>
  <c r="E54" i="21"/>
  <c r="F53" i="21"/>
  <c r="E53" i="21"/>
  <c r="F52" i="21"/>
  <c r="E52" i="21"/>
  <c r="L20" i="21" s="1"/>
  <c r="P20" i="21" s="1"/>
  <c r="F51" i="21"/>
  <c r="E51" i="21"/>
  <c r="F50" i="21"/>
  <c r="E50" i="21"/>
  <c r="F49" i="21"/>
  <c r="E49" i="21"/>
  <c r="F48" i="21"/>
  <c r="E48" i="21"/>
  <c r="L51" i="21" s="1"/>
  <c r="F47" i="21"/>
  <c r="E47" i="21"/>
  <c r="F46" i="21"/>
  <c r="E46" i="21"/>
  <c r="F45" i="21"/>
  <c r="E45" i="21"/>
  <c r="F44" i="21"/>
  <c r="E44" i="21"/>
  <c r="L34" i="21" s="1"/>
  <c r="N33" i="21" s="1"/>
  <c r="F43" i="21"/>
  <c r="E43" i="21"/>
  <c r="F42" i="21"/>
  <c r="E42" i="21"/>
  <c r="F41" i="21"/>
  <c r="E41" i="21"/>
  <c r="F40" i="21"/>
  <c r="E40" i="21"/>
  <c r="L17" i="21" s="1"/>
  <c r="F39" i="21"/>
  <c r="E39" i="21"/>
  <c r="F38" i="21"/>
  <c r="E38" i="21"/>
  <c r="F37" i="21"/>
  <c r="E37" i="21"/>
  <c r="F36" i="21"/>
  <c r="E36" i="21"/>
  <c r="L48" i="21" s="1"/>
  <c r="F35" i="21"/>
  <c r="E35" i="21"/>
  <c r="F34" i="21"/>
  <c r="E34" i="21"/>
  <c r="F33" i="21"/>
  <c r="E33" i="21"/>
  <c r="F32" i="21"/>
  <c r="E32" i="21"/>
  <c r="L31" i="21" s="1"/>
  <c r="F31" i="21"/>
  <c r="E31" i="21"/>
  <c r="F30" i="21"/>
  <c r="E30" i="21"/>
  <c r="F29" i="21"/>
  <c r="E29" i="21"/>
  <c r="F28" i="21"/>
  <c r="E28" i="21"/>
  <c r="L14" i="21" s="1"/>
  <c r="F27" i="21"/>
  <c r="E27" i="21"/>
  <c r="F26" i="21"/>
  <c r="E26" i="21"/>
  <c r="F25" i="21"/>
  <c r="E25" i="21"/>
  <c r="F24" i="21"/>
  <c r="E24" i="21"/>
  <c r="L45" i="21" s="1"/>
  <c r="F23" i="21"/>
  <c r="E23" i="21"/>
  <c r="F22" i="21"/>
  <c r="E22" i="21"/>
  <c r="F21" i="21"/>
  <c r="E21" i="21"/>
  <c r="F20" i="21"/>
  <c r="E20" i="21"/>
  <c r="F19" i="21"/>
  <c r="E19" i="21"/>
  <c r="F18" i="21"/>
  <c r="E18" i="21"/>
  <c r="F17" i="21"/>
  <c r="E17" i="21"/>
  <c r="F16" i="21"/>
  <c r="E16" i="21"/>
  <c r="L11" i="21" s="1"/>
  <c r="N11" i="21" s="1"/>
  <c r="F15" i="21"/>
  <c r="E15" i="21"/>
  <c r="F14" i="21"/>
  <c r="E14" i="21"/>
  <c r="F13" i="21"/>
  <c r="E13" i="21"/>
  <c r="F12" i="21"/>
  <c r="E12" i="21"/>
  <c r="L42" i="21" s="1"/>
  <c r="F11" i="21"/>
  <c r="E11" i="21"/>
  <c r="F10" i="21"/>
  <c r="E10" i="21"/>
  <c r="F9" i="21"/>
  <c r="E9" i="21"/>
  <c r="F8" i="21"/>
  <c r="E8" i="21"/>
  <c r="L25" i="21" s="1"/>
  <c r="F7" i="21"/>
  <c r="F6" i="21"/>
  <c r="E6" i="21"/>
  <c r="F5" i="21"/>
  <c r="F4" i="21"/>
  <c r="E4" i="21"/>
  <c r="L8" i="21" s="1"/>
  <c r="M136" i="21"/>
  <c r="M135" i="21"/>
  <c r="P134" i="21"/>
  <c r="N134" i="21"/>
  <c r="M134" i="21"/>
  <c r="O134" i="21" s="1"/>
  <c r="M133" i="21"/>
  <c r="M132" i="21"/>
  <c r="P131" i="21"/>
  <c r="N131" i="21"/>
  <c r="M131" i="21"/>
  <c r="O131" i="21" s="1"/>
  <c r="M130" i="21"/>
  <c r="M129" i="21"/>
  <c r="O128" i="21" s="1"/>
  <c r="P128" i="21"/>
  <c r="N128" i="21"/>
  <c r="M128" i="21"/>
  <c r="M127" i="21"/>
  <c r="M126" i="21"/>
  <c r="P125" i="21"/>
  <c r="O125" i="21"/>
  <c r="N125" i="21"/>
  <c r="M125" i="21"/>
  <c r="M124" i="21"/>
  <c r="M123" i="21"/>
  <c r="P122" i="21"/>
  <c r="N122" i="21"/>
  <c r="M122" i="21"/>
  <c r="O122" i="21" s="1"/>
  <c r="M120" i="21"/>
  <c r="M119" i="21"/>
  <c r="P118" i="21"/>
  <c r="N118" i="21"/>
  <c r="M118" i="21"/>
  <c r="O118" i="21" s="1"/>
  <c r="M117" i="21"/>
  <c r="M116" i="21"/>
  <c r="O115" i="21" s="1"/>
  <c r="P115" i="21"/>
  <c r="N115" i="21"/>
  <c r="M115" i="21"/>
  <c r="M114" i="21"/>
  <c r="M113" i="21"/>
  <c r="P112" i="21"/>
  <c r="O112" i="21"/>
  <c r="N112" i="21"/>
  <c r="M112" i="21"/>
  <c r="M111" i="21"/>
  <c r="M110" i="21"/>
  <c r="P109" i="21"/>
  <c r="N109" i="21"/>
  <c r="M109" i="21"/>
  <c r="O109" i="21" s="1"/>
  <c r="M108" i="21"/>
  <c r="M107" i="21"/>
  <c r="P106" i="21"/>
  <c r="N106" i="21"/>
  <c r="M106" i="21"/>
  <c r="O106" i="21" s="1"/>
  <c r="M104" i="21"/>
  <c r="M103" i="21"/>
  <c r="O102" i="21" s="1"/>
  <c r="P102" i="21"/>
  <c r="N102" i="21"/>
  <c r="M102" i="21"/>
  <c r="M101" i="21"/>
  <c r="M100" i="21"/>
  <c r="P99" i="21"/>
  <c r="O99" i="21"/>
  <c r="M99" i="21"/>
  <c r="M98" i="21"/>
  <c r="M97" i="21"/>
  <c r="M96" i="21"/>
  <c r="O96" i="21" s="1"/>
  <c r="M95" i="21"/>
  <c r="M94" i="21"/>
  <c r="N93" i="21"/>
  <c r="M93" i="21"/>
  <c r="O93" i="21" s="1"/>
  <c r="M92" i="21"/>
  <c r="M91" i="21"/>
  <c r="O90" i="21" s="1"/>
  <c r="P90" i="21"/>
  <c r="M90" i="21"/>
  <c r="M88" i="21"/>
  <c r="M87" i="21"/>
  <c r="P86" i="21"/>
  <c r="O86" i="21"/>
  <c r="N86" i="21"/>
  <c r="M86" i="21"/>
  <c r="M85" i="21"/>
  <c r="M84" i="21"/>
  <c r="P83" i="21"/>
  <c r="N83" i="21"/>
  <c r="M83" i="21"/>
  <c r="O83" i="21" s="1"/>
  <c r="M82" i="21"/>
  <c r="M81" i="21"/>
  <c r="P80" i="21"/>
  <c r="N80" i="21"/>
  <c r="M80" i="21"/>
  <c r="O80" i="21" s="1"/>
  <c r="M79" i="21"/>
  <c r="M78" i="21"/>
  <c r="O77" i="21" s="1"/>
  <c r="P77" i="21"/>
  <c r="N77" i="21"/>
  <c r="M77" i="21"/>
  <c r="M76" i="21"/>
  <c r="M75" i="21"/>
  <c r="P74" i="21"/>
  <c r="O74" i="21"/>
  <c r="N74" i="21"/>
  <c r="M74" i="21"/>
  <c r="M70" i="21"/>
  <c r="L70" i="21"/>
  <c r="M69" i="21"/>
  <c r="L69" i="21"/>
  <c r="M68" i="21"/>
  <c r="O68" i="21" s="1"/>
  <c r="L68" i="21"/>
  <c r="L53" i="21"/>
  <c r="M54" i="21"/>
  <c r="M53" i="21"/>
  <c r="M52" i="21"/>
  <c r="O52" i="21" s="1"/>
  <c r="L52" i="21"/>
  <c r="M67" i="21"/>
  <c r="L67" i="21"/>
  <c r="M50" i="21"/>
  <c r="M66" i="21"/>
  <c r="L66" i="21"/>
  <c r="L49" i="21"/>
  <c r="M65" i="21"/>
  <c r="L65" i="21"/>
  <c r="M51" i="21"/>
  <c r="L50" i="21"/>
  <c r="M49" i="21"/>
  <c r="M64" i="21"/>
  <c r="L64" i="21"/>
  <c r="M38" i="21"/>
  <c r="L38" i="21"/>
  <c r="M63" i="21"/>
  <c r="L63" i="21"/>
  <c r="M37" i="21"/>
  <c r="O36" i="21" s="1"/>
  <c r="M62" i="21"/>
  <c r="L62" i="21"/>
  <c r="M36" i="21"/>
  <c r="L36" i="21"/>
  <c r="M48" i="21"/>
  <c r="M35" i="21"/>
  <c r="L35" i="21"/>
  <c r="M47" i="21"/>
  <c r="L47" i="21"/>
  <c r="M34" i="21"/>
  <c r="M46" i="21"/>
  <c r="O46" i="21" s="1"/>
  <c r="L46" i="21"/>
  <c r="M33" i="21"/>
  <c r="O33" i="21" s="1"/>
  <c r="L33" i="21"/>
  <c r="L32" i="21"/>
  <c r="M32" i="21"/>
  <c r="M31" i="21"/>
  <c r="M30" i="21"/>
  <c r="O30" i="21" s="1"/>
  <c r="L30" i="21"/>
  <c r="M61" i="21"/>
  <c r="L61" i="21"/>
  <c r="M60" i="21"/>
  <c r="L60" i="21"/>
  <c r="M59" i="21"/>
  <c r="O59" i="21" s="1"/>
  <c r="L59" i="21"/>
  <c r="M45" i="21"/>
  <c r="M44" i="21"/>
  <c r="L44" i="21"/>
  <c r="M22" i="21"/>
  <c r="L22" i="21"/>
  <c r="M43" i="21"/>
  <c r="L43" i="21"/>
  <c r="M21" i="21"/>
  <c r="O20" i="21" s="1"/>
  <c r="L21" i="21"/>
  <c r="M29" i="21"/>
  <c r="L29" i="21"/>
  <c r="M20" i="21"/>
  <c r="M28" i="21"/>
  <c r="L28" i="21"/>
  <c r="M19" i="21"/>
  <c r="L19" i="21"/>
  <c r="M27" i="21"/>
  <c r="L27" i="21"/>
  <c r="M18" i="21"/>
  <c r="L18" i="21"/>
  <c r="O17" i="21"/>
  <c r="M17" i="21"/>
  <c r="M16" i="21"/>
  <c r="L16" i="21"/>
  <c r="M15" i="21"/>
  <c r="L15" i="21"/>
  <c r="M58" i="21"/>
  <c r="L58" i="21"/>
  <c r="M14" i="21"/>
  <c r="O14" i="21" s="1"/>
  <c r="M57" i="21"/>
  <c r="L57" i="21"/>
  <c r="M13" i="21"/>
  <c r="L13" i="21"/>
  <c r="M56" i="21"/>
  <c r="O56" i="21" s="1"/>
  <c r="L56" i="21"/>
  <c r="M12" i="21"/>
  <c r="L12" i="21"/>
  <c r="M42" i="21"/>
  <c r="M11" i="21"/>
  <c r="O11" i="21" s="1"/>
  <c r="M41" i="21"/>
  <c r="L41" i="21"/>
  <c r="M40" i="21"/>
  <c r="L40" i="21"/>
  <c r="M26" i="21"/>
  <c r="L26" i="21"/>
  <c r="M25" i="21"/>
  <c r="L7" i="21"/>
  <c r="M24" i="21"/>
  <c r="L24" i="21"/>
  <c r="M10" i="21"/>
  <c r="L10" i="21"/>
  <c r="M9" i="21"/>
  <c r="L9" i="21"/>
  <c r="M8" i="21"/>
  <c r="O8" i="21" s="1"/>
  <c r="L7" i="20"/>
  <c r="E4" i="20"/>
  <c r="F63" i="20"/>
  <c r="E63" i="20"/>
  <c r="F62" i="20"/>
  <c r="M69" i="20" s="1"/>
  <c r="E62" i="20"/>
  <c r="F61" i="20"/>
  <c r="E61" i="20"/>
  <c r="F60" i="20"/>
  <c r="E60" i="20"/>
  <c r="F59" i="20"/>
  <c r="E59" i="20"/>
  <c r="F58" i="20"/>
  <c r="M52" i="20" s="1"/>
  <c r="O52" i="20" s="1"/>
  <c r="E58" i="20"/>
  <c r="F57" i="20"/>
  <c r="E57" i="20"/>
  <c r="F56" i="20"/>
  <c r="E56" i="20"/>
  <c r="F55" i="20"/>
  <c r="E55" i="20"/>
  <c r="F54" i="20"/>
  <c r="M22" i="20" s="1"/>
  <c r="E54" i="20"/>
  <c r="F53" i="20"/>
  <c r="E53" i="20"/>
  <c r="F52" i="20"/>
  <c r="E52" i="20"/>
  <c r="F51" i="20"/>
  <c r="E51" i="20"/>
  <c r="F50" i="20"/>
  <c r="M66" i="20" s="1"/>
  <c r="E50" i="20"/>
  <c r="F49" i="20"/>
  <c r="E49" i="20"/>
  <c r="F48" i="20"/>
  <c r="E48" i="20"/>
  <c r="F47" i="20"/>
  <c r="E47" i="20"/>
  <c r="F46" i="20"/>
  <c r="M49" i="20" s="1"/>
  <c r="E46" i="20"/>
  <c r="F45" i="20"/>
  <c r="E45" i="20"/>
  <c r="F44" i="20"/>
  <c r="E44" i="20"/>
  <c r="F43" i="20"/>
  <c r="E43" i="20"/>
  <c r="F42" i="20"/>
  <c r="M19" i="20" s="1"/>
  <c r="E42" i="20"/>
  <c r="F41" i="20"/>
  <c r="E41" i="20"/>
  <c r="F40" i="20"/>
  <c r="E40" i="20"/>
  <c r="F39" i="20"/>
  <c r="E39" i="20"/>
  <c r="F38" i="20"/>
  <c r="M63" i="20" s="1"/>
  <c r="E38" i="20"/>
  <c r="F37" i="20"/>
  <c r="E37" i="20"/>
  <c r="F36" i="20"/>
  <c r="E36" i="20"/>
  <c r="F35" i="20"/>
  <c r="E35" i="20"/>
  <c r="F34" i="20"/>
  <c r="M46" i="20" s="1"/>
  <c r="O46" i="20" s="1"/>
  <c r="E34" i="20"/>
  <c r="F33" i="20"/>
  <c r="E33" i="20"/>
  <c r="F32" i="20"/>
  <c r="E32" i="20"/>
  <c r="F31" i="20"/>
  <c r="E31" i="20"/>
  <c r="F30" i="20"/>
  <c r="M16" i="20" s="1"/>
  <c r="E30" i="20"/>
  <c r="F29" i="20"/>
  <c r="E29" i="20"/>
  <c r="F28" i="20"/>
  <c r="E28" i="20"/>
  <c r="F27" i="20"/>
  <c r="E27" i="20"/>
  <c r="F26" i="20"/>
  <c r="M60" i="20" s="1"/>
  <c r="E26" i="20"/>
  <c r="F25" i="20"/>
  <c r="E25" i="20"/>
  <c r="F24" i="20"/>
  <c r="E24" i="20"/>
  <c r="F23" i="20"/>
  <c r="E23" i="20"/>
  <c r="F22" i="20"/>
  <c r="M43" i="20" s="1"/>
  <c r="E22" i="20"/>
  <c r="F21" i="20"/>
  <c r="E21" i="20"/>
  <c r="F20" i="20"/>
  <c r="E20" i="20"/>
  <c r="F19" i="20"/>
  <c r="E19" i="20"/>
  <c r="F18" i="20"/>
  <c r="M13" i="20" s="1"/>
  <c r="E18" i="20"/>
  <c r="F17" i="20"/>
  <c r="E17" i="20"/>
  <c r="F16" i="20"/>
  <c r="E16" i="20"/>
  <c r="F15" i="20"/>
  <c r="E15" i="20"/>
  <c r="F14" i="20"/>
  <c r="M57" i="20" s="1"/>
  <c r="E14" i="20"/>
  <c r="F13" i="20"/>
  <c r="E13" i="20"/>
  <c r="F12" i="20"/>
  <c r="E12" i="20"/>
  <c r="F11" i="20"/>
  <c r="E11" i="20"/>
  <c r="F10" i="20"/>
  <c r="M40" i="20" s="1"/>
  <c r="E10" i="20"/>
  <c r="F9" i="20"/>
  <c r="E9" i="20"/>
  <c r="F8" i="20"/>
  <c r="E8" i="20"/>
  <c r="F7" i="20"/>
  <c r="E7" i="20"/>
  <c r="F6" i="20"/>
  <c r="M10" i="20" s="1"/>
  <c r="E6" i="20"/>
  <c r="F5" i="20"/>
  <c r="E5" i="20"/>
  <c r="F4" i="20"/>
  <c r="M136" i="20"/>
  <c r="M135" i="20"/>
  <c r="O134" i="20" s="1"/>
  <c r="P134" i="20"/>
  <c r="N134" i="20"/>
  <c r="M134" i="20"/>
  <c r="M133" i="20"/>
  <c r="M132" i="20"/>
  <c r="P131" i="20"/>
  <c r="N131" i="20"/>
  <c r="M131" i="20"/>
  <c r="O131" i="20" s="1"/>
  <c r="M130" i="20"/>
  <c r="M129" i="20"/>
  <c r="P128" i="20"/>
  <c r="N128" i="20"/>
  <c r="M128" i="20"/>
  <c r="O128" i="20" s="1"/>
  <c r="M127" i="20"/>
  <c r="M126" i="20"/>
  <c r="P125" i="20"/>
  <c r="N125" i="20"/>
  <c r="M125" i="20"/>
  <c r="O125" i="20" s="1"/>
  <c r="M124" i="20"/>
  <c r="M123" i="20"/>
  <c r="O122" i="20" s="1"/>
  <c r="P122" i="20"/>
  <c r="N122" i="20"/>
  <c r="M122" i="20"/>
  <c r="M120" i="20"/>
  <c r="M119" i="20"/>
  <c r="P118" i="20"/>
  <c r="O118" i="20"/>
  <c r="N118" i="20"/>
  <c r="M118" i="20"/>
  <c r="M117" i="20"/>
  <c r="M116" i="20"/>
  <c r="P115" i="20"/>
  <c r="N115" i="20"/>
  <c r="M115" i="20"/>
  <c r="O115" i="20" s="1"/>
  <c r="M114" i="20"/>
  <c r="M113" i="20"/>
  <c r="P112" i="20"/>
  <c r="N112" i="20"/>
  <c r="M112" i="20"/>
  <c r="O112" i="20" s="1"/>
  <c r="M111" i="20"/>
  <c r="M110" i="20"/>
  <c r="P109" i="20"/>
  <c r="N109" i="20"/>
  <c r="M109" i="20"/>
  <c r="O109" i="20" s="1"/>
  <c r="M108" i="20"/>
  <c r="M107" i="20"/>
  <c r="P106" i="20"/>
  <c r="O106" i="20"/>
  <c r="N106" i="20"/>
  <c r="M106" i="20"/>
  <c r="M104" i="20"/>
  <c r="M103" i="20"/>
  <c r="P102" i="20"/>
  <c r="N102" i="20"/>
  <c r="M102" i="20"/>
  <c r="O102" i="20" s="1"/>
  <c r="M101" i="20"/>
  <c r="M100" i="20"/>
  <c r="P99" i="20"/>
  <c r="N99" i="20"/>
  <c r="M99" i="20"/>
  <c r="O99" i="20" s="1"/>
  <c r="M98" i="20"/>
  <c r="M97" i="20"/>
  <c r="P96" i="20"/>
  <c r="N96" i="20"/>
  <c r="M96" i="20"/>
  <c r="O96" i="20" s="1"/>
  <c r="M95" i="20"/>
  <c r="M94" i="20"/>
  <c r="P93" i="20"/>
  <c r="O93" i="20"/>
  <c r="N93" i="20"/>
  <c r="M93" i="20"/>
  <c r="M92" i="20"/>
  <c r="M91" i="20"/>
  <c r="P90" i="20"/>
  <c r="N90" i="20"/>
  <c r="M90" i="20"/>
  <c r="O90" i="20" s="1"/>
  <c r="M88" i="20"/>
  <c r="M87" i="20"/>
  <c r="P86" i="20"/>
  <c r="N86" i="20"/>
  <c r="M86" i="20"/>
  <c r="O86" i="20" s="1"/>
  <c r="M85" i="20"/>
  <c r="M84" i="20"/>
  <c r="P83" i="20"/>
  <c r="N83" i="20"/>
  <c r="M83" i="20"/>
  <c r="O83" i="20" s="1"/>
  <c r="M82" i="20"/>
  <c r="O80" i="20" s="1"/>
  <c r="M81" i="20"/>
  <c r="P80" i="20"/>
  <c r="N80" i="20"/>
  <c r="M80" i="20"/>
  <c r="M79" i="20"/>
  <c r="M78" i="20"/>
  <c r="P77" i="20"/>
  <c r="N77" i="20"/>
  <c r="M77" i="20"/>
  <c r="O77" i="20" s="1"/>
  <c r="M76" i="20"/>
  <c r="O74" i="20" s="1"/>
  <c r="M75" i="20"/>
  <c r="P74" i="20"/>
  <c r="N74" i="20"/>
  <c r="M74" i="20"/>
  <c r="M70" i="20"/>
  <c r="L70" i="20"/>
  <c r="L69" i="20"/>
  <c r="M68" i="20"/>
  <c r="L68" i="20"/>
  <c r="M54" i="20"/>
  <c r="L54" i="20"/>
  <c r="M53" i="20"/>
  <c r="L53" i="20"/>
  <c r="P52" i="20"/>
  <c r="L52" i="20"/>
  <c r="N52" i="20" s="1"/>
  <c r="M67" i="20"/>
  <c r="L67" i="20"/>
  <c r="L66" i="20"/>
  <c r="M65" i="20"/>
  <c r="L65" i="20"/>
  <c r="M51" i="20"/>
  <c r="L51" i="20"/>
  <c r="M50" i="20"/>
  <c r="L50" i="20"/>
  <c r="L49" i="20"/>
  <c r="M64" i="20"/>
  <c r="L64" i="20"/>
  <c r="M38" i="20"/>
  <c r="L38" i="20"/>
  <c r="L63" i="20"/>
  <c r="M37" i="20"/>
  <c r="L37" i="20"/>
  <c r="M62" i="20"/>
  <c r="L62" i="20"/>
  <c r="M36" i="20"/>
  <c r="O36" i="20" s="1"/>
  <c r="L36" i="20"/>
  <c r="P36" i="20" s="1"/>
  <c r="M48" i="20"/>
  <c r="L48" i="20"/>
  <c r="M35" i="20"/>
  <c r="L35" i="20"/>
  <c r="M47" i="20"/>
  <c r="L47" i="20"/>
  <c r="M34" i="20"/>
  <c r="L34" i="20"/>
  <c r="L46" i="20"/>
  <c r="M33" i="20"/>
  <c r="L33" i="20"/>
  <c r="M32" i="20"/>
  <c r="L32" i="20"/>
  <c r="M31" i="20"/>
  <c r="L31" i="20"/>
  <c r="M30" i="20"/>
  <c r="L30" i="20"/>
  <c r="M61" i="20"/>
  <c r="L61" i="20"/>
  <c r="L60" i="20"/>
  <c r="M59" i="20"/>
  <c r="L59" i="20"/>
  <c r="M45" i="20"/>
  <c r="L45" i="20"/>
  <c r="M44" i="20"/>
  <c r="L44" i="20"/>
  <c r="L22" i="20"/>
  <c r="P20" i="20" s="1"/>
  <c r="L43" i="20"/>
  <c r="M21" i="20"/>
  <c r="L21" i="20"/>
  <c r="M29" i="20"/>
  <c r="L29" i="20"/>
  <c r="N20" i="20"/>
  <c r="M20" i="20"/>
  <c r="L20" i="20"/>
  <c r="M28" i="20"/>
  <c r="L28" i="20"/>
  <c r="L19" i="20"/>
  <c r="M27" i="20"/>
  <c r="O27" i="20" s="1"/>
  <c r="L27" i="20"/>
  <c r="M18" i="20"/>
  <c r="O17" i="20" s="1"/>
  <c r="L18" i="20"/>
  <c r="M17" i="20"/>
  <c r="L17" i="20"/>
  <c r="L16" i="20"/>
  <c r="M15" i="20"/>
  <c r="L15" i="20"/>
  <c r="M58" i="20"/>
  <c r="L58" i="20"/>
  <c r="M14" i="20"/>
  <c r="L14" i="20"/>
  <c r="N14" i="20" s="1"/>
  <c r="L57" i="20"/>
  <c r="L13" i="20"/>
  <c r="M56" i="20"/>
  <c r="L56" i="20"/>
  <c r="M12" i="20"/>
  <c r="L12" i="20"/>
  <c r="M42" i="20"/>
  <c r="L42" i="20"/>
  <c r="M11" i="20"/>
  <c r="L11" i="20"/>
  <c r="N11" i="20" s="1"/>
  <c r="M41" i="20"/>
  <c r="L41" i="20"/>
  <c r="L40" i="20"/>
  <c r="M26" i="20"/>
  <c r="L26" i="20"/>
  <c r="M25" i="20"/>
  <c r="L25" i="20"/>
  <c r="M24" i="20"/>
  <c r="L24" i="20"/>
  <c r="L10" i="20"/>
  <c r="M9" i="20"/>
  <c r="L9" i="20"/>
  <c r="M8" i="20"/>
  <c r="L8" i="20"/>
  <c r="L9" i="18"/>
  <c r="F4" i="5"/>
  <c r="P83" i="18"/>
  <c r="N74" i="18"/>
  <c r="P112" i="18"/>
  <c r="P115" i="18"/>
  <c r="P122" i="18"/>
  <c r="N128" i="18"/>
  <c r="P128" i="18"/>
  <c r="P134" i="18"/>
  <c r="P109" i="18"/>
  <c r="P118" i="18"/>
  <c r="P106" i="18"/>
  <c r="P74" i="18"/>
  <c r="O74" i="18"/>
  <c r="N80" i="18"/>
  <c r="M136" i="18"/>
  <c r="O134" i="18" s="1"/>
  <c r="M135" i="18"/>
  <c r="M134" i="18"/>
  <c r="M133" i="18"/>
  <c r="M132" i="18"/>
  <c r="P131" i="18"/>
  <c r="M131" i="18"/>
  <c r="O131" i="18" s="1"/>
  <c r="M130" i="18"/>
  <c r="M129" i="18"/>
  <c r="O128" i="18" s="1"/>
  <c r="M128" i="18"/>
  <c r="M127" i="18"/>
  <c r="M126" i="18"/>
  <c r="N125" i="18"/>
  <c r="O125" i="18"/>
  <c r="M125" i="18"/>
  <c r="M124" i="18"/>
  <c r="M123" i="18"/>
  <c r="O122" i="18" s="1"/>
  <c r="M122" i="18"/>
  <c r="M120" i="18"/>
  <c r="M119" i="18"/>
  <c r="M118" i="18"/>
  <c r="O118" i="18" s="1"/>
  <c r="M117" i="18"/>
  <c r="M116" i="18"/>
  <c r="M115" i="18"/>
  <c r="O115" i="18" s="1"/>
  <c r="M114" i="18"/>
  <c r="M113" i="18"/>
  <c r="M112" i="18"/>
  <c r="O112" i="18" s="1"/>
  <c r="M111" i="18"/>
  <c r="O109" i="18" s="1"/>
  <c r="M110" i="18"/>
  <c r="M109" i="18"/>
  <c r="M108" i="18"/>
  <c r="M107" i="18"/>
  <c r="M106" i="18"/>
  <c r="O106" i="18" s="1"/>
  <c r="M104" i="18"/>
  <c r="M103" i="18"/>
  <c r="O102" i="18" s="1"/>
  <c r="P102" i="18"/>
  <c r="N102" i="18"/>
  <c r="M102" i="18"/>
  <c r="M101" i="18"/>
  <c r="M100" i="18"/>
  <c r="N99" i="18"/>
  <c r="O99" i="18"/>
  <c r="M99" i="18"/>
  <c r="M98" i="18"/>
  <c r="M97" i="18"/>
  <c r="O96" i="18" s="1"/>
  <c r="P96" i="18"/>
  <c r="M96" i="18"/>
  <c r="N96" i="18"/>
  <c r="M95" i="18"/>
  <c r="M94" i="18"/>
  <c r="M93" i="18"/>
  <c r="O93" i="18" s="1"/>
  <c r="P93" i="18"/>
  <c r="M92" i="18"/>
  <c r="M91" i="18"/>
  <c r="M90" i="18"/>
  <c r="O90" i="18" s="1"/>
  <c r="P90" i="18"/>
  <c r="M88" i="18"/>
  <c r="N86" i="18"/>
  <c r="M87" i="18"/>
  <c r="M86" i="18"/>
  <c r="O86" i="18" s="1"/>
  <c r="P86" i="18"/>
  <c r="M85" i="18"/>
  <c r="O83" i="18" s="1"/>
  <c r="M84" i="18"/>
  <c r="M83" i="18"/>
  <c r="M82" i="18"/>
  <c r="M81" i="18"/>
  <c r="M80" i="18"/>
  <c r="O80" i="18" s="1"/>
  <c r="M79" i="18"/>
  <c r="M78" i="18"/>
  <c r="O77" i="18" s="1"/>
  <c r="P77" i="18"/>
  <c r="N77" i="18"/>
  <c r="M77" i="18"/>
  <c r="M76" i="18"/>
  <c r="M75" i="18"/>
  <c r="M74" i="18"/>
  <c r="M66" i="18"/>
  <c r="F63" i="18"/>
  <c r="M70" i="18" s="1"/>
  <c r="E63" i="18"/>
  <c r="L70" i="18" s="1"/>
  <c r="F62" i="18"/>
  <c r="M69" i="18" s="1"/>
  <c r="E62" i="18"/>
  <c r="L69" i="18" s="1"/>
  <c r="F61" i="18"/>
  <c r="M68" i="18" s="1"/>
  <c r="O68" i="18" s="1"/>
  <c r="E61" i="18"/>
  <c r="L68" i="18" s="1"/>
  <c r="F60" i="18"/>
  <c r="E60" i="18"/>
  <c r="L54" i="18" s="1"/>
  <c r="F59" i="18"/>
  <c r="E59" i="18"/>
  <c r="L53" i="18" s="1"/>
  <c r="F58" i="18"/>
  <c r="E58" i="18"/>
  <c r="F57" i="18"/>
  <c r="E57" i="18"/>
  <c r="F56" i="18"/>
  <c r="E56" i="18"/>
  <c r="F55" i="18"/>
  <c r="E55" i="18"/>
  <c r="M54" i="18"/>
  <c r="F54" i="18"/>
  <c r="E54" i="18"/>
  <c r="M53" i="18"/>
  <c r="F53" i="18"/>
  <c r="E53" i="18"/>
  <c r="M52" i="18"/>
  <c r="O52" i="18" s="1"/>
  <c r="L52" i="18"/>
  <c r="N52" i="18" s="1"/>
  <c r="F52" i="18"/>
  <c r="E52" i="18"/>
  <c r="L51" i="18"/>
  <c r="F51" i="18"/>
  <c r="M67" i="18" s="1"/>
  <c r="E51" i="18"/>
  <c r="L67" i="18" s="1"/>
  <c r="L50" i="18"/>
  <c r="F50" i="18"/>
  <c r="E50" i="18"/>
  <c r="L66" i="18" s="1"/>
  <c r="F49" i="18"/>
  <c r="M65" i="18" s="1"/>
  <c r="E49" i="18"/>
  <c r="L65" i="18" s="1"/>
  <c r="F48" i="18"/>
  <c r="M51" i="18" s="1"/>
  <c r="E48" i="18"/>
  <c r="F47" i="18"/>
  <c r="M50" i="18" s="1"/>
  <c r="E47" i="18"/>
  <c r="F46" i="18"/>
  <c r="M49" i="18" s="1"/>
  <c r="E46" i="18"/>
  <c r="L49" i="18" s="1"/>
  <c r="F45" i="18"/>
  <c r="E45" i="18"/>
  <c r="L35" i="18" s="1"/>
  <c r="F44" i="18"/>
  <c r="E44" i="18"/>
  <c r="L34" i="18" s="1"/>
  <c r="F43" i="18"/>
  <c r="E43" i="18"/>
  <c r="F42" i="18"/>
  <c r="E42" i="18"/>
  <c r="F41" i="18"/>
  <c r="E41" i="18"/>
  <c r="F40" i="18"/>
  <c r="E40" i="18"/>
  <c r="F39" i="18"/>
  <c r="M64" i="18" s="1"/>
  <c r="E39" i="18"/>
  <c r="L64" i="18" s="1"/>
  <c r="M38" i="18"/>
  <c r="L38" i="18"/>
  <c r="F38" i="18"/>
  <c r="M63" i="18" s="1"/>
  <c r="E38" i="18"/>
  <c r="L63" i="18" s="1"/>
  <c r="M37" i="18"/>
  <c r="L37" i="18"/>
  <c r="F37" i="18"/>
  <c r="M62" i="18" s="1"/>
  <c r="O62" i="18" s="1"/>
  <c r="E37" i="18"/>
  <c r="L62" i="18" s="1"/>
  <c r="O36" i="18"/>
  <c r="N36" i="18"/>
  <c r="M36" i="18"/>
  <c r="L36" i="18"/>
  <c r="P36" i="18" s="1"/>
  <c r="F36" i="18"/>
  <c r="M48" i="18" s="1"/>
  <c r="E36" i="18"/>
  <c r="L48" i="18" s="1"/>
  <c r="M35" i="18"/>
  <c r="F35" i="18"/>
  <c r="M47" i="18" s="1"/>
  <c r="E35" i="18"/>
  <c r="L47" i="18" s="1"/>
  <c r="M34" i="18"/>
  <c r="F34" i="18"/>
  <c r="M46" i="18" s="1"/>
  <c r="E34" i="18"/>
  <c r="L46" i="18" s="1"/>
  <c r="M33" i="18"/>
  <c r="O33" i="18" s="1"/>
  <c r="L33" i="18"/>
  <c r="F33" i="18"/>
  <c r="E33" i="18"/>
  <c r="M32" i="18"/>
  <c r="L32" i="18"/>
  <c r="F32" i="18"/>
  <c r="E32" i="18"/>
  <c r="L31" i="18" s="1"/>
  <c r="M31" i="18"/>
  <c r="F31" i="18"/>
  <c r="E31" i="18"/>
  <c r="O30" i="18"/>
  <c r="M30" i="18"/>
  <c r="L30" i="18"/>
  <c r="F30" i="18"/>
  <c r="E30" i="18"/>
  <c r="L29" i="18"/>
  <c r="F29" i="18"/>
  <c r="E29" i="18"/>
  <c r="F28" i="18"/>
  <c r="E28" i="18"/>
  <c r="F27" i="18"/>
  <c r="M61" i="18" s="1"/>
  <c r="E27" i="18"/>
  <c r="L61" i="18" s="1"/>
  <c r="F26" i="18"/>
  <c r="M60" i="18" s="1"/>
  <c r="E26" i="18"/>
  <c r="L60" i="18" s="1"/>
  <c r="F25" i="18"/>
  <c r="M59" i="18" s="1"/>
  <c r="E25" i="18"/>
  <c r="L59" i="18" s="1"/>
  <c r="M24" i="18"/>
  <c r="F24" i="18"/>
  <c r="M45" i="18" s="1"/>
  <c r="E24" i="18"/>
  <c r="L45" i="18" s="1"/>
  <c r="F23" i="18"/>
  <c r="M44" i="18" s="1"/>
  <c r="E23" i="18"/>
  <c r="L44" i="18" s="1"/>
  <c r="M22" i="18"/>
  <c r="L22" i="18"/>
  <c r="F22" i="18"/>
  <c r="M43" i="18" s="1"/>
  <c r="O43" i="18" s="1"/>
  <c r="E22" i="18"/>
  <c r="L43" i="18" s="1"/>
  <c r="M21" i="18"/>
  <c r="O20" i="18" s="1"/>
  <c r="L21" i="18"/>
  <c r="F21" i="18"/>
  <c r="M29" i="18" s="1"/>
  <c r="E21" i="18"/>
  <c r="N20" i="18"/>
  <c r="M20" i="18"/>
  <c r="L20" i="18"/>
  <c r="P20" i="18" s="1"/>
  <c r="F20" i="18"/>
  <c r="M28" i="18" s="1"/>
  <c r="E20" i="18"/>
  <c r="L28" i="18" s="1"/>
  <c r="M19" i="18"/>
  <c r="L19" i="18"/>
  <c r="F19" i="18"/>
  <c r="M27" i="18" s="1"/>
  <c r="O27" i="18" s="1"/>
  <c r="E19" i="18"/>
  <c r="L27" i="18" s="1"/>
  <c r="M18" i="18"/>
  <c r="L18" i="18"/>
  <c r="P17" i="18" s="1"/>
  <c r="F18" i="18"/>
  <c r="E18" i="18"/>
  <c r="M17" i="18"/>
  <c r="O17" i="18" s="1"/>
  <c r="L17" i="18"/>
  <c r="F17" i="18"/>
  <c r="E17" i="18"/>
  <c r="M16" i="18"/>
  <c r="L16" i="18"/>
  <c r="F16" i="18"/>
  <c r="E16" i="18"/>
  <c r="M15" i="18"/>
  <c r="L15" i="18"/>
  <c r="F15" i="18"/>
  <c r="M58" i="18" s="1"/>
  <c r="E15" i="18"/>
  <c r="L58" i="18" s="1"/>
  <c r="M14" i="18"/>
  <c r="O14" i="18" s="1"/>
  <c r="L14" i="18"/>
  <c r="N14" i="18" s="1"/>
  <c r="F14" i="18"/>
  <c r="M57" i="18" s="1"/>
  <c r="E14" i="18"/>
  <c r="L57" i="18" s="1"/>
  <c r="M13" i="18"/>
  <c r="L13" i="18"/>
  <c r="F13" i="18"/>
  <c r="M56" i="18" s="1"/>
  <c r="O56" i="18" s="1"/>
  <c r="E13" i="18"/>
  <c r="L56" i="18" s="1"/>
  <c r="M12" i="18"/>
  <c r="O11" i="18" s="1"/>
  <c r="L12" i="18"/>
  <c r="P11" i="18" s="1"/>
  <c r="F12" i="18"/>
  <c r="M42" i="18" s="1"/>
  <c r="E12" i="18"/>
  <c r="L42" i="18" s="1"/>
  <c r="M11" i="18"/>
  <c r="L11" i="18"/>
  <c r="N11" i="18" s="1"/>
  <c r="F11" i="18"/>
  <c r="M41" i="18" s="1"/>
  <c r="E11" i="18"/>
  <c r="L41" i="18" s="1"/>
  <c r="L10" i="18"/>
  <c r="F10" i="18"/>
  <c r="M40" i="18" s="1"/>
  <c r="O40" i="18" s="1"/>
  <c r="E10" i="18"/>
  <c r="L40" i="18" s="1"/>
  <c r="M9" i="18"/>
  <c r="F9" i="18"/>
  <c r="M26" i="18" s="1"/>
  <c r="E9" i="18"/>
  <c r="L26" i="18" s="1"/>
  <c r="F8" i="18"/>
  <c r="M25" i="18" s="1"/>
  <c r="E8" i="18"/>
  <c r="L25" i="18" s="1"/>
  <c r="F7" i="18"/>
  <c r="E7" i="18"/>
  <c r="L24" i="18" s="1"/>
  <c r="F6" i="18"/>
  <c r="M10" i="18" s="1"/>
  <c r="E6" i="18"/>
  <c r="F5" i="18"/>
  <c r="E5" i="18"/>
  <c r="F4" i="18"/>
  <c r="M8" i="18" s="1"/>
  <c r="O8" i="18" s="1"/>
  <c r="E4" i="18"/>
  <c r="L8" i="18" s="1"/>
  <c r="G64" i="17"/>
  <c r="N71" i="17" s="1"/>
  <c r="F64" i="17"/>
  <c r="M71" i="17" s="1"/>
  <c r="G63" i="17"/>
  <c r="N70" i="17" s="1"/>
  <c r="F63" i="17"/>
  <c r="M70" i="17" s="1"/>
  <c r="G62" i="17"/>
  <c r="N69" i="17" s="1"/>
  <c r="F62" i="17"/>
  <c r="M69" i="17" s="1"/>
  <c r="G61" i="17"/>
  <c r="N55" i="17" s="1"/>
  <c r="F61" i="17"/>
  <c r="M55" i="17" s="1"/>
  <c r="G60" i="17"/>
  <c r="N54" i="17" s="1"/>
  <c r="F60" i="17"/>
  <c r="M54" i="17" s="1"/>
  <c r="G59" i="17"/>
  <c r="N53" i="17" s="1"/>
  <c r="F59" i="17"/>
  <c r="M53" i="17" s="1"/>
  <c r="G58" i="17"/>
  <c r="F58" i="17"/>
  <c r="G57" i="17"/>
  <c r="N38" i="17" s="1"/>
  <c r="F57" i="17"/>
  <c r="G56" i="17"/>
  <c r="F56" i="17"/>
  <c r="M37" i="17" s="1"/>
  <c r="G55" i="17"/>
  <c r="F55" i="17"/>
  <c r="G54" i="17"/>
  <c r="F54" i="17"/>
  <c r="M22" i="17" s="1"/>
  <c r="Q21" i="17" s="1"/>
  <c r="G53" i="17"/>
  <c r="F53" i="17"/>
  <c r="G52" i="17"/>
  <c r="N68" i="17" s="1"/>
  <c r="F52" i="17"/>
  <c r="M68" i="17" s="1"/>
  <c r="G51" i="17"/>
  <c r="N67" i="17" s="1"/>
  <c r="F51" i="17"/>
  <c r="M67" i="17" s="1"/>
  <c r="M50" i="17"/>
  <c r="G50" i="17"/>
  <c r="N66" i="17" s="1"/>
  <c r="F50" i="17"/>
  <c r="M66" i="17" s="1"/>
  <c r="G49" i="17"/>
  <c r="N52" i="17" s="1"/>
  <c r="F49" i="17"/>
  <c r="M52" i="17" s="1"/>
  <c r="G48" i="17"/>
  <c r="N51" i="17" s="1"/>
  <c r="F48" i="17"/>
  <c r="M51" i="17" s="1"/>
  <c r="G47" i="17"/>
  <c r="N50" i="17" s="1"/>
  <c r="F47" i="17"/>
  <c r="G46" i="17"/>
  <c r="N36" i="17" s="1"/>
  <c r="F46" i="17"/>
  <c r="M36" i="17" s="1"/>
  <c r="G45" i="17"/>
  <c r="F45" i="17"/>
  <c r="N44" i="17"/>
  <c r="G44" i="17"/>
  <c r="F44" i="17"/>
  <c r="M34" i="17" s="1"/>
  <c r="Q34" i="17" s="1"/>
  <c r="G43" i="17"/>
  <c r="N20" i="17" s="1"/>
  <c r="F43" i="17"/>
  <c r="M20" i="17" s="1"/>
  <c r="G42" i="17"/>
  <c r="F42" i="17"/>
  <c r="G41" i="17"/>
  <c r="F41" i="17"/>
  <c r="M18" i="17" s="1"/>
  <c r="G40" i="17"/>
  <c r="N65" i="17" s="1"/>
  <c r="F40" i="17"/>
  <c r="M65" i="17" s="1"/>
  <c r="N39" i="17"/>
  <c r="M39" i="17"/>
  <c r="G39" i="17"/>
  <c r="N64" i="17" s="1"/>
  <c r="F39" i="17"/>
  <c r="M64" i="17" s="1"/>
  <c r="M38" i="17"/>
  <c r="G38" i="17"/>
  <c r="N63" i="17" s="1"/>
  <c r="P63" i="17" s="1"/>
  <c r="F38" i="17"/>
  <c r="M63" i="17" s="1"/>
  <c r="N37" i="17"/>
  <c r="G37" i="17"/>
  <c r="N49" i="17" s="1"/>
  <c r="F37" i="17"/>
  <c r="M49" i="17" s="1"/>
  <c r="G36" i="17"/>
  <c r="N48" i="17" s="1"/>
  <c r="F36" i="17"/>
  <c r="M48" i="17" s="1"/>
  <c r="N35" i="17"/>
  <c r="M35" i="17"/>
  <c r="G35" i="17"/>
  <c r="N47" i="17" s="1"/>
  <c r="P47" i="17" s="1"/>
  <c r="F35" i="17"/>
  <c r="M47" i="17" s="1"/>
  <c r="N34" i="17"/>
  <c r="G34" i="17"/>
  <c r="N33" i="17" s="1"/>
  <c r="F34" i="17"/>
  <c r="M33" i="17"/>
  <c r="G33" i="17"/>
  <c r="F33" i="17"/>
  <c r="M32" i="17" s="1"/>
  <c r="N32" i="17"/>
  <c r="G32" i="17"/>
  <c r="F32" i="17"/>
  <c r="N31" i="17"/>
  <c r="M31" i="17"/>
  <c r="G31" i="17"/>
  <c r="F31" i="17"/>
  <c r="G30" i="17"/>
  <c r="N16" i="17" s="1"/>
  <c r="F30" i="17"/>
  <c r="G29" i="17"/>
  <c r="N15" i="17" s="1"/>
  <c r="F29" i="17"/>
  <c r="G28" i="17"/>
  <c r="N62" i="17" s="1"/>
  <c r="F28" i="17"/>
  <c r="M62" i="17" s="1"/>
  <c r="G27" i="17"/>
  <c r="N61" i="17" s="1"/>
  <c r="F27" i="17"/>
  <c r="M61" i="17" s="1"/>
  <c r="G26" i="17"/>
  <c r="N60" i="17" s="1"/>
  <c r="F26" i="17"/>
  <c r="M60" i="17" s="1"/>
  <c r="G25" i="17"/>
  <c r="N46" i="17" s="1"/>
  <c r="F25" i="17"/>
  <c r="M46" i="17" s="1"/>
  <c r="G24" i="17"/>
  <c r="N45" i="17" s="1"/>
  <c r="F24" i="17"/>
  <c r="M45" i="17" s="1"/>
  <c r="N23" i="17"/>
  <c r="M23" i="17"/>
  <c r="G23" i="17"/>
  <c r="F23" i="17"/>
  <c r="M44" i="17" s="1"/>
  <c r="N22" i="17"/>
  <c r="G22" i="17"/>
  <c r="N30" i="17" s="1"/>
  <c r="F22" i="17"/>
  <c r="M30" i="17" s="1"/>
  <c r="N21" i="17"/>
  <c r="P21" i="17" s="1"/>
  <c r="M21" i="17"/>
  <c r="G21" i="17"/>
  <c r="N29" i="17" s="1"/>
  <c r="F21" i="17"/>
  <c r="M29" i="17" s="1"/>
  <c r="G20" i="17"/>
  <c r="N28" i="17" s="1"/>
  <c r="F20" i="17"/>
  <c r="M28" i="17" s="1"/>
  <c r="N19" i="17"/>
  <c r="P18" i="17" s="1"/>
  <c r="M19" i="17"/>
  <c r="G19" i="17"/>
  <c r="N14" i="17" s="1"/>
  <c r="F19" i="17"/>
  <c r="N18" i="17"/>
  <c r="G18" i="17"/>
  <c r="N13" i="17" s="1"/>
  <c r="F18" i="17"/>
  <c r="M13" i="17" s="1"/>
  <c r="N17" i="17"/>
  <c r="M17" i="17"/>
  <c r="G17" i="17"/>
  <c r="F17" i="17"/>
  <c r="M16" i="17"/>
  <c r="G16" i="17"/>
  <c r="N59" i="17" s="1"/>
  <c r="F16" i="17"/>
  <c r="M59" i="17" s="1"/>
  <c r="Q15" i="17"/>
  <c r="O15" i="17"/>
  <c r="M15" i="17"/>
  <c r="G15" i="17"/>
  <c r="N58" i="17" s="1"/>
  <c r="F15" i="17"/>
  <c r="M58" i="17" s="1"/>
  <c r="M14" i="17"/>
  <c r="G14" i="17"/>
  <c r="N57" i="17" s="1"/>
  <c r="F14" i="17"/>
  <c r="M57" i="17" s="1"/>
  <c r="G13" i="17"/>
  <c r="N43" i="17" s="1"/>
  <c r="F13" i="17"/>
  <c r="M43" i="17" s="1"/>
  <c r="N12" i="17"/>
  <c r="M12" i="17"/>
  <c r="O12" i="17" s="1"/>
  <c r="G12" i="17"/>
  <c r="N42" i="17" s="1"/>
  <c r="F12" i="17"/>
  <c r="M42" i="17" s="1"/>
  <c r="M11" i="17"/>
  <c r="G11" i="17"/>
  <c r="N41" i="17" s="1"/>
  <c r="F11" i="17"/>
  <c r="M41" i="17" s="1"/>
  <c r="G10" i="17"/>
  <c r="N27" i="17" s="1"/>
  <c r="F10" i="17"/>
  <c r="M27" i="17" s="1"/>
  <c r="N9" i="17"/>
  <c r="G9" i="17"/>
  <c r="N26" i="17" s="1"/>
  <c r="F9" i="17"/>
  <c r="M26" i="17" s="1"/>
  <c r="G8" i="17"/>
  <c r="N25" i="17" s="1"/>
  <c r="F8" i="17"/>
  <c r="M25" i="17" s="1"/>
  <c r="G7" i="17"/>
  <c r="N11" i="17" s="1"/>
  <c r="F7" i="17"/>
  <c r="G6" i="17"/>
  <c r="N10" i="17" s="1"/>
  <c r="P9" i="17" s="1"/>
  <c r="F6" i="17"/>
  <c r="M10" i="17" s="1"/>
  <c r="G5" i="17"/>
  <c r="F5" i="17"/>
  <c r="M9" i="17" s="1"/>
  <c r="F4" i="17"/>
  <c r="M8" i="17" s="1"/>
  <c r="F4" i="16"/>
  <c r="M8" i="16" s="1"/>
  <c r="G64" i="16"/>
  <c r="N71" i="16" s="1"/>
  <c r="F64" i="16"/>
  <c r="M71" i="16" s="1"/>
  <c r="G63" i="16"/>
  <c r="N70" i="16" s="1"/>
  <c r="F63" i="16"/>
  <c r="M70" i="16" s="1"/>
  <c r="G62" i="16"/>
  <c r="N69" i="16" s="1"/>
  <c r="F62" i="16"/>
  <c r="M69" i="16" s="1"/>
  <c r="G61" i="16"/>
  <c r="F61" i="16"/>
  <c r="M55" i="16" s="1"/>
  <c r="G60" i="16"/>
  <c r="N54" i="16" s="1"/>
  <c r="F60" i="16"/>
  <c r="M54" i="16" s="1"/>
  <c r="G59" i="16"/>
  <c r="N53" i="16" s="1"/>
  <c r="F59" i="16"/>
  <c r="M53" i="16" s="1"/>
  <c r="G58" i="16"/>
  <c r="N39" i="16" s="1"/>
  <c r="F58" i="16"/>
  <c r="M39" i="16" s="1"/>
  <c r="G57" i="16"/>
  <c r="F57" i="16"/>
  <c r="M38" i="16" s="1"/>
  <c r="G56" i="16"/>
  <c r="F56" i="16"/>
  <c r="N55" i="16"/>
  <c r="G55" i="16"/>
  <c r="F55" i="16"/>
  <c r="M23" i="16" s="1"/>
  <c r="G54" i="16"/>
  <c r="F54" i="16"/>
  <c r="M22" i="16" s="1"/>
  <c r="G53" i="16"/>
  <c r="F53" i="16"/>
  <c r="M21" i="16" s="1"/>
  <c r="G52" i="16"/>
  <c r="N68" i="16" s="1"/>
  <c r="F52" i="16"/>
  <c r="M68" i="16" s="1"/>
  <c r="N51" i="16"/>
  <c r="G51" i="16"/>
  <c r="N67" i="16" s="1"/>
  <c r="F51" i="16"/>
  <c r="M67" i="16" s="1"/>
  <c r="N50" i="16"/>
  <c r="G50" i="16"/>
  <c r="N66" i="16" s="1"/>
  <c r="F50" i="16"/>
  <c r="M66" i="16" s="1"/>
  <c r="G49" i="16"/>
  <c r="N52" i="16" s="1"/>
  <c r="F49" i="16"/>
  <c r="M52" i="16" s="1"/>
  <c r="G48" i="16"/>
  <c r="F48" i="16"/>
  <c r="M51" i="16" s="1"/>
  <c r="G47" i="16"/>
  <c r="F47" i="16"/>
  <c r="M50" i="16" s="1"/>
  <c r="G46" i="16"/>
  <c r="F46" i="16"/>
  <c r="M36" i="16" s="1"/>
  <c r="G45" i="16"/>
  <c r="N35" i="16" s="1"/>
  <c r="F45" i="16"/>
  <c r="M35" i="16" s="1"/>
  <c r="G44" i="16"/>
  <c r="N34" i="16" s="1"/>
  <c r="F44" i="16"/>
  <c r="M34" i="16" s="1"/>
  <c r="G43" i="16"/>
  <c r="F43" i="16"/>
  <c r="G42" i="16"/>
  <c r="N19" i="16" s="1"/>
  <c r="F42" i="16"/>
  <c r="G41" i="16"/>
  <c r="F41" i="16"/>
  <c r="G40" i="16"/>
  <c r="N65" i="16" s="1"/>
  <c r="F40" i="16"/>
  <c r="M65" i="16" s="1"/>
  <c r="G39" i="16"/>
  <c r="N64" i="16" s="1"/>
  <c r="F39" i="16"/>
  <c r="M64" i="16" s="1"/>
  <c r="N38" i="16"/>
  <c r="G38" i="16"/>
  <c r="N63" i="16" s="1"/>
  <c r="P63" i="16" s="1"/>
  <c r="F38" i="16"/>
  <c r="M63" i="16" s="1"/>
  <c r="N37" i="16"/>
  <c r="M37" i="16"/>
  <c r="G37" i="16"/>
  <c r="N49" i="16" s="1"/>
  <c r="F37" i="16"/>
  <c r="M49" i="16" s="1"/>
  <c r="N36" i="16"/>
  <c r="G36" i="16"/>
  <c r="N48" i="16" s="1"/>
  <c r="F36" i="16"/>
  <c r="M48" i="16" s="1"/>
  <c r="G35" i="16"/>
  <c r="N47" i="16" s="1"/>
  <c r="F35" i="16"/>
  <c r="M47" i="16" s="1"/>
  <c r="G34" i="16"/>
  <c r="N33" i="16" s="1"/>
  <c r="F34" i="16"/>
  <c r="M33" i="16" s="1"/>
  <c r="G33" i="16"/>
  <c r="F33" i="16"/>
  <c r="M32" i="16" s="1"/>
  <c r="N32" i="16"/>
  <c r="G32" i="16"/>
  <c r="F32" i="16"/>
  <c r="M31" i="16" s="1"/>
  <c r="N31" i="16"/>
  <c r="G31" i="16"/>
  <c r="F31" i="16"/>
  <c r="M17" i="16" s="1"/>
  <c r="G30" i="16"/>
  <c r="N16" i="16" s="1"/>
  <c r="F30" i="16"/>
  <c r="M16" i="16" s="1"/>
  <c r="G29" i="16"/>
  <c r="N15" i="16" s="1"/>
  <c r="P15" i="16" s="1"/>
  <c r="F29" i="16"/>
  <c r="G28" i="16"/>
  <c r="N62" i="16" s="1"/>
  <c r="F28" i="16"/>
  <c r="M62" i="16" s="1"/>
  <c r="G27" i="16"/>
  <c r="N61" i="16" s="1"/>
  <c r="F27" i="16"/>
  <c r="M61" i="16" s="1"/>
  <c r="G26" i="16"/>
  <c r="N60" i="16" s="1"/>
  <c r="F26" i="16"/>
  <c r="M60" i="16" s="1"/>
  <c r="G25" i="16"/>
  <c r="N46" i="16" s="1"/>
  <c r="F25" i="16"/>
  <c r="M46" i="16" s="1"/>
  <c r="G24" i="16"/>
  <c r="N45" i="16" s="1"/>
  <c r="F24" i="16"/>
  <c r="M45" i="16" s="1"/>
  <c r="N23" i="16"/>
  <c r="G23" i="16"/>
  <c r="N44" i="16" s="1"/>
  <c r="F23" i="16"/>
  <c r="M44" i="16" s="1"/>
  <c r="N22" i="16"/>
  <c r="G22" i="16"/>
  <c r="N30" i="16" s="1"/>
  <c r="F22" i="16"/>
  <c r="M30" i="16" s="1"/>
  <c r="N21" i="16"/>
  <c r="G21" i="16"/>
  <c r="N29" i="16" s="1"/>
  <c r="F21" i="16"/>
  <c r="M29" i="16" s="1"/>
  <c r="N20" i="16"/>
  <c r="M20" i="16"/>
  <c r="G20" i="16"/>
  <c r="N28" i="16" s="1"/>
  <c r="F20" i="16"/>
  <c r="M28" i="16" s="1"/>
  <c r="M19" i="16"/>
  <c r="G19" i="16"/>
  <c r="F19" i="16"/>
  <c r="M14" i="16" s="1"/>
  <c r="N18" i="16"/>
  <c r="M18" i="16"/>
  <c r="G18" i="16"/>
  <c r="F18" i="16"/>
  <c r="M13" i="16" s="1"/>
  <c r="N17" i="16"/>
  <c r="G17" i="16"/>
  <c r="F17" i="16"/>
  <c r="G16" i="16"/>
  <c r="N59" i="16" s="1"/>
  <c r="F16" i="16"/>
  <c r="M59" i="16" s="1"/>
  <c r="M15" i="16"/>
  <c r="G15" i="16"/>
  <c r="N58" i="16" s="1"/>
  <c r="F15" i="16"/>
  <c r="M58" i="16" s="1"/>
  <c r="N14" i="16"/>
  <c r="G14" i="16"/>
  <c r="N57" i="16" s="1"/>
  <c r="F14" i="16"/>
  <c r="M57" i="16" s="1"/>
  <c r="N13" i="16"/>
  <c r="G13" i="16"/>
  <c r="N43" i="16" s="1"/>
  <c r="F13" i="16"/>
  <c r="M43" i="16" s="1"/>
  <c r="N12" i="16"/>
  <c r="M12" i="16"/>
  <c r="G12" i="16"/>
  <c r="N42" i="16" s="1"/>
  <c r="F12" i="16"/>
  <c r="M42" i="16" s="1"/>
  <c r="G11" i="16"/>
  <c r="N41" i="16" s="1"/>
  <c r="F11" i="16"/>
  <c r="M41" i="16" s="1"/>
  <c r="G10" i="16"/>
  <c r="N27" i="16" s="1"/>
  <c r="F10" i="16"/>
  <c r="M27" i="16" s="1"/>
  <c r="G9" i="16"/>
  <c r="N26" i="16" s="1"/>
  <c r="F9" i="16"/>
  <c r="M26" i="16" s="1"/>
  <c r="G8" i="16"/>
  <c r="N25" i="16" s="1"/>
  <c r="F8" i="16"/>
  <c r="M25" i="16" s="1"/>
  <c r="G7" i="16"/>
  <c r="N11" i="16" s="1"/>
  <c r="F7" i="16"/>
  <c r="M11" i="16" s="1"/>
  <c r="G6" i="16"/>
  <c r="N10" i="16" s="1"/>
  <c r="F6" i="16"/>
  <c r="M10" i="16" s="1"/>
  <c r="G5" i="16"/>
  <c r="N9" i="16" s="1"/>
  <c r="F5" i="16"/>
  <c r="M9" i="16" s="1"/>
  <c r="M8" i="15"/>
  <c r="F4" i="15"/>
  <c r="G64" i="15"/>
  <c r="N71" i="15" s="1"/>
  <c r="F64" i="15"/>
  <c r="M71" i="15" s="1"/>
  <c r="G63" i="15"/>
  <c r="N70" i="15" s="1"/>
  <c r="F63" i="15"/>
  <c r="M70" i="15" s="1"/>
  <c r="G62" i="15"/>
  <c r="N69" i="15" s="1"/>
  <c r="F62" i="15"/>
  <c r="M69" i="15" s="1"/>
  <c r="G61" i="15"/>
  <c r="F61" i="15"/>
  <c r="M55" i="15" s="1"/>
  <c r="G60" i="15"/>
  <c r="N54" i="15" s="1"/>
  <c r="F60" i="15"/>
  <c r="G59" i="15"/>
  <c r="N53" i="15" s="1"/>
  <c r="F59" i="15"/>
  <c r="M53" i="15" s="1"/>
  <c r="G58" i="15"/>
  <c r="F58" i="15"/>
  <c r="M39" i="15" s="1"/>
  <c r="G57" i="15"/>
  <c r="F57" i="15"/>
  <c r="G56" i="15"/>
  <c r="N37" i="15" s="1"/>
  <c r="P37" i="15" s="1"/>
  <c r="F56" i="15"/>
  <c r="N55" i="15"/>
  <c r="G55" i="15"/>
  <c r="F55" i="15"/>
  <c r="M54" i="15"/>
  <c r="G54" i="15"/>
  <c r="F54" i="15"/>
  <c r="G53" i="15"/>
  <c r="F53" i="15"/>
  <c r="M21" i="15" s="1"/>
  <c r="Q21" i="15" s="1"/>
  <c r="G52" i="15"/>
  <c r="N68" i="15" s="1"/>
  <c r="F52" i="15"/>
  <c r="M68" i="15" s="1"/>
  <c r="N51" i="15"/>
  <c r="G51" i="15"/>
  <c r="N67" i="15" s="1"/>
  <c r="F51" i="15"/>
  <c r="M67" i="15" s="1"/>
  <c r="G50" i="15"/>
  <c r="N66" i="15" s="1"/>
  <c r="F50" i="15"/>
  <c r="M66" i="15" s="1"/>
  <c r="G49" i="15"/>
  <c r="N52" i="15" s="1"/>
  <c r="F49" i="15"/>
  <c r="M52" i="15" s="1"/>
  <c r="G48" i="15"/>
  <c r="F48" i="15"/>
  <c r="M51" i="15" s="1"/>
  <c r="G47" i="15"/>
  <c r="N50" i="15" s="1"/>
  <c r="P50" i="15" s="1"/>
  <c r="F47" i="15"/>
  <c r="M50" i="15" s="1"/>
  <c r="G46" i="15"/>
  <c r="N36" i="15" s="1"/>
  <c r="F46" i="15"/>
  <c r="G45" i="15"/>
  <c r="F45" i="15"/>
  <c r="M35" i="15" s="1"/>
  <c r="G44" i="15"/>
  <c r="F44" i="15"/>
  <c r="G43" i="15"/>
  <c r="N20" i="15" s="1"/>
  <c r="F43" i="15"/>
  <c r="G42" i="15"/>
  <c r="N19" i="15" s="1"/>
  <c r="F42" i="15"/>
  <c r="G41" i="15"/>
  <c r="F41" i="15"/>
  <c r="G40" i="15"/>
  <c r="N65" i="15" s="1"/>
  <c r="F40" i="15"/>
  <c r="M65" i="15" s="1"/>
  <c r="N39" i="15"/>
  <c r="G39" i="15"/>
  <c r="N64" i="15" s="1"/>
  <c r="F39" i="15"/>
  <c r="M64" i="15" s="1"/>
  <c r="N38" i="15"/>
  <c r="M38" i="15"/>
  <c r="G38" i="15"/>
  <c r="N63" i="15" s="1"/>
  <c r="F38" i="15"/>
  <c r="M63" i="15" s="1"/>
  <c r="M37" i="15"/>
  <c r="G37" i="15"/>
  <c r="N49" i="15" s="1"/>
  <c r="F37" i="15"/>
  <c r="M49" i="15" s="1"/>
  <c r="M36" i="15"/>
  <c r="G36" i="15"/>
  <c r="N48" i="15" s="1"/>
  <c r="F36" i="15"/>
  <c r="M48" i="15" s="1"/>
  <c r="N35" i="15"/>
  <c r="G35" i="15"/>
  <c r="N47" i="15" s="1"/>
  <c r="F35" i="15"/>
  <c r="M47" i="15" s="1"/>
  <c r="N34" i="15"/>
  <c r="M34" i="15"/>
  <c r="G34" i="15"/>
  <c r="N33" i="15" s="1"/>
  <c r="F34" i="15"/>
  <c r="M33" i="15" s="1"/>
  <c r="G33" i="15"/>
  <c r="F33" i="15"/>
  <c r="M32" i="15" s="1"/>
  <c r="N32" i="15"/>
  <c r="G32" i="15"/>
  <c r="F32" i="15"/>
  <c r="N31" i="15"/>
  <c r="M31" i="15"/>
  <c r="G31" i="15"/>
  <c r="F31" i="15"/>
  <c r="M17" i="15" s="1"/>
  <c r="G30" i="15"/>
  <c r="F30" i="15"/>
  <c r="M16" i="15" s="1"/>
  <c r="Q15" i="15" s="1"/>
  <c r="G29" i="15"/>
  <c r="F29" i="15"/>
  <c r="G28" i="15"/>
  <c r="N62" i="15" s="1"/>
  <c r="F28" i="15"/>
  <c r="M62" i="15" s="1"/>
  <c r="G27" i="15"/>
  <c r="N61" i="15" s="1"/>
  <c r="F27" i="15"/>
  <c r="M61" i="15" s="1"/>
  <c r="G26" i="15"/>
  <c r="N60" i="15" s="1"/>
  <c r="F26" i="15"/>
  <c r="M60" i="15" s="1"/>
  <c r="G25" i="15"/>
  <c r="N46" i="15" s="1"/>
  <c r="F25" i="15"/>
  <c r="M46" i="15" s="1"/>
  <c r="G24" i="15"/>
  <c r="N45" i="15" s="1"/>
  <c r="F24" i="15"/>
  <c r="M45" i="15" s="1"/>
  <c r="N23" i="15"/>
  <c r="M23" i="15"/>
  <c r="G23" i="15"/>
  <c r="N44" i="15" s="1"/>
  <c r="F23" i="15"/>
  <c r="M44" i="15" s="1"/>
  <c r="N22" i="15"/>
  <c r="M22" i="15"/>
  <c r="G22" i="15"/>
  <c r="N30" i="15" s="1"/>
  <c r="F22" i="15"/>
  <c r="M30" i="15" s="1"/>
  <c r="N21" i="15"/>
  <c r="P21" i="15" s="1"/>
  <c r="G21" i="15"/>
  <c r="N29" i="15" s="1"/>
  <c r="F21" i="15"/>
  <c r="M29" i="15" s="1"/>
  <c r="M20" i="15"/>
  <c r="G20" i="15"/>
  <c r="N28" i="15" s="1"/>
  <c r="P28" i="15" s="1"/>
  <c r="F20" i="15"/>
  <c r="M28" i="15" s="1"/>
  <c r="M19" i="15"/>
  <c r="G19" i="15"/>
  <c r="F19" i="15"/>
  <c r="M14" i="15" s="1"/>
  <c r="N18" i="15"/>
  <c r="M18" i="15"/>
  <c r="Q18" i="15" s="1"/>
  <c r="G18" i="15"/>
  <c r="F18" i="15"/>
  <c r="M13" i="15" s="1"/>
  <c r="N17" i="15"/>
  <c r="G17" i="15"/>
  <c r="N12" i="15" s="1"/>
  <c r="P12" i="15" s="1"/>
  <c r="F17" i="15"/>
  <c r="N16" i="15"/>
  <c r="G16" i="15"/>
  <c r="N59" i="15" s="1"/>
  <c r="F16" i="15"/>
  <c r="M59" i="15" s="1"/>
  <c r="N15" i="15"/>
  <c r="P15" i="15" s="1"/>
  <c r="M15" i="15"/>
  <c r="O15" i="15" s="1"/>
  <c r="G15" i="15"/>
  <c r="N58" i="15" s="1"/>
  <c r="F15" i="15"/>
  <c r="M58" i="15" s="1"/>
  <c r="N14" i="15"/>
  <c r="G14" i="15"/>
  <c r="N57" i="15" s="1"/>
  <c r="P57" i="15" s="1"/>
  <c r="F14" i="15"/>
  <c r="M57" i="15" s="1"/>
  <c r="N13" i="15"/>
  <c r="G13" i="15"/>
  <c r="N43" i="15" s="1"/>
  <c r="F13" i="15"/>
  <c r="M43" i="15" s="1"/>
  <c r="M12" i="15"/>
  <c r="G12" i="15"/>
  <c r="N42" i="15" s="1"/>
  <c r="F12" i="15"/>
  <c r="M42" i="15" s="1"/>
  <c r="G11" i="15"/>
  <c r="N41" i="15" s="1"/>
  <c r="F11" i="15"/>
  <c r="M41" i="15" s="1"/>
  <c r="G10" i="15"/>
  <c r="N27" i="15" s="1"/>
  <c r="F10" i="15"/>
  <c r="M27" i="15" s="1"/>
  <c r="G9" i="15"/>
  <c r="N26" i="15" s="1"/>
  <c r="F9" i="15"/>
  <c r="M26" i="15" s="1"/>
  <c r="G8" i="15"/>
  <c r="N25" i="15" s="1"/>
  <c r="F8" i="15"/>
  <c r="M25" i="15" s="1"/>
  <c r="G7" i="15"/>
  <c r="N11" i="15" s="1"/>
  <c r="F7" i="15"/>
  <c r="M11" i="15" s="1"/>
  <c r="G6" i="15"/>
  <c r="N10" i="15" s="1"/>
  <c r="F6" i="15"/>
  <c r="M10" i="15" s="1"/>
  <c r="G5" i="15"/>
  <c r="N9" i="15" s="1"/>
  <c r="F5" i="15"/>
  <c r="M9" i="15" s="1"/>
  <c r="G64" i="14"/>
  <c r="N71" i="14" s="1"/>
  <c r="F64" i="14"/>
  <c r="M71" i="14" s="1"/>
  <c r="G63" i="14"/>
  <c r="N70" i="14" s="1"/>
  <c r="F63" i="14"/>
  <c r="M70" i="14" s="1"/>
  <c r="G62" i="14"/>
  <c r="N69" i="14" s="1"/>
  <c r="F62" i="14"/>
  <c r="M69" i="14" s="1"/>
  <c r="G61" i="14"/>
  <c r="F61" i="14"/>
  <c r="M55" i="14" s="1"/>
  <c r="G60" i="14"/>
  <c r="N54" i="14" s="1"/>
  <c r="F60" i="14"/>
  <c r="M54" i="14" s="1"/>
  <c r="M59" i="14"/>
  <c r="G59" i="14"/>
  <c r="F59" i="14"/>
  <c r="M53" i="14" s="1"/>
  <c r="G58" i="14"/>
  <c r="F58" i="14"/>
  <c r="G57" i="14"/>
  <c r="F57" i="14"/>
  <c r="G56" i="14"/>
  <c r="F56" i="14"/>
  <c r="M37" i="14" s="1"/>
  <c r="N55" i="14"/>
  <c r="G55" i="14"/>
  <c r="F55" i="14"/>
  <c r="M23" i="14" s="1"/>
  <c r="G54" i="14"/>
  <c r="F54" i="14"/>
  <c r="N53" i="14"/>
  <c r="P53" i="14" s="1"/>
  <c r="G53" i="14"/>
  <c r="F53" i="14"/>
  <c r="M21" i="14" s="1"/>
  <c r="G52" i="14"/>
  <c r="N68" i="14" s="1"/>
  <c r="F52" i="14"/>
  <c r="M68" i="14" s="1"/>
  <c r="G51" i="14"/>
  <c r="N67" i="14" s="1"/>
  <c r="F51" i="14"/>
  <c r="M67" i="14" s="1"/>
  <c r="G50" i="14"/>
  <c r="N66" i="14" s="1"/>
  <c r="F50" i="14"/>
  <c r="M66" i="14" s="1"/>
  <c r="G49" i="14"/>
  <c r="N52" i="14" s="1"/>
  <c r="F49" i="14"/>
  <c r="M52" i="14" s="1"/>
  <c r="G48" i="14"/>
  <c r="N51" i="14" s="1"/>
  <c r="F48" i="14"/>
  <c r="M51" i="14" s="1"/>
  <c r="G47" i="14"/>
  <c r="N50" i="14" s="1"/>
  <c r="F47" i="14"/>
  <c r="M50" i="14" s="1"/>
  <c r="O50" i="14" s="1"/>
  <c r="G46" i="14"/>
  <c r="N36" i="14" s="1"/>
  <c r="F46" i="14"/>
  <c r="M36" i="14" s="1"/>
  <c r="G45" i="14"/>
  <c r="F45" i="14"/>
  <c r="G44" i="14"/>
  <c r="F44" i="14"/>
  <c r="M34" i="14" s="1"/>
  <c r="Q34" i="14" s="1"/>
  <c r="G43" i="14"/>
  <c r="F43" i="14"/>
  <c r="M20" i="14" s="1"/>
  <c r="G42" i="14"/>
  <c r="F42" i="14"/>
  <c r="M19" i="14" s="1"/>
  <c r="G41" i="14"/>
  <c r="F41" i="14"/>
  <c r="G40" i="14"/>
  <c r="N65" i="14" s="1"/>
  <c r="F40" i="14"/>
  <c r="M65" i="14" s="1"/>
  <c r="N39" i="14"/>
  <c r="M39" i="14"/>
  <c r="G39" i="14"/>
  <c r="N64" i="14" s="1"/>
  <c r="F39" i="14"/>
  <c r="M64" i="14" s="1"/>
  <c r="N38" i="14"/>
  <c r="M38" i="14"/>
  <c r="G38" i="14"/>
  <c r="N63" i="14" s="1"/>
  <c r="P63" i="14" s="1"/>
  <c r="F38" i="14"/>
  <c r="M63" i="14" s="1"/>
  <c r="N37" i="14"/>
  <c r="P37" i="14" s="1"/>
  <c r="G37" i="14"/>
  <c r="N49" i="14" s="1"/>
  <c r="F37" i="14"/>
  <c r="M49" i="14" s="1"/>
  <c r="G36" i="14"/>
  <c r="N48" i="14" s="1"/>
  <c r="F36" i="14"/>
  <c r="M48" i="14" s="1"/>
  <c r="N35" i="14"/>
  <c r="M35" i="14"/>
  <c r="G35" i="14"/>
  <c r="N47" i="14" s="1"/>
  <c r="F35" i="14"/>
  <c r="M47" i="14" s="1"/>
  <c r="N34" i="14"/>
  <c r="G34" i="14"/>
  <c r="N33" i="14" s="1"/>
  <c r="F34" i="14"/>
  <c r="M33" i="14" s="1"/>
  <c r="G33" i="14"/>
  <c r="N32" i="14" s="1"/>
  <c r="F33" i="14"/>
  <c r="M32" i="14"/>
  <c r="G32" i="14"/>
  <c r="F32" i="14"/>
  <c r="M31" i="14" s="1"/>
  <c r="Q31" i="14" s="1"/>
  <c r="N31" i="14"/>
  <c r="G31" i="14"/>
  <c r="F31" i="14"/>
  <c r="M17" i="14" s="1"/>
  <c r="G30" i="14"/>
  <c r="F30" i="14"/>
  <c r="G29" i="14"/>
  <c r="N15" i="14" s="1"/>
  <c r="F29" i="14"/>
  <c r="M15" i="14" s="1"/>
  <c r="G28" i="14"/>
  <c r="N62" i="14" s="1"/>
  <c r="F28" i="14"/>
  <c r="M62" i="14" s="1"/>
  <c r="G27" i="14"/>
  <c r="N61" i="14" s="1"/>
  <c r="F27" i="14"/>
  <c r="M61" i="14" s="1"/>
  <c r="G26" i="14"/>
  <c r="N60" i="14" s="1"/>
  <c r="F26" i="14"/>
  <c r="M60" i="14" s="1"/>
  <c r="G25" i="14"/>
  <c r="N46" i="14" s="1"/>
  <c r="F25" i="14"/>
  <c r="M46" i="14" s="1"/>
  <c r="G24" i="14"/>
  <c r="N45" i="14" s="1"/>
  <c r="F24" i="14"/>
  <c r="M45" i="14" s="1"/>
  <c r="N23" i="14"/>
  <c r="G23" i="14"/>
  <c r="N44" i="14" s="1"/>
  <c r="F23" i="14"/>
  <c r="M44" i="14" s="1"/>
  <c r="N22" i="14"/>
  <c r="M22" i="14"/>
  <c r="G22" i="14"/>
  <c r="N30" i="14" s="1"/>
  <c r="F22" i="14"/>
  <c r="M30" i="14" s="1"/>
  <c r="N21" i="14"/>
  <c r="G21" i="14"/>
  <c r="N29" i="14" s="1"/>
  <c r="F21" i="14"/>
  <c r="M29" i="14" s="1"/>
  <c r="N20" i="14"/>
  <c r="G20" i="14"/>
  <c r="N28" i="14" s="1"/>
  <c r="F20" i="14"/>
  <c r="M28" i="14" s="1"/>
  <c r="N19" i="14"/>
  <c r="G19" i="14"/>
  <c r="F19" i="14"/>
  <c r="N18" i="14"/>
  <c r="P18" i="14" s="1"/>
  <c r="M18" i="14"/>
  <c r="G18" i="14"/>
  <c r="N13" i="14" s="1"/>
  <c r="P12" i="14" s="1"/>
  <c r="F18" i="14"/>
  <c r="M13" i="14" s="1"/>
  <c r="N17" i="14"/>
  <c r="G17" i="14"/>
  <c r="F17" i="14"/>
  <c r="N16" i="14"/>
  <c r="M16" i="14"/>
  <c r="G16" i="14"/>
  <c r="N59" i="14" s="1"/>
  <c r="F16" i="14"/>
  <c r="G15" i="14"/>
  <c r="N58" i="14" s="1"/>
  <c r="F15" i="14"/>
  <c r="M58" i="14" s="1"/>
  <c r="N14" i="14"/>
  <c r="M14" i="14"/>
  <c r="G14" i="14"/>
  <c r="N57" i="14" s="1"/>
  <c r="F14" i="14"/>
  <c r="M57" i="14" s="1"/>
  <c r="G13" i="14"/>
  <c r="N43" i="14" s="1"/>
  <c r="F13" i="14"/>
  <c r="M43" i="14" s="1"/>
  <c r="N12" i="14"/>
  <c r="M12" i="14"/>
  <c r="G12" i="14"/>
  <c r="N42" i="14" s="1"/>
  <c r="F12" i="14"/>
  <c r="M42" i="14" s="1"/>
  <c r="G11" i="14"/>
  <c r="N41" i="14" s="1"/>
  <c r="F11" i="14"/>
  <c r="M41" i="14" s="1"/>
  <c r="G10" i="14"/>
  <c r="N27" i="14" s="1"/>
  <c r="F10" i="14"/>
  <c r="M27" i="14" s="1"/>
  <c r="G9" i="14"/>
  <c r="N26" i="14" s="1"/>
  <c r="F9" i="14"/>
  <c r="M26" i="14" s="1"/>
  <c r="G8" i="14"/>
  <c r="N25" i="14" s="1"/>
  <c r="F8" i="14"/>
  <c r="M25" i="14" s="1"/>
  <c r="G7" i="14"/>
  <c r="N11" i="14" s="1"/>
  <c r="F7" i="14"/>
  <c r="M11" i="14" s="1"/>
  <c r="G6" i="14"/>
  <c r="N10" i="14" s="1"/>
  <c r="F6" i="14"/>
  <c r="M10" i="14" s="1"/>
  <c r="G5" i="14"/>
  <c r="N9" i="14" s="1"/>
  <c r="F5" i="14"/>
  <c r="M9" i="14" s="1"/>
  <c r="G64" i="13"/>
  <c r="N71" i="13" s="1"/>
  <c r="F64" i="13"/>
  <c r="M71" i="13" s="1"/>
  <c r="G63" i="13"/>
  <c r="N70" i="13" s="1"/>
  <c r="F63" i="13"/>
  <c r="M70" i="13" s="1"/>
  <c r="G62" i="13"/>
  <c r="N69" i="13" s="1"/>
  <c r="P69" i="13" s="1"/>
  <c r="F62" i="13"/>
  <c r="M69" i="13" s="1"/>
  <c r="G61" i="13"/>
  <c r="F61" i="13"/>
  <c r="M55" i="13" s="1"/>
  <c r="G60" i="13"/>
  <c r="F60" i="13"/>
  <c r="G59" i="13"/>
  <c r="F59" i="13"/>
  <c r="G58" i="13"/>
  <c r="F58" i="13"/>
  <c r="G57" i="13"/>
  <c r="N38" i="13" s="1"/>
  <c r="F57" i="13"/>
  <c r="G56" i="13"/>
  <c r="F56" i="13"/>
  <c r="M37" i="13" s="1"/>
  <c r="N55" i="13"/>
  <c r="G55" i="13"/>
  <c r="F55" i="13"/>
  <c r="N54" i="13"/>
  <c r="M54" i="13"/>
  <c r="G54" i="13"/>
  <c r="F54" i="13"/>
  <c r="N53" i="13"/>
  <c r="P53" i="13" s="1"/>
  <c r="M53" i="13"/>
  <c r="O53" i="13" s="1"/>
  <c r="G53" i="13"/>
  <c r="F53" i="13"/>
  <c r="M52" i="13"/>
  <c r="G52" i="13"/>
  <c r="N68" i="13" s="1"/>
  <c r="F52" i="13"/>
  <c r="M68" i="13" s="1"/>
  <c r="G51" i="13"/>
  <c r="N67" i="13" s="1"/>
  <c r="F51" i="13"/>
  <c r="M67" i="13" s="1"/>
  <c r="G50" i="13"/>
  <c r="N66" i="13" s="1"/>
  <c r="F50" i="13"/>
  <c r="M66" i="13" s="1"/>
  <c r="G49" i="13"/>
  <c r="N52" i="13" s="1"/>
  <c r="F49" i="13"/>
  <c r="G48" i="13"/>
  <c r="N51" i="13" s="1"/>
  <c r="F48" i="13"/>
  <c r="M51" i="13" s="1"/>
  <c r="G47" i="13"/>
  <c r="N50" i="13" s="1"/>
  <c r="P50" i="13" s="1"/>
  <c r="F47" i="13"/>
  <c r="M50" i="13" s="1"/>
  <c r="G46" i="13"/>
  <c r="N36" i="13" s="1"/>
  <c r="P34" i="13" s="1"/>
  <c r="F46" i="13"/>
  <c r="G45" i="13"/>
  <c r="F45" i="13"/>
  <c r="M35" i="13" s="1"/>
  <c r="G44" i="13"/>
  <c r="F44" i="13"/>
  <c r="N43" i="13"/>
  <c r="G43" i="13"/>
  <c r="N20" i="13" s="1"/>
  <c r="F43" i="13"/>
  <c r="G42" i="13"/>
  <c r="F42" i="13"/>
  <c r="G41" i="13"/>
  <c r="F41" i="13"/>
  <c r="G40" i="13"/>
  <c r="N65" i="13" s="1"/>
  <c r="F40" i="13"/>
  <c r="M65" i="13" s="1"/>
  <c r="N39" i="13"/>
  <c r="M39" i="13"/>
  <c r="G39" i="13"/>
  <c r="N64" i="13" s="1"/>
  <c r="F39" i="13"/>
  <c r="M64" i="13" s="1"/>
  <c r="M38" i="13"/>
  <c r="G38" i="13"/>
  <c r="N63" i="13" s="1"/>
  <c r="F38" i="13"/>
  <c r="M63" i="13" s="1"/>
  <c r="N37" i="13"/>
  <c r="G37" i="13"/>
  <c r="N49" i="13" s="1"/>
  <c r="F37" i="13"/>
  <c r="M49" i="13" s="1"/>
  <c r="M36" i="13"/>
  <c r="G36" i="13"/>
  <c r="N48" i="13" s="1"/>
  <c r="F36" i="13"/>
  <c r="M48" i="13" s="1"/>
  <c r="N35" i="13"/>
  <c r="G35" i="13"/>
  <c r="N47" i="13" s="1"/>
  <c r="F35" i="13"/>
  <c r="M47" i="13" s="1"/>
  <c r="N34" i="13"/>
  <c r="M34" i="13"/>
  <c r="G34" i="13"/>
  <c r="N33" i="13" s="1"/>
  <c r="F34" i="13"/>
  <c r="M33" i="13" s="1"/>
  <c r="G33" i="13"/>
  <c r="N32" i="13" s="1"/>
  <c r="F33" i="13"/>
  <c r="M32" i="13" s="1"/>
  <c r="G32" i="13"/>
  <c r="N31" i="13" s="1"/>
  <c r="F32" i="13"/>
  <c r="M31" i="13" s="1"/>
  <c r="Q31" i="13" s="1"/>
  <c r="G31" i="13"/>
  <c r="N17" i="13" s="1"/>
  <c r="F31" i="13"/>
  <c r="M17" i="13" s="1"/>
  <c r="G30" i="13"/>
  <c r="N16" i="13" s="1"/>
  <c r="F30" i="13"/>
  <c r="G29" i="13"/>
  <c r="F29" i="13"/>
  <c r="G28" i="13"/>
  <c r="N62" i="13" s="1"/>
  <c r="F28" i="13"/>
  <c r="M62" i="13" s="1"/>
  <c r="G27" i="13"/>
  <c r="N61" i="13" s="1"/>
  <c r="F27" i="13"/>
  <c r="M61" i="13" s="1"/>
  <c r="G26" i="13"/>
  <c r="N60" i="13" s="1"/>
  <c r="F26" i="13"/>
  <c r="M60" i="13" s="1"/>
  <c r="G25" i="13"/>
  <c r="N46" i="13" s="1"/>
  <c r="F25" i="13"/>
  <c r="M46" i="13" s="1"/>
  <c r="G24" i="13"/>
  <c r="N45" i="13" s="1"/>
  <c r="F24" i="13"/>
  <c r="M45" i="13" s="1"/>
  <c r="N23" i="13"/>
  <c r="M23" i="13"/>
  <c r="G23" i="13"/>
  <c r="N44" i="13" s="1"/>
  <c r="F23" i="13"/>
  <c r="M44" i="13" s="1"/>
  <c r="N22" i="13"/>
  <c r="M22" i="13"/>
  <c r="G22" i="13"/>
  <c r="N30" i="13" s="1"/>
  <c r="F22" i="13"/>
  <c r="M30" i="13" s="1"/>
  <c r="O21" i="13"/>
  <c r="N21" i="13"/>
  <c r="P21" i="13" s="1"/>
  <c r="M21" i="13"/>
  <c r="G21" i="13"/>
  <c r="N29" i="13" s="1"/>
  <c r="F21" i="13"/>
  <c r="M29" i="13" s="1"/>
  <c r="M20" i="13"/>
  <c r="G20" i="13"/>
  <c r="N28" i="13" s="1"/>
  <c r="P28" i="13" s="1"/>
  <c r="F20" i="13"/>
  <c r="M28" i="13" s="1"/>
  <c r="N19" i="13"/>
  <c r="M19" i="13"/>
  <c r="G19" i="13"/>
  <c r="F19" i="13"/>
  <c r="N18" i="13"/>
  <c r="M18" i="13"/>
  <c r="G18" i="13"/>
  <c r="N13" i="13" s="1"/>
  <c r="F18" i="13"/>
  <c r="M13" i="13" s="1"/>
  <c r="O12" i="13" s="1"/>
  <c r="G17" i="13"/>
  <c r="F17" i="13"/>
  <c r="M16" i="13"/>
  <c r="G16" i="13"/>
  <c r="N59" i="13" s="1"/>
  <c r="F16" i="13"/>
  <c r="M59" i="13" s="1"/>
  <c r="N15" i="13"/>
  <c r="M15" i="13"/>
  <c r="G15" i="13"/>
  <c r="N58" i="13" s="1"/>
  <c r="F15" i="13"/>
  <c r="M58" i="13" s="1"/>
  <c r="N14" i="13"/>
  <c r="M14" i="13"/>
  <c r="G14" i="13"/>
  <c r="N57" i="13" s="1"/>
  <c r="P57" i="13" s="1"/>
  <c r="F14" i="13"/>
  <c r="M57" i="13" s="1"/>
  <c r="G13" i="13"/>
  <c r="F13" i="13"/>
  <c r="M43" i="13" s="1"/>
  <c r="N12" i="13"/>
  <c r="M12" i="13"/>
  <c r="G12" i="13"/>
  <c r="N42" i="13" s="1"/>
  <c r="F12" i="13"/>
  <c r="M42" i="13" s="1"/>
  <c r="G11" i="13"/>
  <c r="N41" i="13" s="1"/>
  <c r="F11" i="13"/>
  <c r="M41" i="13" s="1"/>
  <c r="G10" i="13"/>
  <c r="N27" i="13" s="1"/>
  <c r="F10" i="13"/>
  <c r="M27" i="13" s="1"/>
  <c r="G9" i="13"/>
  <c r="N26" i="13" s="1"/>
  <c r="F9" i="13"/>
  <c r="M26" i="13" s="1"/>
  <c r="G8" i="13"/>
  <c r="N25" i="13" s="1"/>
  <c r="F8" i="13"/>
  <c r="M25" i="13" s="1"/>
  <c r="G7" i="13"/>
  <c r="N11" i="13" s="1"/>
  <c r="F7" i="13"/>
  <c r="M11" i="13" s="1"/>
  <c r="G6" i="13"/>
  <c r="N10" i="13" s="1"/>
  <c r="F6" i="13"/>
  <c r="M10" i="13" s="1"/>
  <c r="G5" i="13"/>
  <c r="N9" i="13" s="1"/>
  <c r="F5" i="13"/>
  <c r="M9" i="13" s="1"/>
  <c r="G64" i="12"/>
  <c r="N71" i="12" s="1"/>
  <c r="F64" i="12"/>
  <c r="M71" i="12" s="1"/>
  <c r="G63" i="12"/>
  <c r="N70" i="12" s="1"/>
  <c r="F63" i="12"/>
  <c r="M70" i="12" s="1"/>
  <c r="G62" i="12"/>
  <c r="N69" i="12" s="1"/>
  <c r="F62" i="12"/>
  <c r="M69" i="12" s="1"/>
  <c r="G61" i="12"/>
  <c r="F61" i="12"/>
  <c r="G60" i="12"/>
  <c r="N54" i="12" s="1"/>
  <c r="F60" i="12"/>
  <c r="G59" i="12"/>
  <c r="N53" i="12" s="1"/>
  <c r="F59" i="12"/>
  <c r="M53" i="12" s="1"/>
  <c r="G58" i="12"/>
  <c r="F58" i="12"/>
  <c r="G57" i="12"/>
  <c r="F57" i="12"/>
  <c r="G56" i="12"/>
  <c r="N37" i="12" s="1"/>
  <c r="P37" i="12" s="1"/>
  <c r="F56" i="12"/>
  <c r="N55" i="12"/>
  <c r="M55" i="12"/>
  <c r="G55" i="12"/>
  <c r="F55" i="12"/>
  <c r="M54" i="12"/>
  <c r="G54" i="12"/>
  <c r="F54" i="12"/>
  <c r="M22" i="12" s="1"/>
  <c r="G53" i="12"/>
  <c r="F53" i="12"/>
  <c r="M52" i="12"/>
  <c r="G52" i="12"/>
  <c r="N68" i="12" s="1"/>
  <c r="F52" i="12"/>
  <c r="M68" i="12" s="1"/>
  <c r="G51" i="12"/>
  <c r="N67" i="12" s="1"/>
  <c r="F51" i="12"/>
  <c r="M67" i="12" s="1"/>
  <c r="G50" i="12"/>
  <c r="N66" i="12" s="1"/>
  <c r="F50" i="12"/>
  <c r="M66" i="12" s="1"/>
  <c r="G49" i="12"/>
  <c r="N52" i="12" s="1"/>
  <c r="F49" i="12"/>
  <c r="G48" i="12"/>
  <c r="N51" i="12" s="1"/>
  <c r="F48" i="12"/>
  <c r="M51" i="12" s="1"/>
  <c r="G47" i="12"/>
  <c r="N50" i="12" s="1"/>
  <c r="F47" i="12"/>
  <c r="M50" i="12" s="1"/>
  <c r="G46" i="12"/>
  <c r="F46" i="12"/>
  <c r="G45" i="12"/>
  <c r="F45" i="12"/>
  <c r="G44" i="12"/>
  <c r="N34" i="12" s="1"/>
  <c r="P34" i="12" s="1"/>
  <c r="F44" i="12"/>
  <c r="G43" i="12"/>
  <c r="F43" i="12"/>
  <c r="G42" i="12"/>
  <c r="F42" i="12"/>
  <c r="G41" i="12"/>
  <c r="F41" i="12"/>
  <c r="G40" i="12"/>
  <c r="N65" i="12" s="1"/>
  <c r="F40" i="12"/>
  <c r="M65" i="12" s="1"/>
  <c r="N39" i="12"/>
  <c r="M39" i="12"/>
  <c r="G39" i="12"/>
  <c r="N64" i="12" s="1"/>
  <c r="F39" i="12"/>
  <c r="M64" i="12" s="1"/>
  <c r="N38" i="12"/>
  <c r="M38" i="12"/>
  <c r="G38" i="12"/>
  <c r="N63" i="12" s="1"/>
  <c r="P63" i="12" s="1"/>
  <c r="F38" i="12"/>
  <c r="M63" i="12" s="1"/>
  <c r="Q37" i="12"/>
  <c r="O37" i="12"/>
  <c r="M37" i="12"/>
  <c r="G37" i="12"/>
  <c r="N49" i="12" s="1"/>
  <c r="F37" i="12"/>
  <c r="M49" i="12" s="1"/>
  <c r="N36" i="12"/>
  <c r="M36" i="12"/>
  <c r="G36" i="12"/>
  <c r="N48" i="12" s="1"/>
  <c r="F36" i="12"/>
  <c r="M48" i="12" s="1"/>
  <c r="N35" i="12"/>
  <c r="M35" i="12"/>
  <c r="G35" i="12"/>
  <c r="N47" i="12" s="1"/>
  <c r="F35" i="12"/>
  <c r="M47" i="12" s="1"/>
  <c r="M34" i="12"/>
  <c r="Q34" i="12" s="1"/>
  <c r="G34" i="12"/>
  <c r="N33" i="12" s="1"/>
  <c r="F34" i="12"/>
  <c r="M33" i="12" s="1"/>
  <c r="G33" i="12"/>
  <c r="N32" i="12" s="1"/>
  <c r="F33" i="12"/>
  <c r="M32" i="12" s="1"/>
  <c r="G32" i="12"/>
  <c r="N31" i="12" s="1"/>
  <c r="F32" i="12"/>
  <c r="M31" i="12"/>
  <c r="G31" i="12"/>
  <c r="F31" i="12"/>
  <c r="G30" i="12"/>
  <c r="F30" i="12"/>
  <c r="G29" i="12"/>
  <c r="F29" i="12"/>
  <c r="N28" i="12"/>
  <c r="G28" i="12"/>
  <c r="N62" i="12" s="1"/>
  <c r="F28" i="12"/>
  <c r="M62" i="12" s="1"/>
  <c r="G27" i="12"/>
  <c r="N61" i="12" s="1"/>
  <c r="F27" i="12"/>
  <c r="M61" i="12" s="1"/>
  <c r="G26" i="12"/>
  <c r="N60" i="12" s="1"/>
  <c r="F26" i="12"/>
  <c r="M60" i="12" s="1"/>
  <c r="G25" i="12"/>
  <c r="N46" i="12" s="1"/>
  <c r="F25" i="12"/>
  <c r="M46" i="12" s="1"/>
  <c r="G24" i="12"/>
  <c r="N45" i="12" s="1"/>
  <c r="F24" i="12"/>
  <c r="M45" i="12" s="1"/>
  <c r="N23" i="12"/>
  <c r="M23" i="12"/>
  <c r="G23" i="12"/>
  <c r="N44" i="12" s="1"/>
  <c r="F23" i="12"/>
  <c r="M44" i="12" s="1"/>
  <c r="N22" i="12"/>
  <c r="G22" i="12"/>
  <c r="N30" i="12" s="1"/>
  <c r="F22" i="12"/>
  <c r="M30" i="12" s="1"/>
  <c r="N21" i="12"/>
  <c r="P21" i="12" s="1"/>
  <c r="M21" i="12"/>
  <c r="G21" i="12"/>
  <c r="N29" i="12" s="1"/>
  <c r="F21" i="12"/>
  <c r="M29" i="12" s="1"/>
  <c r="N20" i="12"/>
  <c r="M20" i="12"/>
  <c r="G20" i="12"/>
  <c r="F20" i="12"/>
  <c r="M28" i="12" s="1"/>
  <c r="N19" i="12"/>
  <c r="M19" i="12"/>
  <c r="G19" i="12"/>
  <c r="N14" i="12" s="1"/>
  <c r="F19" i="12"/>
  <c r="N18" i="12"/>
  <c r="P18" i="12" s="1"/>
  <c r="M18" i="12"/>
  <c r="G18" i="12"/>
  <c r="N17" i="12"/>
  <c r="M17" i="12"/>
  <c r="G17" i="12"/>
  <c r="F17" i="12"/>
  <c r="M12" i="12" s="1"/>
  <c r="N16" i="12"/>
  <c r="M16" i="12"/>
  <c r="O15" i="12" s="1"/>
  <c r="G16" i="12"/>
  <c r="N59" i="12" s="1"/>
  <c r="F16" i="12"/>
  <c r="M59" i="12" s="1"/>
  <c r="N15" i="12"/>
  <c r="P15" i="12" s="1"/>
  <c r="M15" i="12"/>
  <c r="G15" i="12"/>
  <c r="N58" i="12" s="1"/>
  <c r="F15" i="12"/>
  <c r="M58" i="12" s="1"/>
  <c r="M14" i="12"/>
  <c r="G14" i="12"/>
  <c r="N57" i="12" s="1"/>
  <c r="F14" i="12"/>
  <c r="M57" i="12" s="1"/>
  <c r="N13" i="12"/>
  <c r="G13" i="12"/>
  <c r="N43" i="12" s="1"/>
  <c r="F13" i="12"/>
  <c r="M43" i="12" s="1"/>
  <c r="N12" i="12"/>
  <c r="G12" i="12"/>
  <c r="N42" i="12" s="1"/>
  <c r="F12" i="12"/>
  <c r="M42" i="12" s="1"/>
  <c r="G11" i="12"/>
  <c r="N41" i="12" s="1"/>
  <c r="F11" i="12"/>
  <c r="M41" i="12" s="1"/>
  <c r="N10" i="12"/>
  <c r="G10" i="12"/>
  <c r="N27" i="12" s="1"/>
  <c r="F10" i="12"/>
  <c r="M27" i="12" s="1"/>
  <c r="G9" i="12"/>
  <c r="N26" i="12" s="1"/>
  <c r="F9" i="12"/>
  <c r="M26" i="12" s="1"/>
  <c r="G8" i="12"/>
  <c r="N25" i="12" s="1"/>
  <c r="F8" i="12"/>
  <c r="M25" i="12" s="1"/>
  <c r="G7" i="12"/>
  <c r="N11" i="12" s="1"/>
  <c r="F7" i="12"/>
  <c r="M11" i="12" s="1"/>
  <c r="G6" i="12"/>
  <c r="F6" i="12"/>
  <c r="M10" i="12" s="1"/>
  <c r="G5" i="12"/>
  <c r="N9" i="12" s="1"/>
  <c r="F5" i="12"/>
  <c r="M9" i="12" s="1"/>
  <c r="F6" i="11"/>
  <c r="M10" i="11" s="1"/>
  <c r="F7" i="11"/>
  <c r="F8" i="11"/>
  <c r="F9" i="11"/>
  <c r="F10" i="11"/>
  <c r="F11" i="11"/>
  <c r="F12" i="11"/>
  <c r="F13" i="11"/>
  <c r="F14" i="11"/>
  <c r="M57" i="11" s="1"/>
  <c r="F15" i="11"/>
  <c r="F16" i="11"/>
  <c r="F17" i="11"/>
  <c r="F18" i="11"/>
  <c r="F19" i="11"/>
  <c r="F20" i="11"/>
  <c r="F21" i="11"/>
  <c r="F22" i="11"/>
  <c r="M30" i="11" s="1"/>
  <c r="F23" i="11"/>
  <c r="F24" i="11"/>
  <c r="F25" i="11"/>
  <c r="F26" i="11"/>
  <c r="F27" i="11"/>
  <c r="F28" i="11"/>
  <c r="F29" i="11"/>
  <c r="F30" i="11"/>
  <c r="M16" i="11" s="1"/>
  <c r="O15" i="11" s="1"/>
  <c r="F31" i="11"/>
  <c r="F32" i="11"/>
  <c r="F33" i="11"/>
  <c r="F34" i="11"/>
  <c r="F35" i="11"/>
  <c r="F36" i="11"/>
  <c r="F37" i="11"/>
  <c r="F38" i="11"/>
  <c r="M63" i="11" s="1"/>
  <c r="F39" i="11"/>
  <c r="F40" i="11"/>
  <c r="F41" i="11"/>
  <c r="F42" i="11"/>
  <c r="F43" i="11"/>
  <c r="F44" i="11"/>
  <c r="F45" i="11"/>
  <c r="F46" i="11"/>
  <c r="M36" i="11" s="1"/>
  <c r="F47" i="11"/>
  <c r="F48" i="11"/>
  <c r="F49" i="11"/>
  <c r="F50" i="11"/>
  <c r="F51" i="11"/>
  <c r="F52" i="11"/>
  <c r="F53" i="11"/>
  <c r="F54" i="11"/>
  <c r="M22" i="11" s="1"/>
  <c r="F55" i="11"/>
  <c r="F56" i="11"/>
  <c r="F57" i="11"/>
  <c r="F58" i="11"/>
  <c r="F59" i="11"/>
  <c r="M53" i="11" s="1"/>
  <c r="F60" i="11"/>
  <c r="F61" i="11"/>
  <c r="F62" i="11"/>
  <c r="M69" i="11" s="1"/>
  <c r="F63" i="11"/>
  <c r="F64" i="11"/>
  <c r="M9" i="11"/>
  <c r="G64" i="11"/>
  <c r="N71" i="11" s="1"/>
  <c r="M71" i="11"/>
  <c r="G63" i="11"/>
  <c r="N70" i="11" s="1"/>
  <c r="M70" i="11"/>
  <c r="G62" i="11"/>
  <c r="N69" i="11" s="1"/>
  <c r="P69" i="11" s="1"/>
  <c r="G61" i="11"/>
  <c r="M55" i="11"/>
  <c r="G60" i="11"/>
  <c r="N54" i="11" s="1"/>
  <c r="M54" i="11"/>
  <c r="G59" i="11"/>
  <c r="N53" i="11" s="1"/>
  <c r="G58" i="11"/>
  <c r="G57" i="11"/>
  <c r="G56" i="11"/>
  <c r="M37" i="11"/>
  <c r="N55" i="11"/>
  <c r="G55" i="11"/>
  <c r="N23" i="11" s="1"/>
  <c r="G54" i="11"/>
  <c r="G53" i="11"/>
  <c r="M52" i="11"/>
  <c r="G52" i="11"/>
  <c r="N68" i="11" s="1"/>
  <c r="M68" i="11"/>
  <c r="G51" i="11"/>
  <c r="N67" i="11" s="1"/>
  <c r="M67" i="11"/>
  <c r="G50" i="11"/>
  <c r="N66" i="11" s="1"/>
  <c r="M66" i="11"/>
  <c r="M49" i="11"/>
  <c r="G49" i="11"/>
  <c r="N52" i="11" s="1"/>
  <c r="G48" i="11"/>
  <c r="N51" i="11" s="1"/>
  <c r="M51" i="11"/>
  <c r="G47" i="11"/>
  <c r="N50" i="11" s="1"/>
  <c r="M50" i="11"/>
  <c r="G46" i="11"/>
  <c r="N36" i="11" s="1"/>
  <c r="G45" i="11"/>
  <c r="N35" i="11" s="1"/>
  <c r="G44" i="11"/>
  <c r="G43" i="11"/>
  <c r="M20" i="11"/>
  <c r="G42" i="11"/>
  <c r="N19" i="11" s="1"/>
  <c r="P18" i="11" s="1"/>
  <c r="G41" i="11"/>
  <c r="G40" i="11"/>
  <c r="N65" i="11" s="1"/>
  <c r="M65" i="11"/>
  <c r="N39" i="11"/>
  <c r="M39" i="11"/>
  <c r="G39" i="11"/>
  <c r="N64" i="11" s="1"/>
  <c r="M64" i="11"/>
  <c r="N38" i="11"/>
  <c r="M38" i="11"/>
  <c r="G38" i="11"/>
  <c r="N63" i="11" s="1"/>
  <c r="N37" i="11"/>
  <c r="P37" i="11" s="1"/>
  <c r="G37" i="11"/>
  <c r="N49" i="11" s="1"/>
  <c r="G36" i="11"/>
  <c r="N48" i="11" s="1"/>
  <c r="M48" i="11"/>
  <c r="M35" i="11"/>
  <c r="G35" i="11"/>
  <c r="N47" i="11" s="1"/>
  <c r="M47" i="11"/>
  <c r="N34" i="11"/>
  <c r="M34" i="11"/>
  <c r="G34" i="11"/>
  <c r="N33" i="11" s="1"/>
  <c r="M33" i="11"/>
  <c r="G33" i="11"/>
  <c r="N32" i="11"/>
  <c r="M32" i="11"/>
  <c r="G32" i="11"/>
  <c r="N31" i="11" s="1"/>
  <c r="M31" i="11"/>
  <c r="Q31" i="11" s="1"/>
  <c r="G31" i="11"/>
  <c r="G30" i="11"/>
  <c r="G29" i="11"/>
  <c r="N15" i="11" s="1"/>
  <c r="G28" i="11"/>
  <c r="N62" i="11" s="1"/>
  <c r="M62" i="11"/>
  <c r="G27" i="11"/>
  <c r="N61" i="11" s="1"/>
  <c r="M61" i="11"/>
  <c r="G26" i="11"/>
  <c r="N60" i="11" s="1"/>
  <c r="M60" i="11"/>
  <c r="G25" i="11"/>
  <c r="N46" i="11" s="1"/>
  <c r="M46" i="11"/>
  <c r="G24" i="11"/>
  <c r="N45" i="11" s="1"/>
  <c r="M45" i="11"/>
  <c r="M23" i="11"/>
  <c r="G23" i="11"/>
  <c r="N44" i="11" s="1"/>
  <c r="M44" i="11"/>
  <c r="N22" i="11"/>
  <c r="G22" i="11"/>
  <c r="N30" i="11" s="1"/>
  <c r="N21" i="11"/>
  <c r="M21" i="11"/>
  <c r="G21" i="11"/>
  <c r="N29" i="11" s="1"/>
  <c r="M29" i="11"/>
  <c r="N20" i="11"/>
  <c r="G20" i="11"/>
  <c r="N28" i="11" s="1"/>
  <c r="M28" i="11"/>
  <c r="M19" i="11"/>
  <c r="G19" i="11"/>
  <c r="N14" i="11" s="1"/>
  <c r="M14" i="11"/>
  <c r="N18" i="11"/>
  <c r="M18" i="11"/>
  <c r="G18" i="11"/>
  <c r="M13" i="11"/>
  <c r="N17" i="11"/>
  <c r="M17" i="11"/>
  <c r="G17" i="11"/>
  <c r="N12" i="11" s="1"/>
  <c r="P12" i="11" s="1"/>
  <c r="M12" i="11"/>
  <c r="N16" i="11"/>
  <c r="G16" i="11"/>
  <c r="N59" i="11" s="1"/>
  <c r="M59" i="11"/>
  <c r="M15" i="11"/>
  <c r="G15" i="11"/>
  <c r="N58" i="11" s="1"/>
  <c r="M58" i="11"/>
  <c r="G14" i="11"/>
  <c r="N57" i="11" s="1"/>
  <c r="N13" i="11"/>
  <c r="G13" i="11"/>
  <c r="N43" i="11" s="1"/>
  <c r="M43" i="11"/>
  <c r="G12" i="11"/>
  <c r="N42" i="11" s="1"/>
  <c r="M42" i="11"/>
  <c r="G11" i="11"/>
  <c r="N41" i="11" s="1"/>
  <c r="M41" i="11"/>
  <c r="N10" i="11"/>
  <c r="G10" i="11"/>
  <c r="N27" i="11" s="1"/>
  <c r="M27" i="11"/>
  <c r="G9" i="11"/>
  <c r="N26" i="11" s="1"/>
  <c r="M26" i="11"/>
  <c r="G8" i="11"/>
  <c r="N25" i="11" s="1"/>
  <c r="M25" i="11"/>
  <c r="G7" i="11"/>
  <c r="N11" i="11" s="1"/>
  <c r="M11" i="11"/>
  <c r="G6" i="11"/>
  <c r="G5" i="11"/>
  <c r="N9" i="11" s="1"/>
  <c r="G64" i="10"/>
  <c r="N71" i="10" s="1"/>
  <c r="F64" i="10"/>
  <c r="M71" i="10" s="1"/>
  <c r="G63" i="10"/>
  <c r="N70" i="10" s="1"/>
  <c r="F63" i="10"/>
  <c r="M70" i="10" s="1"/>
  <c r="G62" i="10"/>
  <c r="N69" i="10" s="1"/>
  <c r="P69" i="10" s="1"/>
  <c r="F62" i="10"/>
  <c r="M69" i="10" s="1"/>
  <c r="G61" i="10"/>
  <c r="F61" i="10"/>
  <c r="M55" i="10" s="1"/>
  <c r="G60" i="10"/>
  <c r="N54" i="10" s="1"/>
  <c r="F60" i="10"/>
  <c r="G59" i="10"/>
  <c r="N53" i="10" s="1"/>
  <c r="P53" i="10" s="1"/>
  <c r="F59" i="10"/>
  <c r="M53" i="10" s="1"/>
  <c r="G58" i="10"/>
  <c r="N39" i="10" s="1"/>
  <c r="F58" i="10"/>
  <c r="G57" i="10"/>
  <c r="F57" i="10"/>
  <c r="M38" i="10" s="1"/>
  <c r="G56" i="10"/>
  <c r="F56" i="10"/>
  <c r="N55" i="10"/>
  <c r="G55" i="10"/>
  <c r="F55" i="10"/>
  <c r="M23" i="10" s="1"/>
  <c r="M54" i="10"/>
  <c r="G54" i="10"/>
  <c r="F54" i="10"/>
  <c r="M22" i="10" s="1"/>
  <c r="G53" i="10"/>
  <c r="F53" i="10"/>
  <c r="G52" i="10"/>
  <c r="N68" i="10" s="1"/>
  <c r="F52" i="10"/>
  <c r="M68" i="10" s="1"/>
  <c r="G51" i="10"/>
  <c r="N67" i="10" s="1"/>
  <c r="F51" i="10"/>
  <c r="M67" i="10" s="1"/>
  <c r="G50" i="10"/>
  <c r="N66" i="10" s="1"/>
  <c r="F50" i="10"/>
  <c r="M66" i="10" s="1"/>
  <c r="G49" i="10"/>
  <c r="N52" i="10" s="1"/>
  <c r="F49" i="10"/>
  <c r="M52" i="10" s="1"/>
  <c r="G48" i="10"/>
  <c r="N51" i="10" s="1"/>
  <c r="F48" i="10"/>
  <c r="M51" i="10" s="1"/>
  <c r="G47" i="10"/>
  <c r="N50" i="10" s="1"/>
  <c r="F47" i="10"/>
  <c r="M50" i="10" s="1"/>
  <c r="G46" i="10"/>
  <c r="F46" i="10"/>
  <c r="G45" i="10"/>
  <c r="F45" i="10"/>
  <c r="G44" i="10"/>
  <c r="F44" i="10"/>
  <c r="M34" i="10" s="1"/>
  <c r="Q34" i="10" s="1"/>
  <c r="G43" i="10"/>
  <c r="F43" i="10"/>
  <c r="G42" i="10"/>
  <c r="F42" i="10"/>
  <c r="G41" i="10"/>
  <c r="F41" i="10"/>
  <c r="G40" i="10"/>
  <c r="N65" i="10" s="1"/>
  <c r="F40" i="10"/>
  <c r="M65" i="10" s="1"/>
  <c r="M39" i="10"/>
  <c r="G39" i="10"/>
  <c r="N64" i="10" s="1"/>
  <c r="F39" i="10"/>
  <c r="M64" i="10" s="1"/>
  <c r="N38" i="10"/>
  <c r="G38" i="10"/>
  <c r="N63" i="10" s="1"/>
  <c r="F38" i="10"/>
  <c r="M63" i="10" s="1"/>
  <c r="N37" i="10"/>
  <c r="M37" i="10"/>
  <c r="G37" i="10"/>
  <c r="N49" i="10" s="1"/>
  <c r="F37" i="10"/>
  <c r="M49" i="10" s="1"/>
  <c r="N36" i="10"/>
  <c r="M36" i="10"/>
  <c r="G36" i="10"/>
  <c r="N48" i="10" s="1"/>
  <c r="F36" i="10"/>
  <c r="M48" i="10" s="1"/>
  <c r="N35" i="10"/>
  <c r="M35" i="10"/>
  <c r="G35" i="10"/>
  <c r="N47" i="10" s="1"/>
  <c r="P47" i="10" s="1"/>
  <c r="F35" i="10"/>
  <c r="M47" i="10" s="1"/>
  <c r="N34" i="10"/>
  <c r="P34" i="10" s="1"/>
  <c r="G34" i="10"/>
  <c r="N33" i="10" s="1"/>
  <c r="F34" i="10"/>
  <c r="M33" i="10" s="1"/>
  <c r="G33" i="10"/>
  <c r="N32" i="10" s="1"/>
  <c r="F33" i="10"/>
  <c r="M32" i="10"/>
  <c r="G32" i="10"/>
  <c r="N31" i="10" s="1"/>
  <c r="F32" i="10"/>
  <c r="M31" i="10" s="1"/>
  <c r="G31" i="10"/>
  <c r="N17" i="10" s="1"/>
  <c r="F31" i="10"/>
  <c r="G30" i="10"/>
  <c r="F30" i="10"/>
  <c r="M16" i="10" s="1"/>
  <c r="G29" i="10"/>
  <c r="F29" i="10"/>
  <c r="G28" i="10"/>
  <c r="N62" i="10" s="1"/>
  <c r="F28" i="10"/>
  <c r="M62" i="10" s="1"/>
  <c r="G27" i="10"/>
  <c r="N61" i="10" s="1"/>
  <c r="F27" i="10"/>
  <c r="M61" i="10" s="1"/>
  <c r="G26" i="10"/>
  <c r="N60" i="10" s="1"/>
  <c r="F26" i="10"/>
  <c r="M60" i="10" s="1"/>
  <c r="G25" i="10"/>
  <c r="N46" i="10" s="1"/>
  <c r="F25" i="10"/>
  <c r="M46" i="10" s="1"/>
  <c r="G24" i="10"/>
  <c r="N45" i="10" s="1"/>
  <c r="F24" i="10"/>
  <c r="M45" i="10" s="1"/>
  <c r="N23" i="10"/>
  <c r="G23" i="10"/>
  <c r="N44" i="10" s="1"/>
  <c r="F23" i="10"/>
  <c r="M44" i="10" s="1"/>
  <c r="N22" i="10"/>
  <c r="G22" i="10"/>
  <c r="N30" i="10" s="1"/>
  <c r="F22" i="10"/>
  <c r="M30" i="10" s="1"/>
  <c r="N21" i="10"/>
  <c r="P21" i="10" s="1"/>
  <c r="M21" i="10"/>
  <c r="G21" i="10"/>
  <c r="N29" i="10" s="1"/>
  <c r="F21" i="10"/>
  <c r="M29" i="10" s="1"/>
  <c r="N20" i="10"/>
  <c r="M20" i="10"/>
  <c r="G20" i="10"/>
  <c r="N28" i="10" s="1"/>
  <c r="F20" i="10"/>
  <c r="M28" i="10" s="1"/>
  <c r="N19" i="10"/>
  <c r="M19" i="10"/>
  <c r="G19" i="10"/>
  <c r="F19" i="10"/>
  <c r="M14" i="10" s="1"/>
  <c r="N18" i="10"/>
  <c r="P18" i="10" s="1"/>
  <c r="M18" i="10"/>
  <c r="Q18" i="10" s="1"/>
  <c r="G18" i="10"/>
  <c r="F18" i="10"/>
  <c r="M17" i="10"/>
  <c r="G17" i="10"/>
  <c r="N12" i="10" s="1"/>
  <c r="P12" i="10" s="1"/>
  <c r="F17" i="10"/>
  <c r="M12" i="10" s="1"/>
  <c r="N16" i="10"/>
  <c r="G16" i="10"/>
  <c r="N59" i="10" s="1"/>
  <c r="F16" i="10"/>
  <c r="M59" i="10" s="1"/>
  <c r="N15" i="10"/>
  <c r="M15" i="10"/>
  <c r="G15" i="10"/>
  <c r="N58" i="10" s="1"/>
  <c r="F15" i="10"/>
  <c r="M58" i="10" s="1"/>
  <c r="N14" i="10"/>
  <c r="G14" i="10"/>
  <c r="N57" i="10" s="1"/>
  <c r="P57" i="10" s="1"/>
  <c r="F14" i="10"/>
  <c r="M57" i="10" s="1"/>
  <c r="N13" i="10"/>
  <c r="M13" i="10"/>
  <c r="G13" i="10"/>
  <c r="N43" i="10" s="1"/>
  <c r="F13" i="10"/>
  <c r="M43" i="10" s="1"/>
  <c r="G12" i="10"/>
  <c r="N42" i="10" s="1"/>
  <c r="F12" i="10"/>
  <c r="M42" i="10" s="1"/>
  <c r="G11" i="10"/>
  <c r="N41" i="10" s="1"/>
  <c r="F11" i="10"/>
  <c r="M41" i="10" s="1"/>
  <c r="G10" i="10"/>
  <c r="N27" i="10" s="1"/>
  <c r="F10" i="10"/>
  <c r="M27" i="10" s="1"/>
  <c r="G9" i="10"/>
  <c r="N26" i="10" s="1"/>
  <c r="F9" i="10"/>
  <c r="M26" i="10" s="1"/>
  <c r="G8" i="10"/>
  <c r="N25" i="10" s="1"/>
  <c r="F8" i="10"/>
  <c r="M25" i="10" s="1"/>
  <c r="G7" i="10"/>
  <c r="N11" i="10" s="1"/>
  <c r="F7" i="10"/>
  <c r="M11" i="10" s="1"/>
  <c r="G6" i="10"/>
  <c r="N10" i="10" s="1"/>
  <c r="F6" i="10"/>
  <c r="M10" i="10" s="1"/>
  <c r="G5" i="10"/>
  <c r="N9" i="10" s="1"/>
  <c r="M9" i="10"/>
  <c r="E5" i="8"/>
  <c r="E6" i="8"/>
  <c r="E7" i="8"/>
  <c r="E8" i="8"/>
  <c r="E9" i="8"/>
  <c r="E10" i="8"/>
  <c r="E11" i="8"/>
  <c r="E12" i="8"/>
  <c r="L42" i="8" s="1"/>
  <c r="E13" i="8"/>
  <c r="E14" i="8"/>
  <c r="E15" i="8"/>
  <c r="E16" i="8"/>
  <c r="E17" i="8"/>
  <c r="E18" i="8"/>
  <c r="E19" i="8"/>
  <c r="E20" i="8"/>
  <c r="L28" i="8" s="1"/>
  <c r="E21" i="8"/>
  <c r="E22" i="8"/>
  <c r="E23" i="8"/>
  <c r="E24" i="8"/>
  <c r="E25" i="8"/>
  <c r="E26" i="8"/>
  <c r="E27" i="8"/>
  <c r="E28" i="8"/>
  <c r="L14" i="8" s="1"/>
  <c r="E29" i="8"/>
  <c r="E30" i="8"/>
  <c r="E31" i="8"/>
  <c r="E32" i="8"/>
  <c r="E33" i="8"/>
  <c r="E34" i="8"/>
  <c r="E35" i="8"/>
  <c r="E36" i="8"/>
  <c r="L48" i="8" s="1"/>
  <c r="E37" i="8"/>
  <c r="E38" i="8"/>
  <c r="E39" i="8"/>
  <c r="E40" i="8"/>
  <c r="E41" i="8"/>
  <c r="E42" i="8"/>
  <c r="E43" i="8"/>
  <c r="E44" i="8"/>
  <c r="L34" i="8" s="1"/>
  <c r="E45" i="8"/>
  <c r="E46" i="8"/>
  <c r="E47" i="8"/>
  <c r="L50" i="8" s="1"/>
  <c r="E48" i="8"/>
  <c r="E49" i="8"/>
  <c r="E50" i="8"/>
  <c r="E51" i="8"/>
  <c r="E52" i="8"/>
  <c r="E53" i="8"/>
  <c r="E54" i="8"/>
  <c r="E55" i="8"/>
  <c r="E56" i="8"/>
  <c r="E57" i="8"/>
  <c r="E58" i="8"/>
  <c r="E59" i="8"/>
  <c r="L53" i="8" s="1"/>
  <c r="E60" i="8"/>
  <c r="L54" i="8" s="1"/>
  <c r="E61" i="8"/>
  <c r="L68" i="8" s="1"/>
  <c r="E62" i="8"/>
  <c r="E63" i="8"/>
  <c r="L70" i="8" s="1"/>
  <c r="E4" i="8"/>
  <c r="L8" i="8" s="1"/>
  <c r="F63" i="8"/>
  <c r="M70" i="8" s="1"/>
  <c r="F62" i="8"/>
  <c r="M69" i="8" s="1"/>
  <c r="L69" i="8"/>
  <c r="F61" i="8"/>
  <c r="M68" i="8" s="1"/>
  <c r="F60" i="8"/>
  <c r="F59" i="8"/>
  <c r="M53" i="8" s="1"/>
  <c r="F58" i="8"/>
  <c r="M52" i="8" s="1"/>
  <c r="L52" i="8"/>
  <c r="F57" i="8"/>
  <c r="M38" i="8" s="1"/>
  <c r="F56" i="8"/>
  <c r="L37" i="8"/>
  <c r="F55" i="8"/>
  <c r="M36" i="8" s="1"/>
  <c r="M54" i="8"/>
  <c r="F54" i="8"/>
  <c r="F53" i="8"/>
  <c r="L21" i="8"/>
  <c r="F52" i="8"/>
  <c r="M20" i="8" s="1"/>
  <c r="O20" i="8" s="1"/>
  <c r="F51" i="8"/>
  <c r="M67" i="8" s="1"/>
  <c r="L67" i="8"/>
  <c r="M50" i="8"/>
  <c r="F50" i="8"/>
  <c r="M66" i="8" s="1"/>
  <c r="L66" i="8"/>
  <c r="F49" i="8"/>
  <c r="M65" i="8" s="1"/>
  <c r="L65" i="8"/>
  <c r="F48" i="8"/>
  <c r="M51" i="8" s="1"/>
  <c r="L51" i="8"/>
  <c r="F47" i="8"/>
  <c r="F46" i="8"/>
  <c r="M49" i="8" s="1"/>
  <c r="L49" i="8"/>
  <c r="F45" i="8"/>
  <c r="M35" i="8" s="1"/>
  <c r="L35" i="8"/>
  <c r="F44" i="8"/>
  <c r="F43" i="8"/>
  <c r="L33" i="8"/>
  <c r="F42" i="8"/>
  <c r="L19" i="8"/>
  <c r="F41" i="8"/>
  <c r="L18" i="8"/>
  <c r="F40" i="8"/>
  <c r="M17" i="8" s="1"/>
  <c r="F39" i="8"/>
  <c r="M64" i="8" s="1"/>
  <c r="L64" i="8"/>
  <c r="L38" i="8"/>
  <c r="F38" i="8"/>
  <c r="M63" i="8" s="1"/>
  <c r="L63" i="8"/>
  <c r="M37" i="8"/>
  <c r="F37" i="8"/>
  <c r="M62" i="8" s="1"/>
  <c r="L62" i="8"/>
  <c r="L36" i="8"/>
  <c r="F36" i="8"/>
  <c r="M48" i="8" s="1"/>
  <c r="F35" i="8"/>
  <c r="M47" i="8" s="1"/>
  <c r="L47" i="8"/>
  <c r="M34" i="8"/>
  <c r="F34" i="8"/>
  <c r="M46" i="8" s="1"/>
  <c r="L46" i="8"/>
  <c r="M33" i="8"/>
  <c r="F33" i="8"/>
  <c r="M32" i="8" s="1"/>
  <c r="L32" i="8"/>
  <c r="F32" i="8"/>
  <c r="M31" i="8" s="1"/>
  <c r="L31" i="8"/>
  <c r="F31" i="8"/>
  <c r="M30" i="8" s="1"/>
  <c r="L30" i="8"/>
  <c r="F30" i="8"/>
  <c r="L16" i="8"/>
  <c r="F29" i="8"/>
  <c r="L15" i="8"/>
  <c r="F28" i="8"/>
  <c r="F27" i="8"/>
  <c r="M61" i="8" s="1"/>
  <c r="L61" i="8"/>
  <c r="F26" i="8"/>
  <c r="M60" i="8" s="1"/>
  <c r="L60" i="8"/>
  <c r="F25" i="8"/>
  <c r="M59" i="8" s="1"/>
  <c r="L59" i="8"/>
  <c r="F24" i="8"/>
  <c r="M45" i="8" s="1"/>
  <c r="L45" i="8"/>
  <c r="F23" i="8"/>
  <c r="M44" i="8" s="1"/>
  <c r="L44" i="8"/>
  <c r="M22" i="8"/>
  <c r="L22" i="8"/>
  <c r="F22" i="8"/>
  <c r="M43" i="8" s="1"/>
  <c r="L43" i="8"/>
  <c r="M21" i="8"/>
  <c r="F21" i="8"/>
  <c r="M29" i="8" s="1"/>
  <c r="L29" i="8"/>
  <c r="L20" i="8"/>
  <c r="F20" i="8"/>
  <c r="M28" i="8" s="1"/>
  <c r="M19" i="8"/>
  <c r="F19" i="8"/>
  <c r="M27" i="8" s="1"/>
  <c r="L27" i="8"/>
  <c r="M18" i="8"/>
  <c r="F18" i="8"/>
  <c r="L13" i="8"/>
  <c r="L17" i="8"/>
  <c r="F17" i="8"/>
  <c r="M12" i="8" s="1"/>
  <c r="L12" i="8"/>
  <c r="M16" i="8"/>
  <c r="F16" i="8"/>
  <c r="M11" i="8" s="1"/>
  <c r="O11" i="8" s="1"/>
  <c r="L11" i="8"/>
  <c r="M15" i="8"/>
  <c r="O14" i="8" s="1"/>
  <c r="F15" i="8"/>
  <c r="M58" i="8" s="1"/>
  <c r="L58" i="8"/>
  <c r="M14" i="8"/>
  <c r="F14" i="8"/>
  <c r="M57" i="8" s="1"/>
  <c r="L57" i="8"/>
  <c r="M13" i="8"/>
  <c r="F13" i="8"/>
  <c r="M56" i="8" s="1"/>
  <c r="O56" i="8" s="1"/>
  <c r="L56" i="8"/>
  <c r="F12" i="8"/>
  <c r="M42" i="8" s="1"/>
  <c r="F11" i="8"/>
  <c r="M41" i="8" s="1"/>
  <c r="L41" i="8"/>
  <c r="F10" i="8"/>
  <c r="M40" i="8" s="1"/>
  <c r="L40" i="8"/>
  <c r="F9" i="8"/>
  <c r="M26" i="8" s="1"/>
  <c r="L26" i="8"/>
  <c r="M8" i="8"/>
  <c r="F8" i="8"/>
  <c r="M25" i="8" s="1"/>
  <c r="L25" i="8"/>
  <c r="F7" i="8"/>
  <c r="M24" i="8" s="1"/>
  <c r="L24" i="8"/>
  <c r="F6" i="8"/>
  <c r="M10" i="8" s="1"/>
  <c r="L10" i="8"/>
  <c r="F5" i="8"/>
  <c r="M9" i="8" s="1"/>
  <c r="L9" i="8"/>
  <c r="F4" i="8"/>
  <c r="G64" i="6"/>
  <c r="N71" i="6" s="1"/>
  <c r="F64" i="6"/>
  <c r="M71" i="6" s="1"/>
  <c r="G63" i="6"/>
  <c r="N70" i="6" s="1"/>
  <c r="F63" i="6"/>
  <c r="M70" i="6" s="1"/>
  <c r="G62" i="6"/>
  <c r="N69" i="6" s="1"/>
  <c r="F62" i="6"/>
  <c r="M69" i="6" s="1"/>
  <c r="G61" i="6"/>
  <c r="N55" i="6" s="1"/>
  <c r="F61" i="6"/>
  <c r="M55" i="6" s="1"/>
  <c r="G60" i="6"/>
  <c r="N54" i="6" s="1"/>
  <c r="F60" i="6"/>
  <c r="M54" i="6" s="1"/>
  <c r="G59" i="6"/>
  <c r="N53" i="6" s="1"/>
  <c r="P53" i="6" s="1"/>
  <c r="F59" i="6"/>
  <c r="M53" i="6" s="1"/>
  <c r="G58" i="6"/>
  <c r="F58" i="6"/>
  <c r="M39" i="6" s="1"/>
  <c r="G57" i="6"/>
  <c r="F57" i="6"/>
  <c r="M38" i="6" s="1"/>
  <c r="G56" i="6"/>
  <c r="N37" i="6" s="1"/>
  <c r="P37" i="6" s="1"/>
  <c r="F56" i="6"/>
  <c r="M37" i="6" s="1"/>
  <c r="G55" i="6"/>
  <c r="F55" i="6"/>
  <c r="G54" i="6"/>
  <c r="F54" i="6"/>
  <c r="M22" i="6" s="1"/>
  <c r="G53" i="6"/>
  <c r="N21" i="6" s="1"/>
  <c r="P21" i="6" s="1"/>
  <c r="F53" i="6"/>
  <c r="M21" i="6" s="1"/>
  <c r="G52" i="6"/>
  <c r="N68" i="6" s="1"/>
  <c r="F52" i="6"/>
  <c r="M68" i="6" s="1"/>
  <c r="N51" i="6"/>
  <c r="G51" i="6"/>
  <c r="N67" i="6" s="1"/>
  <c r="F51" i="6"/>
  <c r="M67" i="6" s="1"/>
  <c r="G50" i="6"/>
  <c r="N66" i="6" s="1"/>
  <c r="F50" i="6"/>
  <c r="M66" i="6" s="1"/>
  <c r="G49" i="6"/>
  <c r="N52" i="6" s="1"/>
  <c r="F49" i="6"/>
  <c r="M52" i="6" s="1"/>
  <c r="G48" i="6"/>
  <c r="F48" i="6"/>
  <c r="M51" i="6" s="1"/>
  <c r="G47" i="6"/>
  <c r="N50" i="6" s="1"/>
  <c r="F47" i="6"/>
  <c r="M50" i="6" s="1"/>
  <c r="G46" i="6"/>
  <c r="F46" i="6"/>
  <c r="M36" i="6" s="1"/>
  <c r="G45" i="6"/>
  <c r="F45" i="6"/>
  <c r="G44" i="6"/>
  <c r="F44" i="6"/>
  <c r="M34" i="6" s="1"/>
  <c r="Q34" i="6" s="1"/>
  <c r="G43" i="6"/>
  <c r="N20" i="6" s="1"/>
  <c r="F43" i="6"/>
  <c r="M20" i="6" s="1"/>
  <c r="G42" i="6"/>
  <c r="F42" i="6"/>
  <c r="M19" i="6" s="1"/>
  <c r="G41" i="6"/>
  <c r="F41" i="6"/>
  <c r="G40" i="6"/>
  <c r="N65" i="6" s="1"/>
  <c r="F40" i="6"/>
  <c r="M65" i="6" s="1"/>
  <c r="N39" i="6"/>
  <c r="G39" i="6"/>
  <c r="N64" i="6" s="1"/>
  <c r="F39" i="6"/>
  <c r="M64" i="6" s="1"/>
  <c r="N38" i="6"/>
  <c r="G38" i="6"/>
  <c r="N63" i="6" s="1"/>
  <c r="P63" i="6" s="1"/>
  <c r="F38" i="6"/>
  <c r="M63" i="6" s="1"/>
  <c r="G37" i="6"/>
  <c r="N49" i="6" s="1"/>
  <c r="F37" i="6"/>
  <c r="M49" i="6" s="1"/>
  <c r="N36" i="6"/>
  <c r="G36" i="6"/>
  <c r="N48" i="6" s="1"/>
  <c r="F36" i="6"/>
  <c r="M48" i="6" s="1"/>
  <c r="N35" i="6"/>
  <c r="M35" i="6"/>
  <c r="G35" i="6"/>
  <c r="N47" i="6" s="1"/>
  <c r="F35" i="6"/>
  <c r="M47" i="6" s="1"/>
  <c r="N34" i="6"/>
  <c r="G34" i="6"/>
  <c r="N33" i="6" s="1"/>
  <c r="F34" i="6"/>
  <c r="M33" i="6" s="1"/>
  <c r="G33" i="6"/>
  <c r="N32" i="6" s="1"/>
  <c r="F33" i="6"/>
  <c r="M32" i="6" s="1"/>
  <c r="G32" i="6"/>
  <c r="N31" i="6" s="1"/>
  <c r="F32" i="6"/>
  <c r="M31" i="6" s="1"/>
  <c r="G31" i="6"/>
  <c r="F31" i="6"/>
  <c r="M17" i="6" s="1"/>
  <c r="G30" i="6"/>
  <c r="N16" i="6" s="1"/>
  <c r="P15" i="6" s="1"/>
  <c r="F30" i="6"/>
  <c r="M16" i="6" s="1"/>
  <c r="G29" i="6"/>
  <c r="F29" i="6"/>
  <c r="M15" i="6" s="1"/>
  <c r="G28" i="6"/>
  <c r="N62" i="6" s="1"/>
  <c r="F28" i="6"/>
  <c r="M62" i="6" s="1"/>
  <c r="G27" i="6"/>
  <c r="N61" i="6" s="1"/>
  <c r="F27" i="6"/>
  <c r="M61" i="6" s="1"/>
  <c r="G26" i="6"/>
  <c r="N60" i="6" s="1"/>
  <c r="F26" i="6"/>
  <c r="M60" i="6" s="1"/>
  <c r="G25" i="6"/>
  <c r="N46" i="6" s="1"/>
  <c r="F25" i="6"/>
  <c r="M46" i="6" s="1"/>
  <c r="G24" i="6"/>
  <c r="N45" i="6" s="1"/>
  <c r="F24" i="6"/>
  <c r="M45" i="6" s="1"/>
  <c r="N23" i="6"/>
  <c r="M23" i="6"/>
  <c r="G23" i="6"/>
  <c r="N44" i="6" s="1"/>
  <c r="F23" i="6"/>
  <c r="M44" i="6" s="1"/>
  <c r="N22" i="6"/>
  <c r="G22" i="6"/>
  <c r="N30" i="6" s="1"/>
  <c r="F22" i="6"/>
  <c r="M30" i="6" s="1"/>
  <c r="G21" i="6"/>
  <c r="N29" i="6" s="1"/>
  <c r="F21" i="6"/>
  <c r="M29" i="6" s="1"/>
  <c r="G20" i="6"/>
  <c r="N28" i="6" s="1"/>
  <c r="F20" i="6"/>
  <c r="M28" i="6" s="1"/>
  <c r="N19" i="6"/>
  <c r="G19" i="6"/>
  <c r="N14" i="6" s="1"/>
  <c r="F19" i="6"/>
  <c r="M14" i="6" s="1"/>
  <c r="N18" i="6"/>
  <c r="P18" i="6" s="1"/>
  <c r="M18" i="6"/>
  <c r="G18" i="6"/>
  <c r="N13" i="6" s="1"/>
  <c r="F18" i="6"/>
  <c r="N17" i="6"/>
  <c r="G17" i="6"/>
  <c r="F17" i="6"/>
  <c r="M12" i="6" s="1"/>
  <c r="G16" i="6"/>
  <c r="N59" i="6" s="1"/>
  <c r="F16" i="6"/>
  <c r="M59" i="6" s="1"/>
  <c r="N15" i="6"/>
  <c r="G15" i="6"/>
  <c r="N58" i="6" s="1"/>
  <c r="F15" i="6"/>
  <c r="M58" i="6" s="1"/>
  <c r="G14" i="6"/>
  <c r="N57" i="6" s="1"/>
  <c r="F14" i="6"/>
  <c r="M57" i="6" s="1"/>
  <c r="M13" i="6"/>
  <c r="G13" i="6"/>
  <c r="N43" i="6" s="1"/>
  <c r="F13" i="6"/>
  <c r="M43" i="6" s="1"/>
  <c r="N12" i="6"/>
  <c r="G12" i="6"/>
  <c r="N42" i="6" s="1"/>
  <c r="F12" i="6"/>
  <c r="M42" i="6" s="1"/>
  <c r="G11" i="6"/>
  <c r="N41" i="6" s="1"/>
  <c r="P41" i="6" s="1"/>
  <c r="F11" i="6"/>
  <c r="M41" i="6" s="1"/>
  <c r="N10" i="6"/>
  <c r="G10" i="6"/>
  <c r="N27" i="6" s="1"/>
  <c r="F10" i="6"/>
  <c r="M27" i="6" s="1"/>
  <c r="G9" i="6"/>
  <c r="N26" i="6" s="1"/>
  <c r="F9" i="6"/>
  <c r="M26" i="6" s="1"/>
  <c r="G8" i="6"/>
  <c r="N25" i="6" s="1"/>
  <c r="F8" i="6"/>
  <c r="M25" i="6" s="1"/>
  <c r="G7" i="6"/>
  <c r="N11" i="6" s="1"/>
  <c r="F7" i="6"/>
  <c r="M11" i="6" s="1"/>
  <c r="G6" i="6"/>
  <c r="F6" i="6"/>
  <c r="M10" i="6" s="1"/>
  <c r="G5" i="6"/>
  <c r="N9" i="6" s="1"/>
  <c r="F5" i="6"/>
  <c r="M9" i="6" s="1"/>
  <c r="Q8" i="5"/>
  <c r="G63" i="5"/>
  <c r="N70" i="5" s="1"/>
  <c r="F63" i="5"/>
  <c r="M70" i="5" s="1"/>
  <c r="G62" i="5"/>
  <c r="N69" i="5" s="1"/>
  <c r="F62" i="5"/>
  <c r="M69" i="5" s="1"/>
  <c r="M61" i="5"/>
  <c r="G61" i="5"/>
  <c r="N68" i="5" s="1"/>
  <c r="F61" i="5"/>
  <c r="M68" i="5" s="1"/>
  <c r="G60" i="5"/>
  <c r="F60" i="5"/>
  <c r="G59" i="5"/>
  <c r="F59" i="5"/>
  <c r="M53" i="5" s="1"/>
  <c r="G58" i="5"/>
  <c r="N52" i="5" s="1"/>
  <c r="F58" i="5"/>
  <c r="M52" i="5" s="1"/>
  <c r="G57" i="5"/>
  <c r="F57" i="5"/>
  <c r="M38" i="5" s="1"/>
  <c r="G56" i="5"/>
  <c r="N37" i="5" s="1"/>
  <c r="P36" i="5" s="1"/>
  <c r="F56" i="5"/>
  <c r="G55" i="5"/>
  <c r="F55" i="5"/>
  <c r="M36" i="5" s="1"/>
  <c r="N54" i="5"/>
  <c r="M54" i="5"/>
  <c r="G54" i="5"/>
  <c r="F54" i="5"/>
  <c r="N53" i="5"/>
  <c r="G53" i="5"/>
  <c r="F53" i="5"/>
  <c r="G52" i="5"/>
  <c r="F52" i="5"/>
  <c r="G51" i="5"/>
  <c r="N67" i="5" s="1"/>
  <c r="F51" i="5"/>
  <c r="M67" i="5" s="1"/>
  <c r="G50" i="5"/>
  <c r="N66" i="5" s="1"/>
  <c r="F50" i="5"/>
  <c r="M66" i="5" s="1"/>
  <c r="G49" i="5"/>
  <c r="N65" i="5" s="1"/>
  <c r="F49" i="5"/>
  <c r="M65" i="5" s="1"/>
  <c r="G48" i="5"/>
  <c r="N51" i="5" s="1"/>
  <c r="F48" i="5"/>
  <c r="M51" i="5" s="1"/>
  <c r="G47" i="5"/>
  <c r="N50" i="5" s="1"/>
  <c r="F47" i="5"/>
  <c r="M50" i="5" s="1"/>
  <c r="G46" i="5"/>
  <c r="N49" i="5" s="1"/>
  <c r="F46" i="5"/>
  <c r="M49" i="5" s="1"/>
  <c r="Q49" i="5" s="1"/>
  <c r="G45" i="5"/>
  <c r="N35" i="5" s="1"/>
  <c r="F45" i="5"/>
  <c r="M35" i="5" s="1"/>
  <c r="G44" i="5"/>
  <c r="F44" i="5"/>
  <c r="G43" i="5"/>
  <c r="F43" i="5"/>
  <c r="G42" i="5"/>
  <c r="F42" i="5"/>
  <c r="M19" i="5" s="1"/>
  <c r="G41" i="5"/>
  <c r="F41" i="5"/>
  <c r="G40" i="5"/>
  <c r="N17" i="5" s="1"/>
  <c r="F40" i="5"/>
  <c r="G39" i="5"/>
  <c r="N64" i="5" s="1"/>
  <c r="F39" i="5"/>
  <c r="M64" i="5" s="1"/>
  <c r="N38" i="5"/>
  <c r="G38" i="5"/>
  <c r="N63" i="5" s="1"/>
  <c r="F38" i="5"/>
  <c r="M63" i="5" s="1"/>
  <c r="M37" i="5"/>
  <c r="G37" i="5"/>
  <c r="N62" i="5" s="1"/>
  <c r="P62" i="5" s="1"/>
  <c r="F37" i="5"/>
  <c r="M62" i="5" s="1"/>
  <c r="N36" i="5"/>
  <c r="G36" i="5"/>
  <c r="N48" i="5" s="1"/>
  <c r="F36" i="5"/>
  <c r="M48" i="5" s="1"/>
  <c r="G35" i="5"/>
  <c r="N47" i="5" s="1"/>
  <c r="F35" i="5"/>
  <c r="M47" i="5" s="1"/>
  <c r="N34" i="5"/>
  <c r="M34" i="5"/>
  <c r="G34" i="5"/>
  <c r="N46" i="5" s="1"/>
  <c r="F34" i="5"/>
  <c r="M46" i="5" s="1"/>
  <c r="N33" i="5"/>
  <c r="M33" i="5"/>
  <c r="G33" i="5"/>
  <c r="N32" i="5" s="1"/>
  <c r="F33" i="5"/>
  <c r="M32" i="5" s="1"/>
  <c r="G32" i="5"/>
  <c r="F32" i="5"/>
  <c r="M31" i="5" s="1"/>
  <c r="N31" i="5"/>
  <c r="G31" i="5"/>
  <c r="N30" i="5" s="1"/>
  <c r="F31" i="5"/>
  <c r="M30" i="5"/>
  <c r="G30" i="5"/>
  <c r="F30" i="5"/>
  <c r="G29" i="5"/>
  <c r="F29" i="5"/>
  <c r="G28" i="5"/>
  <c r="N14" i="5" s="1"/>
  <c r="P14" i="5" s="1"/>
  <c r="F28" i="5"/>
  <c r="M14" i="5" s="1"/>
  <c r="M27" i="5"/>
  <c r="G27" i="5"/>
  <c r="N61" i="5" s="1"/>
  <c r="F27" i="5"/>
  <c r="G26" i="5"/>
  <c r="N60" i="5" s="1"/>
  <c r="F26" i="5"/>
  <c r="M60" i="5" s="1"/>
  <c r="G25" i="5"/>
  <c r="N59" i="5" s="1"/>
  <c r="P59" i="5" s="1"/>
  <c r="F25" i="5"/>
  <c r="M59" i="5" s="1"/>
  <c r="G24" i="5"/>
  <c r="N45" i="5" s="1"/>
  <c r="F24" i="5"/>
  <c r="M45" i="5" s="1"/>
  <c r="G23" i="5"/>
  <c r="N44" i="5" s="1"/>
  <c r="F23" i="5"/>
  <c r="M44" i="5" s="1"/>
  <c r="N22" i="5"/>
  <c r="M22" i="5"/>
  <c r="G22" i="5"/>
  <c r="N43" i="5" s="1"/>
  <c r="F22" i="5"/>
  <c r="M43" i="5" s="1"/>
  <c r="N21" i="5"/>
  <c r="M21" i="5"/>
  <c r="G21" i="5"/>
  <c r="N29" i="5" s="1"/>
  <c r="F21" i="5"/>
  <c r="M29" i="5" s="1"/>
  <c r="N20" i="5"/>
  <c r="M20" i="5"/>
  <c r="Q20" i="5" s="1"/>
  <c r="G20" i="5"/>
  <c r="N28" i="5" s="1"/>
  <c r="F20" i="5"/>
  <c r="M28" i="5" s="1"/>
  <c r="N19" i="5"/>
  <c r="G19" i="5"/>
  <c r="N27" i="5" s="1"/>
  <c r="F19" i="5"/>
  <c r="N18" i="5"/>
  <c r="M18" i="5"/>
  <c r="G18" i="5"/>
  <c r="N13" i="5" s="1"/>
  <c r="F18" i="5"/>
  <c r="M17" i="5"/>
  <c r="G17" i="5"/>
  <c r="N12" i="5" s="1"/>
  <c r="F17" i="5"/>
  <c r="M12" i="5" s="1"/>
  <c r="N16" i="5"/>
  <c r="M16" i="5"/>
  <c r="G16" i="5"/>
  <c r="F16" i="5"/>
  <c r="N15" i="5"/>
  <c r="M15" i="5"/>
  <c r="G15" i="5"/>
  <c r="N58" i="5" s="1"/>
  <c r="F15" i="5"/>
  <c r="M58" i="5" s="1"/>
  <c r="G14" i="5"/>
  <c r="N57" i="5" s="1"/>
  <c r="F14" i="5"/>
  <c r="M57" i="5" s="1"/>
  <c r="M13" i="5"/>
  <c r="G13" i="5"/>
  <c r="N56" i="5" s="1"/>
  <c r="F13" i="5"/>
  <c r="M56" i="5" s="1"/>
  <c r="G12" i="5"/>
  <c r="N42" i="5" s="1"/>
  <c r="F12" i="5"/>
  <c r="M42" i="5" s="1"/>
  <c r="N11" i="5"/>
  <c r="M11" i="5"/>
  <c r="G11" i="5"/>
  <c r="N41" i="5" s="1"/>
  <c r="F11" i="5"/>
  <c r="M41" i="5" s="1"/>
  <c r="G10" i="5"/>
  <c r="N40" i="5" s="1"/>
  <c r="F10" i="5"/>
  <c r="M40" i="5" s="1"/>
  <c r="G9" i="5"/>
  <c r="N26" i="5" s="1"/>
  <c r="F9" i="5"/>
  <c r="M26" i="5" s="1"/>
  <c r="M8" i="5"/>
  <c r="G8" i="5"/>
  <c r="N25" i="5" s="1"/>
  <c r="F8" i="5"/>
  <c r="M25" i="5" s="1"/>
  <c r="G7" i="5"/>
  <c r="N24" i="5" s="1"/>
  <c r="F7" i="5"/>
  <c r="M24" i="5" s="1"/>
  <c r="G6" i="5"/>
  <c r="N10" i="5" s="1"/>
  <c r="F6" i="5"/>
  <c r="M10" i="5" s="1"/>
  <c r="G5" i="5"/>
  <c r="N9" i="5" s="1"/>
  <c r="F5" i="5"/>
  <c r="M9" i="5" s="1"/>
  <c r="G4" i="5"/>
  <c r="N8" i="5" s="1"/>
  <c r="Q60" i="4"/>
  <c r="Q63" i="4"/>
  <c r="Q66" i="4"/>
  <c r="Q69" i="4"/>
  <c r="Q57" i="4"/>
  <c r="Q44" i="4"/>
  <c r="Q47" i="4"/>
  <c r="Q50" i="4"/>
  <c r="Q53" i="4"/>
  <c r="Q41" i="4"/>
  <c r="Q28" i="4"/>
  <c r="Q31" i="4"/>
  <c r="Q34" i="4"/>
  <c r="Q37" i="4"/>
  <c r="Q25" i="4"/>
  <c r="Q9" i="4"/>
  <c r="P59" i="3"/>
  <c r="P62" i="3"/>
  <c r="P65" i="3"/>
  <c r="P68" i="3"/>
  <c r="P56" i="3"/>
  <c r="Q12" i="4"/>
  <c r="Q15" i="4"/>
  <c r="Q18" i="4"/>
  <c r="Q21" i="4"/>
  <c r="F5" i="4"/>
  <c r="M9" i="4"/>
  <c r="F6" i="4"/>
  <c r="F7" i="4"/>
  <c r="F8" i="4"/>
  <c r="F9" i="4"/>
  <c r="F10" i="4"/>
  <c r="F11" i="4"/>
  <c r="F12" i="4"/>
  <c r="F13" i="4"/>
  <c r="F14" i="4"/>
  <c r="F15" i="4"/>
  <c r="F16" i="4"/>
  <c r="F17" i="4"/>
  <c r="M12" i="4" s="1"/>
  <c r="F18" i="4"/>
  <c r="F19" i="4"/>
  <c r="F20" i="4"/>
  <c r="F21" i="4"/>
  <c r="F22" i="4"/>
  <c r="F23" i="4"/>
  <c r="F24" i="4"/>
  <c r="F25" i="4"/>
  <c r="M46" i="4" s="1"/>
  <c r="F26" i="4"/>
  <c r="F27" i="4"/>
  <c r="F28" i="4"/>
  <c r="F29" i="4"/>
  <c r="F30" i="4"/>
  <c r="F31" i="4"/>
  <c r="F32" i="4"/>
  <c r="F33" i="4"/>
  <c r="M32" i="4" s="1"/>
  <c r="F34" i="4"/>
  <c r="F35" i="4"/>
  <c r="F36" i="4"/>
  <c r="F37" i="4"/>
  <c r="F38" i="4"/>
  <c r="F39" i="4"/>
  <c r="F40" i="4"/>
  <c r="F41" i="4"/>
  <c r="M18" i="4" s="1"/>
  <c r="F42" i="4"/>
  <c r="F43" i="4"/>
  <c r="F44" i="4"/>
  <c r="F45" i="4"/>
  <c r="F46" i="4"/>
  <c r="F47" i="4"/>
  <c r="F48" i="4"/>
  <c r="F49" i="4"/>
  <c r="M52" i="4" s="1"/>
  <c r="F50" i="4"/>
  <c r="F51" i="4"/>
  <c r="F52" i="4"/>
  <c r="F53" i="4"/>
  <c r="F54" i="4"/>
  <c r="F55" i="4"/>
  <c r="F56" i="4"/>
  <c r="F57" i="4"/>
  <c r="M38" i="4" s="1"/>
  <c r="F58" i="4"/>
  <c r="F59" i="4"/>
  <c r="F60" i="4"/>
  <c r="F61" i="4"/>
  <c r="F62" i="4"/>
  <c r="F63" i="4"/>
  <c r="F64" i="4"/>
  <c r="M26" i="4"/>
  <c r="M43" i="4"/>
  <c r="M13" i="4"/>
  <c r="M29" i="4"/>
  <c r="M44" i="4"/>
  <c r="M15" i="4"/>
  <c r="M17" i="4"/>
  <c r="M31" i="4"/>
  <c r="M33" i="4"/>
  <c r="M49" i="4"/>
  <c r="M64" i="4"/>
  <c r="M65" i="4"/>
  <c r="M19" i="4"/>
  <c r="M51" i="4"/>
  <c r="M66" i="4"/>
  <c r="M21" i="4"/>
  <c r="M23" i="4"/>
  <c r="M37" i="4"/>
  <c r="M39" i="4"/>
  <c r="M55" i="4"/>
  <c r="M70" i="4"/>
  <c r="M71" i="4"/>
  <c r="M35" i="4"/>
  <c r="N61" i="4"/>
  <c r="N60" i="4"/>
  <c r="N13" i="4"/>
  <c r="N41" i="4"/>
  <c r="P41" i="4"/>
  <c r="N57" i="4"/>
  <c r="P57" i="4"/>
  <c r="P9" i="4"/>
  <c r="G6" i="4"/>
  <c r="G7" i="4"/>
  <c r="G8" i="4"/>
  <c r="G9" i="4"/>
  <c r="G10" i="4"/>
  <c r="G11" i="4"/>
  <c r="G12" i="4"/>
  <c r="G13" i="4"/>
  <c r="N43" i="4" s="1"/>
  <c r="G14" i="4"/>
  <c r="G15" i="4"/>
  <c r="G16" i="4"/>
  <c r="G17" i="4"/>
  <c r="G18" i="4"/>
  <c r="G19" i="4"/>
  <c r="G20" i="4"/>
  <c r="G21" i="4"/>
  <c r="N29" i="4" s="1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N49" i="4" s="1"/>
  <c r="G38" i="4"/>
  <c r="G39" i="4"/>
  <c r="G40" i="4"/>
  <c r="G41" i="4"/>
  <c r="G42" i="4"/>
  <c r="G43" i="4"/>
  <c r="G44" i="4"/>
  <c r="G45" i="4"/>
  <c r="N35" i="4" s="1"/>
  <c r="P34" i="4" s="1"/>
  <c r="G46" i="4"/>
  <c r="G47" i="4"/>
  <c r="G48" i="4"/>
  <c r="G49" i="4"/>
  <c r="G50" i="4"/>
  <c r="G51" i="4"/>
  <c r="G52" i="4"/>
  <c r="G53" i="4"/>
  <c r="N21" i="4" s="1"/>
  <c r="P21" i="4" s="1"/>
  <c r="G54" i="4"/>
  <c r="G55" i="4"/>
  <c r="G56" i="4"/>
  <c r="G57" i="4"/>
  <c r="G58" i="4"/>
  <c r="G59" i="4"/>
  <c r="G60" i="4"/>
  <c r="G61" i="4"/>
  <c r="N55" i="4" s="1"/>
  <c r="P53" i="4" s="1"/>
  <c r="G62" i="4"/>
  <c r="G63" i="4"/>
  <c r="G64" i="4"/>
  <c r="N71" i="4" s="1"/>
  <c r="P69" i="4" s="1"/>
  <c r="G5" i="4"/>
  <c r="F5" i="3"/>
  <c r="M9" i="3" s="1"/>
  <c r="F6" i="3"/>
  <c r="F7" i="3"/>
  <c r="F8" i="3"/>
  <c r="M25" i="3" s="1"/>
  <c r="F9" i="3"/>
  <c r="F10" i="3"/>
  <c r="F11" i="3"/>
  <c r="F12" i="3"/>
  <c r="F13" i="3"/>
  <c r="M56" i="3" s="1"/>
  <c r="F14" i="3"/>
  <c r="F15" i="3"/>
  <c r="F16" i="3"/>
  <c r="M11" i="3" s="1"/>
  <c r="O11" i="3" s="1"/>
  <c r="F17" i="3"/>
  <c r="F18" i="3"/>
  <c r="F19" i="3"/>
  <c r="F20" i="3"/>
  <c r="F21" i="3"/>
  <c r="F22" i="3"/>
  <c r="F23" i="3"/>
  <c r="F24" i="3"/>
  <c r="M45" i="3" s="1"/>
  <c r="F25" i="3"/>
  <c r="F26" i="3"/>
  <c r="F27" i="3"/>
  <c r="F28" i="3"/>
  <c r="F29" i="3"/>
  <c r="F30" i="3"/>
  <c r="F31" i="3"/>
  <c r="F32" i="3"/>
  <c r="M31" i="3" s="1"/>
  <c r="F33" i="3"/>
  <c r="F34" i="3"/>
  <c r="F35" i="3"/>
  <c r="F36" i="3"/>
  <c r="F37" i="3"/>
  <c r="M62" i="3" s="1"/>
  <c r="F38" i="3"/>
  <c r="F39" i="3"/>
  <c r="F40" i="3"/>
  <c r="M17" i="3" s="1"/>
  <c r="O17" i="3" s="1"/>
  <c r="F41" i="3"/>
  <c r="F42" i="3"/>
  <c r="F43" i="3"/>
  <c r="F44" i="3"/>
  <c r="F45" i="3"/>
  <c r="M35" i="3" s="1"/>
  <c r="F46" i="3"/>
  <c r="F47" i="3"/>
  <c r="F48" i="3"/>
  <c r="M51" i="3" s="1"/>
  <c r="O49" i="3" s="1"/>
  <c r="F49" i="3"/>
  <c r="F50" i="3"/>
  <c r="F51" i="3"/>
  <c r="F52" i="3"/>
  <c r="F53" i="3"/>
  <c r="M21" i="3" s="1"/>
  <c r="F54" i="3"/>
  <c r="F55" i="3"/>
  <c r="F56" i="3"/>
  <c r="M37" i="3" s="1"/>
  <c r="F57" i="3"/>
  <c r="F58" i="3"/>
  <c r="F59" i="3"/>
  <c r="F60" i="3"/>
  <c r="F61" i="3"/>
  <c r="M68" i="3" s="1"/>
  <c r="F62" i="3"/>
  <c r="F63" i="3"/>
  <c r="F4" i="3"/>
  <c r="M8" i="3" s="1"/>
  <c r="N70" i="4"/>
  <c r="N69" i="4"/>
  <c r="N68" i="4"/>
  <c r="N67" i="4"/>
  <c r="P66" i="4"/>
  <c r="N66" i="4"/>
  <c r="N65" i="4"/>
  <c r="P63" i="4" s="1"/>
  <c r="N64" i="4"/>
  <c r="N63" i="4"/>
  <c r="N62" i="4"/>
  <c r="M62" i="4"/>
  <c r="M69" i="4"/>
  <c r="M54" i="4"/>
  <c r="N59" i="4"/>
  <c r="M53" i="4"/>
  <c r="N58" i="4"/>
  <c r="N54" i="4"/>
  <c r="M22" i="4"/>
  <c r="N53" i="4"/>
  <c r="N52" i="4"/>
  <c r="M68" i="4"/>
  <c r="N51" i="4"/>
  <c r="P50" i="4" s="1"/>
  <c r="M67" i="4"/>
  <c r="N50" i="4"/>
  <c r="N48" i="4"/>
  <c r="N47" i="4"/>
  <c r="M47" i="4"/>
  <c r="M50" i="4"/>
  <c r="N46" i="4"/>
  <c r="N45" i="4"/>
  <c r="N44" i="4"/>
  <c r="N42" i="4"/>
  <c r="N39" i="4"/>
  <c r="N38" i="4"/>
  <c r="M63" i="4"/>
  <c r="N37" i="4"/>
  <c r="P37" i="4" s="1"/>
  <c r="N36" i="4"/>
  <c r="M36" i="4"/>
  <c r="M48" i="4"/>
  <c r="N34" i="4"/>
  <c r="M34" i="4"/>
  <c r="N33" i="4"/>
  <c r="N32" i="4"/>
  <c r="P31" i="4" s="1"/>
  <c r="N31" i="4"/>
  <c r="N30" i="4"/>
  <c r="M16" i="4"/>
  <c r="N28" i="4"/>
  <c r="N27" i="4"/>
  <c r="M61" i="4"/>
  <c r="N26" i="4"/>
  <c r="M60" i="4"/>
  <c r="N25" i="4"/>
  <c r="P25" i="4" s="1"/>
  <c r="M45" i="4"/>
  <c r="N23" i="4"/>
  <c r="N22" i="4"/>
  <c r="M30" i="4"/>
  <c r="N20" i="4"/>
  <c r="M20" i="4"/>
  <c r="M28" i="4"/>
  <c r="N19" i="4"/>
  <c r="M14" i="4"/>
  <c r="N18" i="4"/>
  <c r="P18" i="4" s="1"/>
  <c r="N17" i="4"/>
  <c r="N16" i="4"/>
  <c r="M59" i="4"/>
  <c r="N15" i="4"/>
  <c r="P15" i="4" s="1"/>
  <c r="M58" i="4"/>
  <c r="N14" i="4"/>
  <c r="M57" i="4"/>
  <c r="N12" i="4"/>
  <c r="P12" i="4" s="1"/>
  <c r="M42" i="4"/>
  <c r="N11" i="4"/>
  <c r="M41" i="4"/>
  <c r="N10" i="4"/>
  <c r="M27" i="4"/>
  <c r="N9" i="4"/>
  <c r="M25" i="4"/>
  <c r="M11" i="4"/>
  <c r="M10" i="4"/>
  <c r="M57" i="3"/>
  <c r="M58" i="3"/>
  <c r="M59" i="3"/>
  <c r="M60" i="3"/>
  <c r="M61" i="3"/>
  <c r="M63" i="3"/>
  <c r="M64" i="3"/>
  <c r="M65" i="3"/>
  <c r="M66" i="3"/>
  <c r="M67" i="3"/>
  <c r="M69" i="3"/>
  <c r="M70" i="3"/>
  <c r="L69" i="3"/>
  <c r="M40" i="3"/>
  <c r="M41" i="3"/>
  <c r="M42" i="3"/>
  <c r="M43" i="3"/>
  <c r="M44" i="3"/>
  <c r="M46" i="3"/>
  <c r="O46" i="3" s="1"/>
  <c r="M47" i="3"/>
  <c r="M48" i="3"/>
  <c r="M49" i="3"/>
  <c r="M50" i="3"/>
  <c r="M52" i="3"/>
  <c r="M53" i="3"/>
  <c r="M54" i="3"/>
  <c r="L52" i="3"/>
  <c r="L45" i="3"/>
  <c r="M24" i="3"/>
  <c r="M26" i="3"/>
  <c r="M27" i="3"/>
  <c r="O27" i="3" s="1"/>
  <c r="M28" i="3"/>
  <c r="M29" i="3"/>
  <c r="M30" i="3"/>
  <c r="M32" i="3"/>
  <c r="M33" i="3"/>
  <c r="O33" i="3" s="1"/>
  <c r="M34" i="3"/>
  <c r="M36" i="3"/>
  <c r="M38" i="3"/>
  <c r="L33" i="3"/>
  <c r="P33" i="3" s="1"/>
  <c r="L26" i="3"/>
  <c r="M10" i="3"/>
  <c r="M12" i="3"/>
  <c r="M13" i="3"/>
  <c r="M14" i="3"/>
  <c r="M15" i="3"/>
  <c r="O14" i="3" s="1"/>
  <c r="M16" i="3"/>
  <c r="M18" i="3"/>
  <c r="M19" i="3"/>
  <c r="M20" i="3"/>
  <c r="O20" i="3" s="1"/>
  <c r="M22" i="3"/>
  <c r="L10" i="3"/>
  <c r="L18" i="3"/>
  <c r="E5" i="3"/>
  <c r="L9" i="3" s="1"/>
  <c r="E6" i="3"/>
  <c r="E7" i="3"/>
  <c r="L24" i="3" s="1"/>
  <c r="E8" i="3"/>
  <c r="L25" i="3" s="1"/>
  <c r="E9" i="3"/>
  <c r="E10" i="3"/>
  <c r="L40" i="3" s="1"/>
  <c r="E11" i="3"/>
  <c r="L41" i="3" s="1"/>
  <c r="E12" i="3"/>
  <c r="L42" i="3" s="1"/>
  <c r="E13" i="3"/>
  <c r="L56" i="3" s="1"/>
  <c r="N56" i="3" s="1"/>
  <c r="E14" i="3"/>
  <c r="L57" i="3" s="1"/>
  <c r="E15" i="3"/>
  <c r="L58" i="3" s="1"/>
  <c r="E16" i="3"/>
  <c r="L11" i="3" s="1"/>
  <c r="E17" i="3"/>
  <c r="L12" i="3" s="1"/>
  <c r="E18" i="3"/>
  <c r="L13" i="3" s="1"/>
  <c r="E19" i="3"/>
  <c r="L27" i="3" s="1"/>
  <c r="E20" i="3"/>
  <c r="L28" i="3" s="1"/>
  <c r="E21" i="3"/>
  <c r="L29" i="3" s="1"/>
  <c r="E22" i="3"/>
  <c r="L43" i="3" s="1"/>
  <c r="E23" i="3"/>
  <c r="L44" i="3" s="1"/>
  <c r="E24" i="3"/>
  <c r="E25" i="3"/>
  <c r="L59" i="3" s="1"/>
  <c r="N59" i="3" s="1"/>
  <c r="E26" i="3"/>
  <c r="L60" i="3" s="1"/>
  <c r="E27" i="3"/>
  <c r="L61" i="3" s="1"/>
  <c r="E28" i="3"/>
  <c r="L14" i="3" s="1"/>
  <c r="E29" i="3"/>
  <c r="L15" i="3" s="1"/>
  <c r="E30" i="3"/>
  <c r="L16" i="3" s="1"/>
  <c r="E31" i="3"/>
  <c r="L30" i="3" s="1"/>
  <c r="E32" i="3"/>
  <c r="L31" i="3" s="1"/>
  <c r="E33" i="3"/>
  <c r="L32" i="3" s="1"/>
  <c r="E34" i="3"/>
  <c r="L46" i="3" s="1"/>
  <c r="E35" i="3"/>
  <c r="L47" i="3" s="1"/>
  <c r="E36" i="3"/>
  <c r="L48" i="3" s="1"/>
  <c r="E37" i="3"/>
  <c r="L62" i="3" s="1"/>
  <c r="N62" i="3" s="1"/>
  <c r="E38" i="3"/>
  <c r="L63" i="3" s="1"/>
  <c r="E39" i="3"/>
  <c r="L64" i="3" s="1"/>
  <c r="E40" i="3"/>
  <c r="L17" i="3" s="1"/>
  <c r="E41" i="3"/>
  <c r="E42" i="3"/>
  <c r="L19" i="3" s="1"/>
  <c r="E43" i="3"/>
  <c r="E44" i="3"/>
  <c r="L34" i="3" s="1"/>
  <c r="E45" i="3"/>
  <c r="L35" i="3" s="1"/>
  <c r="E46" i="3"/>
  <c r="L49" i="3" s="1"/>
  <c r="E47" i="3"/>
  <c r="L50" i="3" s="1"/>
  <c r="E48" i="3"/>
  <c r="L51" i="3" s="1"/>
  <c r="E49" i="3"/>
  <c r="L65" i="3" s="1"/>
  <c r="N65" i="3" s="1"/>
  <c r="E50" i="3"/>
  <c r="L66" i="3" s="1"/>
  <c r="E51" i="3"/>
  <c r="L67" i="3" s="1"/>
  <c r="E52" i="3"/>
  <c r="L20" i="3" s="1"/>
  <c r="E53" i="3"/>
  <c r="L21" i="3" s="1"/>
  <c r="E54" i="3"/>
  <c r="L22" i="3" s="1"/>
  <c r="E55" i="3"/>
  <c r="L36" i="3" s="1"/>
  <c r="E56" i="3"/>
  <c r="L37" i="3" s="1"/>
  <c r="E57" i="3"/>
  <c r="L38" i="3" s="1"/>
  <c r="E58" i="3"/>
  <c r="E59" i="3"/>
  <c r="L53" i="3" s="1"/>
  <c r="E60" i="3"/>
  <c r="L54" i="3" s="1"/>
  <c r="E61" i="3"/>
  <c r="L68" i="3" s="1"/>
  <c r="N68" i="3" s="1"/>
  <c r="E62" i="3"/>
  <c r="E63" i="3"/>
  <c r="L70" i="3" s="1"/>
  <c r="L8" i="3"/>
  <c r="N96" i="21" l="1"/>
  <c r="P14" i="21"/>
  <c r="N14" i="21"/>
  <c r="P17" i="21"/>
  <c r="N17" i="21"/>
  <c r="O43" i="21"/>
  <c r="P36" i="21"/>
  <c r="N36" i="21"/>
  <c r="P33" i="21"/>
  <c r="O62" i="21"/>
  <c r="P43" i="21"/>
  <c r="N43" i="21"/>
  <c r="N59" i="21"/>
  <c r="P59" i="21"/>
  <c r="P46" i="21"/>
  <c r="N46" i="21"/>
  <c r="P68" i="21"/>
  <c r="N68" i="21"/>
  <c r="P65" i="21"/>
  <c r="N65" i="21"/>
  <c r="P27" i="21"/>
  <c r="N27" i="21"/>
  <c r="O65" i="21"/>
  <c r="P40" i="21"/>
  <c r="N40" i="21"/>
  <c r="O27" i="21"/>
  <c r="P30" i="21"/>
  <c r="N49" i="21"/>
  <c r="P24" i="21"/>
  <c r="N24" i="21"/>
  <c r="O40" i="21"/>
  <c r="O49" i="21"/>
  <c r="N52" i="21"/>
  <c r="P52" i="21"/>
  <c r="O24" i="21"/>
  <c r="P62" i="21"/>
  <c r="N62" i="21"/>
  <c r="P8" i="21"/>
  <c r="N8" i="21"/>
  <c r="N56" i="21"/>
  <c r="P56" i="21"/>
  <c r="P11" i="21"/>
  <c r="P49" i="21"/>
  <c r="N30" i="21"/>
  <c r="N20" i="21"/>
  <c r="O14" i="20"/>
  <c r="P17" i="20"/>
  <c r="O33" i="20"/>
  <c r="P30" i="20"/>
  <c r="O30" i="20"/>
  <c r="O8" i="20"/>
  <c r="O11" i="20"/>
  <c r="O20" i="20"/>
  <c r="O68" i="20"/>
  <c r="O65" i="20"/>
  <c r="P14" i="20"/>
  <c r="P33" i="20"/>
  <c r="O62" i="20"/>
  <c r="P40" i="20"/>
  <c r="N40" i="20"/>
  <c r="O40" i="20"/>
  <c r="P46" i="20"/>
  <c r="N46" i="20"/>
  <c r="P65" i="20"/>
  <c r="N65" i="20"/>
  <c r="P68" i="20"/>
  <c r="N68" i="20"/>
  <c r="P24" i="20"/>
  <c r="N24" i="20"/>
  <c r="N56" i="20"/>
  <c r="P56" i="20"/>
  <c r="P43" i="20"/>
  <c r="N43" i="20"/>
  <c r="N59" i="20"/>
  <c r="P59" i="20"/>
  <c r="O24" i="20"/>
  <c r="O56" i="20"/>
  <c r="O43" i="20"/>
  <c r="O59" i="20"/>
  <c r="N49" i="20"/>
  <c r="P49" i="20"/>
  <c r="P8" i="20"/>
  <c r="N8" i="20"/>
  <c r="P27" i="20"/>
  <c r="N27" i="20"/>
  <c r="O49" i="20"/>
  <c r="P62" i="20"/>
  <c r="N62" i="20"/>
  <c r="P11" i="20"/>
  <c r="N36" i="20"/>
  <c r="N33" i="20"/>
  <c r="N30" i="20"/>
  <c r="N17" i="20"/>
  <c r="N122" i="18"/>
  <c r="N106" i="18"/>
  <c r="N112" i="18"/>
  <c r="P80" i="18"/>
  <c r="P99" i="18"/>
  <c r="P125" i="18"/>
  <c r="N131" i="18"/>
  <c r="N83" i="18"/>
  <c r="N109" i="18"/>
  <c r="N134" i="18"/>
  <c r="N90" i="18"/>
  <c r="N115" i="18"/>
  <c r="N93" i="18"/>
  <c r="N118" i="18"/>
  <c r="P8" i="18"/>
  <c r="N8" i="18"/>
  <c r="O59" i="18"/>
  <c r="P33" i="18"/>
  <c r="N33" i="18"/>
  <c r="P68" i="18"/>
  <c r="N68" i="18"/>
  <c r="N59" i="18"/>
  <c r="P59" i="18"/>
  <c r="N56" i="18"/>
  <c r="P56" i="18"/>
  <c r="P27" i="18"/>
  <c r="N27" i="18"/>
  <c r="P65" i="18"/>
  <c r="N65" i="18"/>
  <c r="O46" i="18"/>
  <c r="O65" i="18"/>
  <c r="P30" i="18"/>
  <c r="N49" i="18"/>
  <c r="P49" i="18"/>
  <c r="P46" i="18"/>
  <c r="N46" i="18"/>
  <c r="O49" i="18"/>
  <c r="P24" i="18"/>
  <c r="N24" i="18"/>
  <c r="P40" i="18"/>
  <c r="N40" i="18"/>
  <c r="P43" i="18"/>
  <c r="N43" i="18"/>
  <c r="O24" i="18"/>
  <c r="P62" i="18"/>
  <c r="N62" i="18"/>
  <c r="P14" i="18"/>
  <c r="P52" i="18"/>
  <c r="N30" i="18"/>
  <c r="N17" i="18"/>
  <c r="P12" i="17"/>
  <c r="P28" i="17"/>
  <c r="P31" i="17"/>
  <c r="P15" i="17"/>
  <c r="P34" i="17"/>
  <c r="Q31" i="17"/>
  <c r="O21" i="17"/>
  <c r="P37" i="17"/>
  <c r="P50" i="17"/>
  <c r="P53" i="17"/>
  <c r="O9" i="17"/>
  <c r="Q12" i="17"/>
  <c r="Q28" i="17"/>
  <c r="O28" i="17"/>
  <c r="P44" i="17"/>
  <c r="Q69" i="17"/>
  <c r="O69" i="17"/>
  <c r="Q25" i="17"/>
  <c r="O25" i="17"/>
  <c r="Q41" i="17"/>
  <c r="O41" i="17"/>
  <c r="O53" i="17"/>
  <c r="Q53" i="17"/>
  <c r="P25" i="17"/>
  <c r="P41" i="17"/>
  <c r="Q44" i="17"/>
  <c r="O44" i="17"/>
  <c r="O60" i="17"/>
  <c r="Q60" i="17"/>
  <c r="Q18" i="17"/>
  <c r="O18" i="17"/>
  <c r="Q66" i="17"/>
  <c r="O66" i="17"/>
  <c r="P60" i="17"/>
  <c r="Q47" i="17"/>
  <c r="O47" i="17"/>
  <c r="P66" i="17"/>
  <c r="Q37" i="17"/>
  <c r="O37" i="17"/>
  <c r="O57" i="17"/>
  <c r="Q57" i="17"/>
  <c r="Q63" i="17"/>
  <c r="O63" i="17"/>
  <c r="Q9" i="17"/>
  <c r="P57" i="17"/>
  <c r="O50" i="17"/>
  <c r="Q50" i="17"/>
  <c r="P69" i="17"/>
  <c r="O34" i="17"/>
  <c r="O31" i="17"/>
  <c r="P18" i="16"/>
  <c r="P47" i="16"/>
  <c r="P37" i="16"/>
  <c r="P34" i="16"/>
  <c r="P50" i="16"/>
  <c r="P9" i="16"/>
  <c r="P12" i="16"/>
  <c r="O21" i="16"/>
  <c r="P21" i="16"/>
  <c r="P31" i="16"/>
  <c r="Q15" i="16"/>
  <c r="O18" i="16"/>
  <c r="O37" i="16"/>
  <c r="O15" i="16"/>
  <c r="Q34" i="16"/>
  <c r="Q37" i="16"/>
  <c r="O12" i="16"/>
  <c r="Q50" i="16"/>
  <c r="O50" i="16"/>
  <c r="Q21" i="16"/>
  <c r="Q18" i="16"/>
  <c r="Q31" i="16"/>
  <c r="O31" i="16"/>
  <c r="Q41" i="16"/>
  <c r="O41" i="16"/>
  <c r="Q25" i="16"/>
  <c r="O25" i="16"/>
  <c r="P41" i="16"/>
  <c r="Q66" i="16"/>
  <c r="O66" i="16"/>
  <c r="Q69" i="16"/>
  <c r="O69" i="16"/>
  <c r="P25" i="16"/>
  <c r="O57" i="16"/>
  <c r="Q57" i="16"/>
  <c r="Q44" i="16"/>
  <c r="O44" i="16"/>
  <c r="O60" i="16"/>
  <c r="Q60" i="16"/>
  <c r="P66" i="16"/>
  <c r="P69" i="16"/>
  <c r="P57" i="16"/>
  <c r="P44" i="16"/>
  <c r="P60" i="16"/>
  <c r="Q63" i="16"/>
  <c r="O63" i="16"/>
  <c r="Q47" i="16"/>
  <c r="O53" i="16"/>
  <c r="Q53" i="16"/>
  <c r="O47" i="16"/>
  <c r="Q9" i="16"/>
  <c r="Q28" i="16"/>
  <c r="O28" i="16"/>
  <c r="P53" i="16"/>
  <c r="P28" i="16"/>
  <c r="O9" i="16"/>
  <c r="Q12" i="16"/>
  <c r="O34" i="16"/>
  <c r="Q12" i="15"/>
  <c r="O12" i="15"/>
  <c r="P18" i="15"/>
  <c r="Q37" i="15"/>
  <c r="P63" i="15"/>
  <c r="P31" i="15"/>
  <c r="Q34" i="15"/>
  <c r="O37" i="15"/>
  <c r="P53" i="15"/>
  <c r="Q63" i="15"/>
  <c r="O63" i="15"/>
  <c r="O50" i="15"/>
  <c r="Q50" i="15"/>
  <c r="Q28" i="15"/>
  <c r="O28" i="15"/>
  <c r="Q31" i="15"/>
  <c r="Q41" i="15"/>
  <c r="O41" i="15"/>
  <c r="Q69" i="15"/>
  <c r="O69" i="15"/>
  <c r="Q25" i="15"/>
  <c r="O25" i="15"/>
  <c r="P41" i="15"/>
  <c r="P34" i="15"/>
  <c r="P69" i="15"/>
  <c r="P25" i="15"/>
  <c r="Q47" i="15"/>
  <c r="O47" i="15"/>
  <c r="Q66" i="15"/>
  <c r="O66" i="15"/>
  <c r="O53" i="15"/>
  <c r="Q53" i="15"/>
  <c r="Q44" i="15"/>
  <c r="O44" i="15"/>
  <c r="O60" i="15"/>
  <c r="Q60" i="15"/>
  <c r="P47" i="15"/>
  <c r="P66" i="15"/>
  <c r="P9" i="15"/>
  <c r="O57" i="15"/>
  <c r="Q57" i="15"/>
  <c r="P44" i="15"/>
  <c r="P60" i="15"/>
  <c r="Q9" i="15"/>
  <c r="O9" i="15"/>
  <c r="O34" i="15"/>
  <c r="O31" i="15"/>
  <c r="O21" i="15"/>
  <c r="O18" i="15"/>
  <c r="O15" i="14"/>
  <c r="Q15" i="14"/>
  <c r="Q21" i="14"/>
  <c r="Q37" i="14"/>
  <c r="O37" i="14"/>
  <c r="O12" i="14"/>
  <c r="P57" i="14"/>
  <c r="P34" i="14"/>
  <c r="Q18" i="14"/>
  <c r="P15" i="14"/>
  <c r="O31" i="14"/>
  <c r="P41" i="14"/>
  <c r="P21" i="14"/>
  <c r="P47" i="14"/>
  <c r="Q44" i="14"/>
  <c r="O44" i="14"/>
  <c r="P25" i="14"/>
  <c r="O57" i="14"/>
  <c r="Q57" i="14"/>
  <c r="Q28" i="14"/>
  <c r="O28" i="14"/>
  <c r="Q69" i="14"/>
  <c r="O69" i="14"/>
  <c r="O9" i="14"/>
  <c r="Q9" i="14"/>
  <c r="O53" i="14"/>
  <c r="Q53" i="14"/>
  <c r="P9" i="14"/>
  <c r="P28" i="14"/>
  <c r="P31" i="14"/>
  <c r="Q66" i="14"/>
  <c r="O66" i="14"/>
  <c r="Q63" i="14"/>
  <c r="O63" i="14"/>
  <c r="P66" i="14"/>
  <c r="P60" i="14"/>
  <c r="P50" i="14"/>
  <c r="O60" i="14"/>
  <c r="Q60" i="14"/>
  <c r="Q47" i="14"/>
  <c r="O47" i="14"/>
  <c r="Q25" i="14"/>
  <c r="O25" i="14"/>
  <c r="Q41" i="14"/>
  <c r="P44" i="14"/>
  <c r="P69" i="14"/>
  <c r="Q12" i="14"/>
  <c r="Q50" i="14"/>
  <c r="O34" i="14"/>
  <c r="O41" i="14"/>
  <c r="O21" i="14"/>
  <c r="O18" i="14"/>
  <c r="P15" i="13"/>
  <c r="O37" i="13"/>
  <c r="Q37" i="13"/>
  <c r="Q12" i="13"/>
  <c r="Q18" i="13"/>
  <c r="P12" i="13"/>
  <c r="P18" i="13"/>
  <c r="O15" i="13"/>
  <c r="Q21" i="13"/>
  <c r="O31" i="13"/>
  <c r="P60" i="13"/>
  <c r="P31" i="13"/>
  <c r="P37" i="13"/>
  <c r="P66" i="13"/>
  <c r="Q9" i="13"/>
  <c r="O9" i="13"/>
  <c r="Q63" i="13"/>
  <c r="O63" i="13"/>
  <c r="P9" i="13"/>
  <c r="Q34" i="13"/>
  <c r="O34" i="13"/>
  <c r="O60" i="13"/>
  <c r="P63" i="13"/>
  <c r="Q44" i="13"/>
  <c r="O44" i="13"/>
  <c r="P25" i="13"/>
  <c r="Q47" i="13"/>
  <c r="O47" i="13"/>
  <c r="O41" i="13"/>
  <c r="Q41" i="13"/>
  <c r="P44" i="13"/>
  <c r="P47" i="13"/>
  <c r="Q66" i="13"/>
  <c r="O66" i="13"/>
  <c r="P41" i="13"/>
  <c r="Q25" i="13"/>
  <c r="O25" i="13"/>
  <c r="O57" i="13"/>
  <c r="Q57" i="13"/>
  <c r="O28" i="13"/>
  <c r="Q28" i="13"/>
  <c r="O50" i="13"/>
  <c r="Q50" i="13"/>
  <c r="Q69" i="13"/>
  <c r="O69" i="13"/>
  <c r="Q15" i="13"/>
  <c r="Q53" i="13"/>
  <c r="Q60" i="13"/>
  <c r="O18" i="13"/>
  <c r="Q12" i="12"/>
  <c r="O12" i="12"/>
  <c r="P9" i="12"/>
  <c r="O21" i="12"/>
  <c r="P44" i="12"/>
  <c r="P60" i="12"/>
  <c r="P57" i="12"/>
  <c r="P47" i="12"/>
  <c r="P12" i="12"/>
  <c r="Q21" i="12"/>
  <c r="Q18" i="12"/>
  <c r="O31" i="12"/>
  <c r="Q31" i="12"/>
  <c r="Q15" i="12"/>
  <c r="O57" i="12"/>
  <c r="Q57" i="12"/>
  <c r="Q9" i="12"/>
  <c r="Q28" i="12"/>
  <c r="O28" i="12"/>
  <c r="Q69" i="12"/>
  <c r="O69" i="12"/>
  <c r="Q66" i="12"/>
  <c r="O66" i="12"/>
  <c r="P69" i="12"/>
  <c r="O50" i="12"/>
  <c r="Q50" i="12"/>
  <c r="P66" i="12"/>
  <c r="O53" i="12"/>
  <c r="Q53" i="12"/>
  <c r="Q25" i="12"/>
  <c r="O25" i="12"/>
  <c r="Q41" i="12"/>
  <c r="O41" i="12"/>
  <c r="P28" i="12"/>
  <c r="P31" i="12"/>
  <c r="P50" i="12"/>
  <c r="P25" i="12"/>
  <c r="P41" i="12"/>
  <c r="Q63" i="12"/>
  <c r="O63" i="12"/>
  <c r="Q47" i="12"/>
  <c r="P53" i="12"/>
  <c r="Q44" i="12"/>
  <c r="O44" i="12"/>
  <c r="O60" i="12"/>
  <c r="Q60" i="12"/>
  <c r="O9" i="12"/>
  <c r="O47" i="12"/>
  <c r="O34" i="12"/>
  <c r="O18" i="12"/>
  <c r="Q34" i="11"/>
  <c r="Q21" i="11"/>
  <c r="Q15" i="11"/>
  <c r="P53" i="11"/>
  <c r="P60" i="11"/>
  <c r="P47" i="11"/>
  <c r="O18" i="11"/>
  <c r="P21" i="11"/>
  <c r="P34" i="11"/>
  <c r="P15" i="11"/>
  <c r="Q44" i="11"/>
  <c r="O44" i="11"/>
  <c r="O60" i="11"/>
  <c r="Q60" i="11"/>
  <c r="O53" i="11"/>
  <c r="Q53" i="11"/>
  <c r="Q69" i="11"/>
  <c r="O69" i="11"/>
  <c r="O47" i="11"/>
  <c r="Q47" i="11"/>
  <c r="Q25" i="11"/>
  <c r="O25" i="11"/>
  <c r="Q63" i="11"/>
  <c r="O63" i="11"/>
  <c r="O66" i="11"/>
  <c r="Q66" i="11"/>
  <c r="Q37" i="11"/>
  <c r="O37" i="11"/>
  <c r="P25" i="11"/>
  <c r="P41" i="11"/>
  <c r="P63" i="11"/>
  <c r="O50" i="11"/>
  <c r="Q50" i="11"/>
  <c r="P66" i="11"/>
  <c r="O57" i="11"/>
  <c r="Q57" i="11"/>
  <c r="Q12" i="11"/>
  <c r="P50" i="11"/>
  <c r="P9" i="11"/>
  <c r="P57" i="11"/>
  <c r="Q28" i="11"/>
  <c r="O28" i="11"/>
  <c r="P31" i="11"/>
  <c r="O9" i="11"/>
  <c r="Q9" i="11"/>
  <c r="O12" i="11"/>
  <c r="Q18" i="11"/>
  <c r="P28" i="11"/>
  <c r="Q41" i="11"/>
  <c r="P44" i="11"/>
  <c r="O34" i="11"/>
  <c r="O41" i="11"/>
  <c r="O31" i="11"/>
  <c r="O21" i="11"/>
  <c r="O12" i="10"/>
  <c r="Q31" i="10"/>
  <c r="O31" i="10"/>
  <c r="O15" i="10"/>
  <c r="Q37" i="10"/>
  <c r="O37" i="10"/>
  <c r="P41" i="10"/>
  <c r="P15" i="10"/>
  <c r="P44" i="10"/>
  <c r="P60" i="10"/>
  <c r="P63" i="10"/>
  <c r="Q21" i="10"/>
  <c r="Q15" i="10"/>
  <c r="P25" i="10"/>
  <c r="Q50" i="10"/>
  <c r="P37" i="10"/>
  <c r="O60" i="10"/>
  <c r="Q60" i="10"/>
  <c r="Q25" i="10"/>
  <c r="O25" i="10"/>
  <c r="O57" i="10"/>
  <c r="Q57" i="10"/>
  <c r="Q47" i="10"/>
  <c r="O47" i="10"/>
  <c r="Q69" i="10"/>
  <c r="O69" i="10"/>
  <c r="Q44" i="10"/>
  <c r="O44" i="10"/>
  <c r="Q41" i="10"/>
  <c r="O41" i="10"/>
  <c r="Q9" i="10"/>
  <c r="O9" i="10"/>
  <c r="Q28" i="10"/>
  <c r="O28" i="10"/>
  <c r="Q66" i="10"/>
  <c r="O66" i="10"/>
  <c r="O53" i="10"/>
  <c r="Q53" i="10"/>
  <c r="Q63" i="10"/>
  <c r="O63" i="10"/>
  <c r="P9" i="10"/>
  <c r="P28" i="10"/>
  <c r="P31" i="10"/>
  <c r="P66" i="10"/>
  <c r="O50" i="10"/>
  <c r="P50" i="10"/>
  <c r="Q12" i="10"/>
  <c r="O34" i="10"/>
  <c r="O21" i="10"/>
  <c r="O18" i="10"/>
  <c r="O43" i="8"/>
  <c r="O68" i="8"/>
  <c r="O36" i="8"/>
  <c r="O17" i="8"/>
  <c r="O52" i="8"/>
  <c r="O30" i="8"/>
  <c r="P36" i="8"/>
  <c r="P20" i="8"/>
  <c r="P68" i="8"/>
  <c r="N11" i="8"/>
  <c r="N17" i="8"/>
  <c r="P33" i="8"/>
  <c r="N33" i="8"/>
  <c r="P17" i="8"/>
  <c r="N62" i="8"/>
  <c r="P62" i="8"/>
  <c r="P65" i="8"/>
  <c r="N65" i="8"/>
  <c r="N52" i="8"/>
  <c r="P52" i="8"/>
  <c r="N24" i="8"/>
  <c r="P24" i="8"/>
  <c r="P40" i="8"/>
  <c r="N40" i="8"/>
  <c r="O24" i="8"/>
  <c r="O40" i="8"/>
  <c r="N56" i="8"/>
  <c r="P56" i="8"/>
  <c r="O62" i="8"/>
  <c r="O27" i="8"/>
  <c r="O49" i="8"/>
  <c r="P30" i="8"/>
  <c r="P43" i="8"/>
  <c r="O46" i="8"/>
  <c r="P8" i="8"/>
  <c r="P11" i="8"/>
  <c r="P27" i="8"/>
  <c r="O33" i="8"/>
  <c r="P49" i="8"/>
  <c r="N49" i="8"/>
  <c r="O65" i="8"/>
  <c r="O8" i="8"/>
  <c r="N59" i="8"/>
  <c r="P59" i="8"/>
  <c r="N14" i="8"/>
  <c r="P14" i="8"/>
  <c r="P46" i="8"/>
  <c r="N46" i="8"/>
  <c r="O59" i="8"/>
  <c r="N8" i="8"/>
  <c r="N36" i="8"/>
  <c r="N43" i="8"/>
  <c r="N68" i="8"/>
  <c r="N30" i="8"/>
  <c r="N20" i="8"/>
  <c r="N27" i="8"/>
  <c r="O37" i="6"/>
  <c r="Q21" i="6"/>
  <c r="O18" i="6"/>
  <c r="O15" i="6"/>
  <c r="Q28" i="6"/>
  <c r="O12" i="6"/>
  <c r="P9" i="6"/>
  <c r="Q15" i="6"/>
  <c r="P25" i="6"/>
  <c r="P34" i="6"/>
  <c r="P69" i="6"/>
  <c r="P28" i="6"/>
  <c r="Q9" i="6"/>
  <c r="O34" i="6"/>
  <c r="P50" i="6"/>
  <c r="P12" i="6"/>
  <c r="Q18" i="6"/>
  <c r="Q37" i="6"/>
  <c r="Q25" i="6"/>
  <c r="O25" i="6"/>
  <c r="Q47" i="6"/>
  <c r="O47" i="6"/>
  <c r="Q63" i="6"/>
  <c r="O63" i="6"/>
  <c r="Q41" i="6"/>
  <c r="O41" i="6"/>
  <c r="P31" i="6"/>
  <c r="Q69" i="6"/>
  <c r="O69" i="6"/>
  <c r="O57" i="6"/>
  <c r="Q57" i="6"/>
  <c r="Q44" i="6"/>
  <c r="O44" i="6"/>
  <c r="O60" i="6"/>
  <c r="Q60" i="6"/>
  <c r="Q31" i="6"/>
  <c r="O31" i="6"/>
  <c r="O9" i="6"/>
  <c r="P57" i="6"/>
  <c r="P44" i="6"/>
  <c r="P60" i="6"/>
  <c r="O53" i="6"/>
  <c r="Q53" i="6"/>
  <c r="P47" i="6"/>
  <c r="O50" i="6"/>
  <c r="Q50" i="6"/>
  <c r="Q66" i="6"/>
  <c r="O66" i="6"/>
  <c r="P66" i="6"/>
  <c r="Q12" i="6"/>
  <c r="O21" i="6"/>
  <c r="O28" i="6"/>
  <c r="Q17" i="5"/>
  <c r="Q36" i="5"/>
  <c r="O17" i="5"/>
  <c r="P52" i="5"/>
  <c r="P24" i="5"/>
  <c r="P40" i="5"/>
  <c r="O11" i="5"/>
  <c r="P43" i="5"/>
  <c r="P17" i="5"/>
  <c r="P11" i="5"/>
  <c r="O49" i="5"/>
  <c r="P20" i="5"/>
  <c r="O52" i="5"/>
  <c r="Q52" i="5"/>
  <c r="O33" i="5"/>
  <c r="O62" i="5"/>
  <c r="Q62" i="5"/>
  <c r="Q65" i="5"/>
  <c r="O65" i="5"/>
  <c r="O24" i="5"/>
  <c r="Q24" i="5"/>
  <c r="Q40" i="5"/>
  <c r="O40" i="5"/>
  <c r="O56" i="5"/>
  <c r="Q56" i="5"/>
  <c r="P49" i="5"/>
  <c r="P56" i="5"/>
  <c r="P27" i="5"/>
  <c r="Q43" i="5"/>
  <c r="P46" i="5"/>
  <c r="Q30" i="5"/>
  <c r="Q33" i="5"/>
  <c r="P65" i="5"/>
  <c r="O8" i="5"/>
  <c r="Q27" i="5"/>
  <c r="P33" i="5"/>
  <c r="Q68" i="5"/>
  <c r="P8" i="5"/>
  <c r="Q11" i="5"/>
  <c r="O59" i="5"/>
  <c r="Q59" i="5"/>
  <c r="O14" i="5"/>
  <c r="Q14" i="5"/>
  <c r="P30" i="5"/>
  <c r="Q46" i="5"/>
  <c r="O46" i="5"/>
  <c r="P68" i="5"/>
  <c r="O36" i="5"/>
  <c r="O43" i="5"/>
  <c r="O68" i="5"/>
  <c r="O30" i="5"/>
  <c r="O20" i="5"/>
  <c r="O27" i="5"/>
  <c r="N20" i="3"/>
  <c r="P20" i="3"/>
  <c r="N14" i="3"/>
  <c r="P14" i="3"/>
  <c r="P27" i="3"/>
  <c r="N27" i="3"/>
  <c r="P46" i="3"/>
  <c r="N46" i="3"/>
  <c r="P40" i="3"/>
  <c r="N40" i="3"/>
  <c r="N8" i="3"/>
  <c r="P8" i="3"/>
  <c r="N17" i="3"/>
  <c r="P17" i="3"/>
  <c r="P11" i="3"/>
  <c r="N11" i="3"/>
  <c r="P52" i="3"/>
  <c r="N30" i="3"/>
  <c r="P30" i="3"/>
  <c r="P24" i="3"/>
  <c r="N24" i="3"/>
  <c r="P36" i="3"/>
  <c r="N36" i="3"/>
  <c r="P49" i="3"/>
  <c r="N49" i="3"/>
  <c r="P43" i="3"/>
  <c r="N43" i="3"/>
  <c r="O40" i="3"/>
  <c r="N33" i="3"/>
  <c r="O59" i="3"/>
  <c r="O24" i="3"/>
  <c r="O68" i="3"/>
  <c r="O62" i="3"/>
  <c r="O56" i="3"/>
  <c r="O36" i="3"/>
  <c r="O30" i="3"/>
  <c r="O52" i="3"/>
  <c r="O65" i="3"/>
  <c r="O43" i="3"/>
  <c r="N52" i="3"/>
  <c r="O15" i="4"/>
  <c r="O50" i="4"/>
  <c r="O34" i="4"/>
  <c r="O21" i="4"/>
  <c r="O41" i="4"/>
  <c r="O31" i="4"/>
  <c r="P47" i="4"/>
  <c r="P44" i="4"/>
  <c r="P28" i="4"/>
  <c r="P60" i="4"/>
  <c r="O8" i="3"/>
  <c r="O47" i="4"/>
  <c r="O66" i="4"/>
  <c r="O28" i="4"/>
  <c r="O60" i="4"/>
  <c r="O37" i="4"/>
  <c r="O9" i="4"/>
  <c r="O63" i="4"/>
  <c r="O12" i="4"/>
  <c r="O53" i="4"/>
  <c r="O18" i="4"/>
  <c r="O44" i="4"/>
  <c r="O57" i="4"/>
  <c r="O25" i="4"/>
  <c r="O69" i="4"/>
</calcChain>
</file>

<file path=xl/sharedStrings.xml><?xml version="1.0" encoding="utf-8"?>
<sst xmlns="http://schemas.openxmlformats.org/spreadsheetml/2006/main" count="2561" uniqueCount="133">
  <si>
    <t>%RSD</t>
  </si>
  <si>
    <t>-</t>
  </si>
  <si>
    <t>Blank</t>
  </si>
  <si>
    <t>6020-500ppb</t>
  </si>
  <si>
    <t>TMDW</t>
  </si>
  <si>
    <t>68A-100ppb</t>
  </si>
  <si>
    <t>Na (µg/L)</t>
  </si>
  <si>
    <t>Mg (µg/L)</t>
  </si>
  <si>
    <t>Al (µg/L)</t>
  </si>
  <si>
    <t>K (µg/L)</t>
  </si>
  <si>
    <t>Ca (µg/L)</t>
  </si>
  <si>
    <t>Sc (µg/L)</t>
  </si>
  <si>
    <t>V (µg/L)</t>
  </si>
  <si>
    <t>Cr (µg/L)</t>
  </si>
  <si>
    <t>Mn (µg/L)</t>
  </si>
  <si>
    <t>Fe (µg/L)</t>
  </si>
  <si>
    <t>Ni (µg/L)</t>
  </si>
  <si>
    <t>Cu (µg/L)</t>
  </si>
  <si>
    <t>Zn (µg/L)</t>
  </si>
  <si>
    <t>Ga (µg/L)</t>
  </si>
  <si>
    <t>As (µg/L)</t>
  </si>
  <si>
    <t>Cd (µg/L)</t>
  </si>
  <si>
    <t>La (µg/L)</t>
  </si>
  <si>
    <t>Hg (µg/L)</t>
  </si>
  <si>
    <t>Pb (µg/L)</t>
  </si>
  <si>
    <t>Th (µg/L)</t>
  </si>
  <si>
    <t>1WBR1</t>
  </si>
  <si>
    <t>1WBR2</t>
  </si>
  <si>
    <t>1WBR3</t>
  </si>
  <si>
    <t>1WBRA1</t>
  </si>
  <si>
    <t>1WBRA2</t>
  </si>
  <si>
    <t>1WBRA3</t>
  </si>
  <si>
    <t xml:space="preserve">1WBRS1 </t>
  </si>
  <si>
    <t xml:space="preserve">1WBRS2 </t>
  </si>
  <si>
    <t xml:space="preserve">1WBRS3 </t>
  </si>
  <si>
    <t>1WBRG1</t>
  </si>
  <si>
    <t xml:space="preserve">1WBRG2 </t>
  </si>
  <si>
    <t xml:space="preserve">1WBRG3 </t>
  </si>
  <si>
    <t>2WBR1</t>
  </si>
  <si>
    <t>2WBR2</t>
  </si>
  <si>
    <t>2WBR3</t>
  </si>
  <si>
    <t>2WBRA1</t>
  </si>
  <si>
    <t>2WBRA2</t>
  </si>
  <si>
    <t>2WBRA3</t>
  </si>
  <si>
    <t xml:space="preserve">2WBRS1 </t>
  </si>
  <si>
    <t xml:space="preserve">2WBRS2 </t>
  </si>
  <si>
    <t xml:space="preserve">2WBRS3 </t>
  </si>
  <si>
    <t>2WBRG1</t>
  </si>
  <si>
    <t xml:space="preserve">2WBRG2 </t>
  </si>
  <si>
    <t xml:space="preserve">2WBRG3 </t>
  </si>
  <si>
    <t>3WBR1</t>
  </si>
  <si>
    <t>3WBR2</t>
  </si>
  <si>
    <t>3WBR3</t>
  </si>
  <si>
    <t>3WBRA1</t>
  </si>
  <si>
    <t>3WBRA2</t>
  </si>
  <si>
    <t>3WBRA3</t>
  </si>
  <si>
    <t xml:space="preserve">3WBRS1 </t>
  </si>
  <si>
    <t xml:space="preserve">3WBRS2 </t>
  </si>
  <si>
    <t xml:space="preserve">3WBRS3 </t>
  </si>
  <si>
    <t>3WBRG1</t>
  </si>
  <si>
    <t xml:space="preserve">3WBRG2 </t>
  </si>
  <si>
    <t xml:space="preserve">3WBRG3 </t>
  </si>
  <si>
    <t>4WBR1</t>
  </si>
  <si>
    <t>4WBR2</t>
  </si>
  <si>
    <t>4WBR3</t>
  </si>
  <si>
    <t>4WBRA1</t>
  </si>
  <si>
    <t>4WBRA2</t>
  </si>
  <si>
    <t>4WBRA3</t>
  </si>
  <si>
    <t xml:space="preserve">4WBRS1 </t>
  </si>
  <si>
    <t xml:space="preserve">4WBRS2 </t>
  </si>
  <si>
    <t xml:space="preserve">4WBRS3 </t>
  </si>
  <si>
    <t>4WBRG1</t>
  </si>
  <si>
    <t xml:space="preserve">4WBRG2 </t>
  </si>
  <si>
    <t xml:space="preserve">4WBRG3 </t>
  </si>
  <si>
    <t>5WBR1</t>
  </si>
  <si>
    <t>5WBR2</t>
  </si>
  <si>
    <t>5WBR3</t>
  </si>
  <si>
    <t>5WBRA1</t>
  </si>
  <si>
    <t>5WBRA2</t>
  </si>
  <si>
    <t>5WBRA3</t>
  </si>
  <si>
    <t xml:space="preserve">5WBRS1 </t>
  </si>
  <si>
    <t xml:space="preserve">5WBRS2 </t>
  </si>
  <si>
    <t xml:space="preserve">5WBRS3 </t>
  </si>
  <si>
    <t>5WBRG1</t>
  </si>
  <si>
    <t xml:space="preserve">5WBRG2 </t>
  </si>
  <si>
    <t xml:space="preserve">5WBRG3 </t>
  </si>
  <si>
    <t>Standards run as unknown</t>
  </si>
  <si>
    <t>Detection limit of method</t>
  </si>
  <si>
    <t>Below detection limit of method</t>
  </si>
  <si>
    <t>Leaching step</t>
  </si>
  <si>
    <t xml:space="preserve">Sample </t>
  </si>
  <si>
    <t>Na (mg/L)</t>
  </si>
  <si>
    <t>Na(mg/L)</t>
  </si>
  <si>
    <t>% RSD</t>
  </si>
  <si>
    <t>Average Na(mg/l)</t>
  </si>
  <si>
    <t>Average % RSD</t>
  </si>
  <si>
    <t>Al(mg/L)</t>
  </si>
  <si>
    <t>Average Al(mg/l)</t>
  </si>
  <si>
    <t xml:space="preserve">Stdv </t>
  </si>
  <si>
    <t>SDTV</t>
  </si>
  <si>
    <t>K(mg/L)</t>
  </si>
  <si>
    <t>Average K(mg/l)</t>
  </si>
  <si>
    <t>Ca(mg/L)</t>
  </si>
  <si>
    <t>Average Ca(mg/l)</t>
  </si>
  <si>
    <t>Al (mg/L)</t>
  </si>
  <si>
    <t>K (mg/L)</t>
  </si>
  <si>
    <t>Ca (mg/L)</t>
  </si>
  <si>
    <t>Mg (mg/L)</t>
  </si>
  <si>
    <t>Mg(µg/L)</t>
  </si>
  <si>
    <t>Average Mg(µg/l)</t>
  </si>
  <si>
    <t>V (mg/L)</t>
  </si>
  <si>
    <t>V(mg/L)</t>
  </si>
  <si>
    <t>Average V(mg/l)</t>
  </si>
  <si>
    <t>Average Cr(µg/l)</t>
  </si>
  <si>
    <t>Cr(µg/L)</t>
  </si>
  <si>
    <t>Fe(µg/L)</t>
  </si>
  <si>
    <t>Average Fe(µg/l)</t>
  </si>
  <si>
    <t>Cu(µg/L)</t>
  </si>
  <si>
    <t>Average Cu(µg/l)</t>
  </si>
  <si>
    <t>Zn(µg/L)</t>
  </si>
  <si>
    <t>Average Zn(µg/l)</t>
  </si>
  <si>
    <t>Average Ga (µg/l)</t>
  </si>
  <si>
    <t>Average As (µg/l)</t>
  </si>
  <si>
    <t>QICPM</t>
  </si>
  <si>
    <t>IC</t>
  </si>
  <si>
    <t>Zn</t>
  </si>
  <si>
    <t>As</t>
  </si>
  <si>
    <t xml:space="preserve">Corrected with the disoluttion factor x50 </t>
  </si>
  <si>
    <t>Corrected with the disoluttion factor x10</t>
  </si>
  <si>
    <t>#</t>
  </si>
  <si>
    <t xml:space="preserve">Weight Sample (g) </t>
  </si>
  <si>
    <t>Total Weight (sample + HNO3 1%) (g)</t>
  </si>
  <si>
    <t xml:space="preserve">Dilution Factor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</si>
</sst>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0CECE"/>
        <bgColor rgb="FF000000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0">
    <xf numFmtId="0" fontId="0" fillId="0" borderId="0" xfId="0"/>
    <xf numFmtId="0" fontId="0" fillId="33" borderId="0" xfId="0" applyFill="1"/>
    <xf numFmtId="0" fontId="16" fillId="33" borderId="0" xfId="0" applyFont="1" applyFill="1"/>
    <xf numFmtId="0" fontId="16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Border="1" applyAlignment="1">
      <alignment horizontal="center" vertical="center"/>
    </xf>
    <xf numFmtId="0" fontId="18" fillId="33" borderId="0" xfId="0" applyFont="1" applyFill="1"/>
    <xf numFmtId="0" fontId="0" fillId="34" borderId="0" xfId="0" applyFill="1"/>
    <xf numFmtId="0" fontId="18" fillId="34" borderId="0" xfId="0" applyFont="1" applyFill="1"/>
    <xf numFmtId="0" fontId="0" fillId="0" borderId="0" xfId="0" applyFill="1"/>
    <xf numFmtId="0" fontId="19" fillId="35" borderId="0" xfId="0" applyFont="1" applyFill="1" applyAlignment="1">
      <alignment horizontal="center" vertical="center"/>
    </xf>
    <xf numFmtId="0" fontId="19" fillId="35" borderId="10" xfId="0" applyFont="1" applyFill="1" applyBorder="1" applyAlignment="1">
      <alignment horizontal="center" vertical="center"/>
    </xf>
    <xf numFmtId="0" fontId="19" fillId="35" borderId="11" xfId="0" applyFont="1" applyFill="1" applyBorder="1" applyAlignment="1">
      <alignment horizontal="center" vertical="center"/>
    </xf>
    <xf numFmtId="0" fontId="19" fillId="35" borderId="12" xfId="0" applyFont="1" applyFill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19" fillId="0" borderId="13" xfId="0" applyNumberFormat="1" applyFont="1" applyBorder="1" applyAlignment="1">
      <alignment horizontal="center" vertical="center"/>
    </xf>
    <xf numFmtId="0" fontId="19" fillId="0" borderId="0" xfId="0" applyFont="1"/>
    <xf numFmtId="0" fontId="19" fillId="0" borderId="11" xfId="0" applyFont="1" applyBorder="1" applyAlignment="1">
      <alignment horizontal="center" vertical="center"/>
    </xf>
    <xf numFmtId="2" fontId="19" fillId="0" borderId="1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9" fillId="0" borderId="11" xfId="0" applyNumberFormat="1" applyFont="1" applyBorder="1" applyAlignment="1">
      <alignment horizontal="center" vertical="center"/>
    </xf>
    <xf numFmtId="164" fontId="19" fillId="0" borderId="13" xfId="0" applyNumberFormat="1" applyFont="1" applyBorder="1" applyAlignment="1">
      <alignment horizontal="center" vertical="center"/>
    </xf>
    <xf numFmtId="0" fontId="20" fillId="36" borderId="0" xfId="0" applyFont="1" applyFill="1"/>
    <xf numFmtId="0" fontId="19" fillId="37" borderId="0" xfId="0" applyFont="1" applyFill="1"/>
    <xf numFmtId="0" fontId="19" fillId="38" borderId="0" xfId="0" applyFont="1" applyFill="1" applyAlignment="1">
      <alignment horizontal="center" vertical="center"/>
    </xf>
    <xf numFmtId="0" fontId="19" fillId="38" borderId="10" xfId="0" applyFont="1" applyFill="1" applyBorder="1" applyAlignment="1">
      <alignment horizontal="center" vertical="center"/>
    </xf>
    <xf numFmtId="0" fontId="19" fillId="38" borderId="11" xfId="0" applyFont="1" applyFill="1" applyBorder="1" applyAlignment="1">
      <alignment horizontal="center" vertical="center"/>
    </xf>
    <xf numFmtId="0" fontId="19" fillId="38" borderId="12" xfId="0" applyFont="1" applyFill="1" applyBorder="1" applyAlignment="1">
      <alignment horizontal="center" vertical="center"/>
    </xf>
    <xf numFmtId="0" fontId="16" fillId="40" borderId="0" xfId="0" applyFont="1" applyFill="1" applyAlignment="1">
      <alignment horizontal="center"/>
    </xf>
    <xf numFmtId="0" fontId="16" fillId="39" borderId="0" xfId="0" applyFont="1" applyFill="1" applyAlignment="1">
      <alignment horizontal="center"/>
    </xf>
    <xf numFmtId="2" fontId="0" fillId="0" borderId="0" xfId="0" applyNumberFormat="1"/>
    <xf numFmtId="0" fontId="0" fillId="41" borderId="0" xfId="0" applyFill="1"/>
    <xf numFmtId="0" fontId="19" fillId="0" borderId="10" xfId="0" applyFont="1" applyBorder="1" applyAlignment="1">
      <alignment horizontal="center"/>
    </xf>
    <xf numFmtId="0" fontId="19" fillId="42" borderId="11" xfId="0" applyFont="1" applyFill="1" applyBorder="1" applyAlignment="1">
      <alignment horizontal="center" vertical="center"/>
    </xf>
    <xf numFmtId="0" fontId="19" fillId="0" borderId="15" xfId="0" applyFont="1" applyBorder="1" applyAlignment="1">
      <alignment horizontal="center"/>
    </xf>
    <xf numFmtId="2" fontId="19" fillId="0" borderId="14" xfId="0" applyNumberFormat="1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164" fontId="19" fillId="0" borderId="14" xfId="0" applyNumberFormat="1" applyFont="1" applyBorder="1" applyAlignment="1">
      <alignment horizontal="center" vertical="center"/>
    </xf>
    <xf numFmtId="165" fontId="19" fillId="0" borderId="14" xfId="0" applyNumberFormat="1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[1]Sheet2!$T$10:$T$24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[1]Sheet2!$T$10:$T$24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Na!$J$8:$J$22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Na!$N$8:$N$22</c:f>
              <c:numCache>
                <c:formatCode>0.00</c:formatCode>
                <c:ptCount val="15"/>
                <c:pt idx="0">
                  <c:v>8.8164449999999999</c:v>
                </c:pt>
                <c:pt idx="3">
                  <c:v>4.4981260000000001</c:v>
                </c:pt>
                <c:pt idx="6">
                  <c:v>3.1298550000000005</c:v>
                </c:pt>
                <c:pt idx="9">
                  <c:v>2.4397233333333332</c:v>
                </c:pt>
                <c:pt idx="12">
                  <c:v>2.1708986666666665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5-394B-BE0C-CC073F8E9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64366480"/>
        <c:axId val="864318080"/>
      </c:barChart>
      <c:cat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Leaching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auto val="1"/>
        <c:lblAlgn val="ctr"/>
        <c:lblOffset val="100"/>
        <c:noMultiLvlLbl val="0"/>
      </c:catAx>
      <c:valAx>
        <c:axId val="8643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Na(mg/L)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Gypsum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Al!$K$57:$K$71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Al!$O$57:$O$71</c:f>
              <c:numCache>
                <c:formatCode>0.00</c:formatCode>
                <c:ptCount val="15"/>
                <c:pt idx="0">
                  <c:v>8.7563666666666661E-3</c:v>
                </c:pt>
                <c:pt idx="3">
                  <c:v>5.8544999999999995E-3</c:v>
                </c:pt>
                <c:pt idx="6">
                  <c:v>9.7045166666666668E-2</c:v>
                </c:pt>
                <c:pt idx="9">
                  <c:v>0.21371156666666666</c:v>
                </c:pt>
                <c:pt idx="12">
                  <c:v>0.21280406666666665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3A-5A4B-A65F-E63F726E6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64366480"/>
        <c:axId val="864318080"/>
      </c:barChart>
      <c:cat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L/S</a:t>
                </a:r>
                <a:r>
                  <a:rPr lang="en-GB" baseline="0"/>
                  <a:t> (cumulative)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auto val="1"/>
        <c:lblAlgn val="ctr"/>
        <c:lblOffset val="100"/>
        <c:noMultiLvlLbl val="0"/>
      </c:catAx>
      <c:valAx>
        <c:axId val="8643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QICPM</c:v>
          </c:tx>
          <c:spPr>
            <a:ln w="127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'Ca QICPMvsIC'!$J$8:$J$22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'Ca QICPMvsIC'!$N$8:$N$22</c:f>
              <c:numCache>
                <c:formatCode>0.00</c:formatCode>
                <c:ptCount val="15"/>
                <c:pt idx="0">
                  <c:v>0</c:v>
                </c:pt>
                <c:pt idx="3">
                  <c:v>0</c:v>
                </c:pt>
                <c:pt idx="6">
                  <c:v>0</c:v>
                </c:pt>
                <c:pt idx="9">
                  <c:v>0</c:v>
                </c:pt>
                <c:pt idx="12">
                  <c:v>2.9998200000000003E-2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52-C944-A109-E7683B27F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366480"/>
        <c:axId val="864318080"/>
      </c:lineChart>
      <c:lineChart>
        <c:grouping val="standard"/>
        <c:varyColors val="0"/>
        <c:ser>
          <c:idx val="1"/>
          <c:order val="1"/>
          <c:tx>
            <c:v>IC</c:v>
          </c:tx>
          <c:spPr>
            <a:ln w="127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chemeClr val="accent2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9452-C944-A109-E7683B27FFD2}"/>
              </c:ext>
            </c:extLst>
          </c:dPt>
          <c:cat>
            <c:numRef>
              <c:f>'Ca QICPMvsIC'!$J$74:$J$88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'Ca QICPMvsIC'!$N$74:$N$88</c:f>
              <c:numCache>
                <c:formatCode>0.00</c:formatCode>
                <c:ptCount val="15"/>
                <c:pt idx="0">
                  <c:v>0.47490831239467807</c:v>
                </c:pt>
                <c:pt idx="3">
                  <c:v>0.42822899897580946</c:v>
                </c:pt>
                <c:pt idx="6">
                  <c:v>0.5206965701849342</c:v>
                </c:pt>
                <c:pt idx="9">
                  <c:v>0.54430557588896245</c:v>
                </c:pt>
                <c:pt idx="12">
                  <c:v>0.31829534035117751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52-C944-A109-E7683B27F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492719"/>
        <c:axId val="260185311"/>
      </c:lineChart>
      <c:cat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Leaching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auto val="1"/>
        <c:lblAlgn val="ctr"/>
        <c:lblOffset val="100"/>
        <c:noMultiLvlLbl val="0"/>
      </c:catAx>
      <c:valAx>
        <c:axId val="8643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Ca(mg/L)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between"/>
      </c:valAx>
      <c:valAx>
        <c:axId val="26018531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Ca(mg/L) QICPM values </a:t>
                </a:r>
                <a:endParaRPr lang="en-N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50492719"/>
        <c:crosses val="max"/>
        <c:crossBetween val="between"/>
      </c:valAx>
      <c:catAx>
        <c:axId val="2504927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01853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9424040321656899"/>
          <c:y val="2.4778510896041248E-2"/>
          <c:w val="0.2248349134249002"/>
          <c:h val="4.72181034235846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QICPM</c:v>
          </c:tx>
          <c:spPr>
            <a:ln w="127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'Ca QICPMvsIC'!$J$8:$J$22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'Ca QICPMvsIC'!$N$24:$N$38</c:f>
              <c:numCache>
                <c:formatCode>0.00</c:formatCode>
                <c:ptCount val="15"/>
                <c:pt idx="0">
                  <c:v>4.1023633333333337E-2</c:v>
                </c:pt>
                <c:pt idx="3">
                  <c:v>1.4244066666666666E-2</c:v>
                </c:pt>
                <c:pt idx="6">
                  <c:v>1.5725366666666667E-2</c:v>
                </c:pt>
                <c:pt idx="9">
                  <c:v>2.7567966666666669E-2</c:v>
                </c:pt>
                <c:pt idx="12">
                  <c:v>1.92745E-2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5C-F84D-93AA-9004EA725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366480"/>
        <c:axId val="864318080"/>
      </c:lineChart>
      <c:lineChart>
        <c:grouping val="standard"/>
        <c:varyColors val="0"/>
        <c:ser>
          <c:idx val="1"/>
          <c:order val="1"/>
          <c:tx>
            <c:v>IC</c:v>
          </c:tx>
          <c:spPr>
            <a:ln w="127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'Ca QICPMvsIC'!$J$8:$J$22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'Ca QICPMvsIC'!$N$90:$N$104</c:f>
              <c:numCache>
                <c:formatCode>0.00</c:formatCode>
                <c:ptCount val="15"/>
                <c:pt idx="0">
                  <c:v>0.53570217832709499</c:v>
                </c:pt>
                <c:pt idx="3">
                  <c:v>0.56741848790422</c:v>
                </c:pt>
                <c:pt idx="6">
                  <c:v>0.6086484238646177</c:v>
                </c:pt>
                <c:pt idx="9">
                  <c:v>0.56936063474126686</c:v>
                </c:pt>
                <c:pt idx="12">
                  <c:v>0.55551831503581928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5C-F84D-93AA-9004EA725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919504"/>
        <c:axId val="2012781040"/>
      </c:lineChart>
      <c:cat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Leaching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auto val="1"/>
        <c:lblAlgn val="ctr"/>
        <c:lblOffset val="100"/>
        <c:noMultiLvlLbl val="0"/>
      </c:catAx>
      <c:valAx>
        <c:axId val="8643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between"/>
      </c:valAx>
      <c:valAx>
        <c:axId val="20127810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Ca(mg/L)</a:t>
                </a:r>
                <a:r>
                  <a:rPr lang="en-GB" baseline="0"/>
                  <a:t> QICPM values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55919504"/>
        <c:crosses val="max"/>
        <c:crossBetween val="between"/>
      </c:valAx>
      <c:catAx>
        <c:axId val="1955919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2781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4083984068548836"/>
          <c:y val="1.6684095196557034E-2"/>
          <c:w val="0.2248349134249002"/>
          <c:h val="4.72181034235846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Soil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QICPM</c:v>
          </c:tx>
          <c:spPr>
            <a:ln w="127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'Ca QICPMvsIC'!$J$8:$J$22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'Ca QICPMvsIC'!$N$40:$N$54</c:f>
              <c:numCache>
                <c:formatCode>0.00</c:formatCode>
                <c:ptCount val="15"/>
                <c:pt idx="0">
                  <c:v>0</c:v>
                </c:pt>
                <c:pt idx="3">
                  <c:v>0</c:v>
                </c:pt>
                <c:pt idx="6">
                  <c:v>0</c:v>
                </c:pt>
                <c:pt idx="9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FE-FE40-B8F9-D0C6E440A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366480"/>
        <c:axId val="864318080"/>
      </c:lineChart>
      <c:lineChart>
        <c:grouping val="standard"/>
        <c:varyColors val="0"/>
        <c:ser>
          <c:idx val="1"/>
          <c:order val="1"/>
          <c:tx>
            <c:v>IC</c:v>
          </c:tx>
          <c:spPr>
            <a:ln w="127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'Ca QICPMvsIC'!$J$8:$J$22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'Ca QICPMvsIC'!$N$106:$N$120</c:f>
              <c:numCache>
                <c:formatCode>0.00</c:formatCode>
                <c:ptCount val="15"/>
                <c:pt idx="0">
                  <c:v>0.3351277308813933</c:v>
                </c:pt>
                <c:pt idx="3">
                  <c:v>0.37009581447718443</c:v>
                </c:pt>
                <c:pt idx="6">
                  <c:v>0.45453974093762461</c:v>
                </c:pt>
                <c:pt idx="9">
                  <c:v>0.42633078032827787</c:v>
                </c:pt>
                <c:pt idx="12">
                  <c:v>0.45294726562195625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FE-FE40-B8F9-D0C6E440A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919504"/>
        <c:axId val="2012781040"/>
      </c:lineChart>
      <c:cat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Leaching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auto val="1"/>
        <c:lblAlgn val="ctr"/>
        <c:lblOffset val="100"/>
        <c:noMultiLvlLbl val="0"/>
      </c:catAx>
      <c:valAx>
        <c:axId val="8643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between"/>
      </c:valAx>
      <c:valAx>
        <c:axId val="20127810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Ca(mg/L)</a:t>
                </a:r>
                <a:r>
                  <a:rPr lang="en-GB" baseline="0"/>
                  <a:t> QICPM values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55919504"/>
        <c:crosses val="max"/>
        <c:crossBetween val="between"/>
      </c:valAx>
      <c:catAx>
        <c:axId val="1955919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2781040"/>
        <c:crosses val="autoZero"/>
        <c:auto val="1"/>
        <c:lblAlgn val="ctr"/>
        <c:lblOffset val="100"/>
        <c:noMultiLvlLbl val="0"/>
      </c:catAx>
    </c:plotArea>
    <c:legend>
      <c:legendPos val="t"/>
      <c:layout>
        <c:manualLayout>
          <c:xMode val="edge"/>
          <c:yMode val="edge"/>
          <c:x val="0.58588683580237488"/>
          <c:y val="4.5021272095549278E-2"/>
          <c:w val="0.22468801261683613"/>
          <c:h val="4.7218103423584602E-2"/>
        </c:manualLayout>
      </c:layout>
      <c:overlay val="0"/>
      <c:txPr>
        <a:bodyPr/>
        <a:lstStyle/>
        <a:p>
          <a:pPr>
            <a:defRPr sz="900"/>
          </a:pPr>
          <a:endParaRPr lang="nb-NO"/>
        </a:p>
      </c:txPr>
    </c:legend>
    <c:plotVisOnly val="1"/>
    <c:dispBlanksAs val="span"/>
    <c:showDLblsOverMax val="0"/>
  </c:chart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Gypsum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QICPM</c:v>
          </c:tx>
          <c:spPr>
            <a:ln w="127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'Ca QICPMvsIC'!$J$8:$J$22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'Ca QICPMvsIC'!$N$56:$N$70</c:f>
              <c:numCache>
                <c:formatCode>0.00</c:formatCode>
                <c:ptCount val="15"/>
                <c:pt idx="0">
                  <c:v>10.401896666666666</c:v>
                </c:pt>
                <c:pt idx="3">
                  <c:v>11.483020000000002</c:v>
                </c:pt>
                <c:pt idx="6">
                  <c:v>1.5824966666666667</c:v>
                </c:pt>
                <c:pt idx="9">
                  <c:v>0.4394873666666666</c:v>
                </c:pt>
                <c:pt idx="12">
                  <c:v>0.52067649999999999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8E-104B-A68B-743B0AD42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366480"/>
        <c:axId val="864318080"/>
      </c:lineChart>
      <c:lineChart>
        <c:grouping val="standard"/>
        <c:varyColors val="0"/>
        <c:ser>
          <c:idx val="1"/>
          <c:order val="1"/>
          <c:tx>
            <c:v>IC</c:v>
          </c:tx>
          <c:spPr>
            <a:ln w="127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'Ca QICPMvsIC'!$J$8:$J$22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'Ca QICPMvsIC'!$N$122:$N$136</c:f>
              <c:numCache>
                <c:formatCode>0.00</c:formatCode>
                <c:ptCount val="15"/>
                <c:pt idx="0">
                  <c:v>47.875666735645041</c:v>
                </c:pt>
                <c:pt idx="3">
                  <c:v>49.594077745304268</c:v>
                </c:pt>
                <c:pt idx="6">
                  <c:v>8.5108939328785311</c:v>
                </c:pt>
                <c:pt idx="9">
                  <c:v>4.3199248620620558</c:v>
                </c:pt>
                <c:pt idx="12">
                  <c:v>5.9113664536687267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8E-104B-A68B-743B0AD42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2102336"/>
        <c:axId val="122338959"/>
      </c:lineChart>
      <c:cat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Leaching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auto val="1"/>
        <c:lblAlgn val="ctr"/>
        <c:lblOffset val="100"/>
        <c:noMultiLvlLbl val="0"/>
      </c:catAx>
      <c:valAx>
        <c:axId val="8643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Ca(mg/L) 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between"/>
      </c:valAx>
      <c:valAx>
        <c:axId val="12233895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Ca(mg/L)</a:t>
                </a:r>
                <a:r>
                  <a:rPr lang="en-GB" baseline="0"/>
                  <a:t> QICPM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012102336"/>
        <c:crosses val="max"/>
        <c:crossBetween val="between"/>
      </c:valAx>
      <c:catAx>
        <c:axId val="201210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23389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4812558347783564"/>
          <c:y val="2.8428992189864128E-2"/>
          <c:w val="0.2248349134249002"/>
          <c:h val="4.72181034235846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Ca </a:t>
            </a:r>
            <a:r>
              <a:rPr lang="en-GB"/>
              <a:t>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6.1575493104829085E-2"/>
          <c:y val="7.3842833823651463E-2"/>
          <c:w val="0.91884515066083372"/>
          <c:h val="0.74767219963149145"/>
        </c:manualLayout>
      </c:layout>
      <c:lineChart>
        <c:grouping val="standard"/>
        <c:varyColors val="0"/>
        <c:ser>
          <c:idx val="0"/>
          <c:order val="0"/>
          <c:tx>
            <c:v>BR-QICPM</c:v>
          </c:tx>
          <c:spPr>
            <a:ln w="127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'Ca QICPMvsIC'!$P$8:$P$22</c:f>
                <c:numCache>
                  <c:formatCode>General</c:formatCode>
                  <c:ptCount val="15"/>
                  <c:pt idx="0">
                    <c:v>0</c:v>
                  </c:pt>
                  <c:pt idx="3">
                    <c:v>0</c:v>
                  </c:pt>
                  <c:pt idx="6">
                    <c:v>0</c:v>
                  </c:pt>
                  <c:pt idx="9">
                    <c:v>0</c:v>
                  </c:pt>
                  <c:pt idx="12">
                    <c:v>5.1958406535612699E-2</c:v>
                  </c:pt>
                </c:numCache>
              </c:numRef>
            </c:plus>
            <c:minus>
              <c:numRef>
                <c:f>'Ca QICPMvsIC'!$P$8:$P$22</c:f>
                <c:numCache>
                  <c:formatCode>General</c:formatCode>
                  <c:ptCount val="15"/>
                  <c:pt idx="0">
                    <c:v>0</c:v>
                  </c:pt>
                  <c:pt idx="3">
                    <c:v>0</c:v>
                  </c:pt>
                  <c:pt idx="6">
                    <c:v>0</c:v>
                  </c:pt>
                  <c:pt idx="9">
                    <c:v>0</c:v>
                  </c:pt>
                  <c:pt idx="12">
                    <c:v>5.1958406535612699E-2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'Ca QICPMvsIC'!$J$8:$J$22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'Ca QICPMvsIC'!$N$8:$N$22</c:f>
              <c:numCache>
                <c:formatCode>0.00</c:formatCode>
                <c:ptCount val="15"/>
                <c:pt idx="0">
                  <c:v>0</c:v>
                </c:pt>
                <c:pt idx="3">
                  <c:v>0</c:v>
                </c:pt>
                <c:pt idx="6">
                  <c:v>0</c:v>
                </c:pt>
                <c:pt idx="9">
                  <c:v>0</c:v>
                </c:pt>
                <c:pt idx="12">
                  <c:v>2.9998200000000003E-2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6-D544-AD69-F31023B4DBCD}"/>
            </c:ext>
          </c:extLst>
        </c:ser>
        <c:ser>
          <c:idx val="1"/>
          <c:order val="1"/>
          <c:tx>
            <c:v>acai-QICPM</c:v>
          </c:tx>
          <c:spPr>
            <a:ln w="127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'Ca QICPMvsIC'!$P$24:$P$38</c:f>
                <c:numCache>
                  <c:formatCode>General</c:formatCode>
                  <c:ptCount val="15"/>
                  <c:pt idx="0">
                    <c:v>1.3455184031938522E-3</c:v>
                  </c:pt>
                  <c:pt idx="3">
                    <c:v>2.4671447173064926E-2</c:v>
                  </c:pt>
                  <c:pt idx="6">
                    <c:v>2.7237134034316702E-2</c:v>
                  </c:pt>
                  <c:pt idx="9">
                    <c:v>4.7749118928031901E-2</c:v>
                  </c:pt>
                  <c:pt idx="12">
                    <c:v>3.3384413290486324E-2</c:v>
                  </c:pt>
                </c:numCache>
              </c:numRef>
            </c:plus>
            <c:minus>
              <c:numRef>
                <c:f>'Ca QICPMvsIC'!$P$24:$P$38</c:f>
                <c:numCache>
                  <c:formatCode>General</c:formatCode>
                  <c:ptCount val="15"/>
                  <c:pt idx="0">
                    <c:v>1.3455184031938522E-3</c:v>
                  </c:pt>
                  <c:pt idx="3">
                    <c:v>2.4671447173064926E-2</c:v>
                  </c:pt>
                  <c:pt idx="6">
                    <c:v>2.7237134034316702E-2</c:v>
                  </c:pt>
                  <c:pt idx="9">
                    <c:v>4.7749118928031901E-2</c:v>
                  </c:pt>
                  <c:pt idx="12">
                    <c:v>3.3384413290486324E-2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'Ca QICPMvsIC'!$J$8:$J$22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'Ca QICPMvsIC'!$N$24:$N$38</c:f>
              <c:numCache>
                <c:formatCode>0.00</c:formatCode>
                <c:ptCount val="15"/>
                <c:pt idx="0">
                  <c:v>4.1023633333333337E-2</c:v>
                </c:pt>
                <c:pt idx="3">
                  <c:v>1.4244066666666666E-2</c:v>
                </c:pt>
                <c:pt idx="6">
                  <c:v>1.5725366666666667E-2</c:v>
                </c:pt>
                <c:pt idx="9">
                  <c:v>2.7567966666666669E-2</c:v>
                </c:pt>
                <c:pt idx="12">
                  <c:v>1.92745E-2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16-D544-AD69-F31023B4DBCD}"/>
            </c:ext>
          </c:extLst>
        </c:ser>
        <c:ser>
          <c:idx val="2"/>
          <c:order val="2"/>
          <c:tx>
            <c:v>Soil-QICPM</c:v>
          </c:tx>
          <c:spPr>
            <a:ln w="1270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'Ca QICPMvsIC'!$P$40:$P$54</c:f>
                <c:numCache>
                  <c:formatCode>General</c:formatCode>
                  <c:ptCount val="15"/>
                  <c:pt idx="0">
                    <c:v>0</c:v>
                  </c:pt>
                  <c:pt idx="3">
                    <c:v>0</c:v>
                  </c:pt>
                  <c:pt idx="6">
                    <c:v>0</c:v>
                  </c:pt>
                  <c:pt idx="9">
                    <c:v>0</c:v>
                  </c:pt>
                  <c:pt idx="12">
                    <c:v>0</c:v>
                  </c:pt>
                </c:numCache>
              </c:numRef>
            </c:plus>
            <c:minus>
              <c:numRef>
                <c:f>'Ca QICPMvsIC'!$P$40:$P$54</c:f>
                <c:numCache>
                  <c:formatCode>General</c:formatCode>
                  <c:ptCount val="15"/>
                  <c:pt idx="0">
                    <c:v>0</c:v>
                  </c:pt>
                  <c:pt idx="3">
                    <c:v>0</c:v>
                  </c:pt>
                  <c:pt idx="6">
                    <c:v>0</c:v>
                  </c:pt>
                  <c:pt idx="9">
                    <c:v>0</c:v>
                  </c:pt>
                  <c:pt idx="1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'Ca QICPMvsIC'!$J$8:$J$22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'Ca QICPMvsIC'!$N$40:$N$54</c:f>
              <c:numCache>
                <c:formatCode>0.00</c:formatCode>
                <c:ptCount val="15"/>
                <c:pt idx="0">
                  <c:v>0</c:v>
                </c:pt>
                <c:pt idx="3">
                  <c:v>0</c:v>
                </c:pt>
                <c:pt idx="6">
                  <c:v>0</c:v>
                </c:pt>
                <c:pt idx="9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16-D544-AD69-F31023B4DBCD}"/>
            </c:ext>
          </c:extLst>
        </c:ser>
        <c:ser>
          <c:idx val="3"/>
          <c:order val="3"/>
          <c:tx>
            <c:v>Gypsum-QICPM</c:v>
          </c:tx>
          <c:spPr>
            <a:ln w="127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'Ca QICPMvsIC'!$P$56:$P$70</c:f>
                <c:numCache>
                  <c:formatCode>General</c:formatCode>
                  <c:ptCount val="15"/>
                  <c:pt idx="0">
                    <c:v>0.12506157296841081</c:v>
                  </c:pt>
                  <c:pt idx="3">
                    <c:v>1.2935027861199213</c:v>
                  </c:pt>
                  <c:pt idx="6">
                    <c:v>0.23536193562327215</c:v>
                  </c:pt>
                  <c:pt idx="9">
                    <c:v>0.20807305205723622</c:v>
                  </c:pt>
                  <c:pt idx="12">
                    <c:v>0.37746798148404587</c:v>
                  </c:pt>
                </c:numCache>
              </c:numRef>
            </c:plus>
            <c:minus>
              <c:numRef>
                <c:f>'Ca QICPMvsIC'!$P$56:$P$70</c:f>
                <c:numCache>
                  <c:formatCode>General</c:formatCode>
                  <c:ptCount val="15"/>
                  <c:pt idx="0">
                    <c:v>0.12506157296841081</c:v>
                  </c:pt>
                  <c:pt idx="3">
                    <c:v>1.2935027861199213</c:v>
                  </c:pt>
                  <c:pt idx="6">
                    <c:v>0.23536193562327215</c:v>
                  </c:pt>
                  <c:pt idx="9">
                    <c:v>0.20807305205723622</c:v>
                  </c:pt>
                  <c:pt idx="12">
                    <c:v>0.37746798148404587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'Ca QICPMvsIC'!$J$8:$J$22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'Ca QICPMvsIC'!$N$56:$N$70</c:f>
              <c:numCache>
                <c:formatCode>0.00</c:formatCode>
                <c:ptCount val="15"/>
                <c:pt idx="0">
                  <c:v>10.401896666666666</c:v>
                </c:pt>
                <c:pt idx="3">
                  <c:v>11.483020000000002</c:v>
                </c:pt>
                <c:pt idx="6">
                  <c:v>1.5824966666666667</c:v>
                </c:pt>
                <c:pt idx="9">
                  <c:v>0.4394873666666666</c:v>
                </c:pt>
                <c:pt idx="12">
                  <c:v>0.52067649999999999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16-D544-AD69-F31023B4DBCD}"/>
            </c:ext>
          </c:extLst>
        </c:ser>
        <c:ser>
          <c:idx val="4"/>
          <c:order val="4"/>
          <c:tx>
            <c:v>BR-IC</c:v>
          </c:tx>
          <c:spPr>
            <a:ln w="1270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'Ca QICPMvsIC'!$N$74:$N$88</c:f>
              <c:numCache>
                <c:formatCode>0.00</c:formatCode>
                <c:ptCount val="15"/>
                <c:pt idx="0">
                  <c:v>0.47490831239467807</c:v>
                </c:pt>
                <c:pt idx="3">
                  <c:v>0.42822899897580946</c:v>
                </c:pt>
                <c:pt idx="6">
                  <c:v>0.5206965701849342</c:v>
                </c:pt>
                <c:pt idx="9">
                  <c:v>0.54430557588896245</c:v>
                </c:pt>
                <c:pt idx="12">
                  <c:v>0.31829534035117751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16-D544-AD69-F31023B4DBCD}"/>
            </c:ext>
          </c:extLst>
        </c:ser>
        <c:ser>
          <c:idx val="5"/>
          <c:order val="5"/>
          <c:tx>
            <c:v>Acai-IC</c:v>
          </c:tx>
          <c:spPr>
            <a:ln w="1270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'Ca QICPMvsIC'!$N$90:$N$104</c:f>
              <c:numCache>
                <c:formatCode>0.00</c:formatCode>
                <c:ptCount val="15"/>
                <c:pt idx="0">
                  <c:v>0.53570217832709499</c:v>
                </c:pt>
                <c:pt idx="3">
                  <c:v>0.56741848790422</c:v>
                </c:pt>
                <c:pt idx="6">
                  <c:v>0.6086484238646177</c:v>
                </c:pt>
                <c:pt idx="9">
                  <c:v>0.56936063474126686</c:v>
                </c:pt>
                <c:pt idx="12">
                  <c:v>0.55551831503581928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16-D544-AD69-F31023B4DBCD}"/>
            </c:ext>
          </c:extLst>
        </c:ser>
        <c:ser>
          <c:idx val="6"/>
          <c:order val="6"/>
          <c:tx>
            <c:v>Soil-IC</c:v>
          </c:tx>
          <c:spPr>
            <a:ln w="12700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'Ca QICPMvsIC'!$N$106:$N$120</c:f>
              <c:numCache>
                <c:formatCode>0.00</c:formatCode>
                <c:ptCount val="15"/>
                <c:pt idx="0">
                  <c:v>0.3351277308813933</c:v>
                </c:pt>
                <c:pt idx="3">
                  <c:v>0.37009581447718443</c:v>
                </c:pt>
                <c:pt idx="6">
                  <c:v>0.45453974093762461</c:v>
                </c:pt>
                <c:pt idx="9">
                  <c:v>0.42633078032827787</c:v>
                </c:pt>
                <c:pt idx="12">
                  <c:v>0.45294726562195625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F16-D544-AD69-F31023B4DBCD}"/>
            </c:ext>
          </c:extLst>
        </c:ser>
        <c:ser>
          <c:idx val="7"/>
          <c:order val="7"/>
          <c:tx>
            <c:v>Gypsum-QICPM</c:v>
          </c:tx>
          <c:spPr>
            <a:ln w="12700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'Ca QICPMvsIC'!$N$122:$N$136</c:f>
              <c:numCache>
                <c:formatCode>0.00</c:formatCode>
                <c:ptCount val="15"/>
                <c:pt idx="0">
                  <c:v>47.875666735645041</c:v>
                </c:pt>
                <c:pt idx="3">
                  <c:v>49.594077745304268</c:v>
                </c:pt>
                <c:pt idx="6">
                  <c:v>8.5108939328785311</c:v>
                </c:pt>
                <c:pt idx="9">
                  <c:v>4.3199248620620558</c:v>
                </c:pt>
                <c:pt idx="12">
                  <c:v>5.9113664536687267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F16-D544-AD69-F31023B4D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366480"/>
        <c:axId val="864318080"/>
      </c:lineChart>
      <c:cat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L/S</a:t>
                </a:r>
                <a:r>
                  <a:rPr lang="en-GB" sz="1200" baseline="0"/>
                  <a:t> (cumulative) 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auto val="1"/>
        <c:lblAlgn val="ctr"/>
        <c:lblOffset val="100"/>
        <c:noMultiLvlLbl val="0"/>
      </c:catAx>
      <c:valAx>
        <c:axId val="8643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200" b="0" i="0" u="none" strike="noStrike" baseline="0">
                    <a:effectLst/>
                  </a:rPr>
                  <a:t>Ca(mg/L</a:t>
                </a:r>
                <a:r>
                  <a:rPr lang="en-GB" sz="1200" b="0" i="0" u="none" strike="noStrike" baseline="0"/>
                  <a:t>) </a:t>
                </a:r>
                <a:endParaRPr lang="en-GB" sz="12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nb-NO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0144898124847794E-2"/>
          <c:y val="8.3357896547670396E-2"/>
          <c:w val="0.9398551018751522"/>
          <c:h val="5.0172907791589484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span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  y1axismg/l vs  y2axis %  cumulative %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'Ca QICPMvsIC'!$P$8:$P$22</c:f>
                <c:numCache>
                  <c:formatCode>General</c:formatCode>
                  <c:ptCount val="15"/>
                  <c:pt idx="0">
                    <c:v>0</c:v>
                  </c:pt>
                  <c:pt idx="3">
                    <c:v>0</c:v>
                  </c:pt>
                  <c:pt idx="6">
                    <c:v>0</c:v>
                  </c:pt>
                  <c:pt idx="9">
                    <c:v>0</c:v>
                  </c:pt>
                  <c:pt idx="12">
                    <c:v>5.1958406535612699E-2</c:v>
                  </c:pt>
                </c:numCache>
              </c:numRef>
            </c:plus>
            <c:minus>
              <c:numRef>
                <c:f>'Ca QICPMvsIC'!$P$8:$P$22</c:f>
                <c:numCache>
                  <c:formatCode>General</c:formatCode>
                  <c:ptCount val="15"/>
                  <c:pt idx="0">
                    <c:v>0</c:v>
                  </c:pt>
                  <c:pt idx="3">
                    <c:v>0</c:v>
                  </c:pt>
                  <c:pt idx="6">
                    <c:v>0</c:v>
                  </c:pt>
                  <c:pt idx="9">
                    <c:v>0</c:v>
                  </c:pt>
                  <c:pt idx="12">
                    <c:v>5.1958406535612699E-2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'Ca QICPMvsIC'!$J$8:$J$22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'Ca QICPMvsIC'!$N$8:$N$22</c:f>
              <c:numCache>
                <c:formatCode>0.00</c:formatCode>
                <c:ptCount val="15"/>
                <c:pt idx="0">
                  <c:v>0</c:v>
                </c:pt>
                <c:pt idx="3">
                  <c:v>0</c:v>
                </c:pt>
                <c:pt idx="6">
                  <c:v>0</c:v>
                </c:pt>
                <c:pt idx="9">
                  <c:v>0</c:v>
                </c:pt>
                <c:pt idx="12">
                  <c:v>2.9998200000000003E-2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C9-C445-AABE-2FA8F9601589}"/>
            </c:ext>
          </c:extLst>
        </c:ser>
        <c:ser>
          <c:idx val="1"/>
          <c:order val="1"/>
          <c:tx>
            <c:v>acai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'Ca QICPMvsIC'!$P$24:$P$38</c:f>
                <c:numCache>
                  <c:formatCode>General</c:formatCode>
                  <c:ptCount val="15"/>
                  <c:pt idx="0">
                    <c:v>1.3455184031938522E-3</c:v>
                  </c:pt>
                  <c:pt idx="3">
                    <c:v>2.4671447173064926E-2</c:v>
                  </c:pt>
                  <c:pt idx="6">
                    <c:v>2.7237134034316702E-2</c:v>
                  </c:pt>
                  <c:pt idx="9">
                    <c:v>4.7749118928031901E-2</c:v>
                  </c:pt>
                  <c:pt idx="12">
                    <c:v>3.3384413290486324E-2</c:v>
                  </c:pt>
                </c:numCache>
              </c:numRef>
            </c:plus>
            <c:minus>
              <c:numRef>
                <c:f>'Ca QICPMvsIC'!$P$24:$P$38</c:f>
                <c:numCache>
                  <c:formatCode>General</c:formatCode>
                  <c:ptCount val="15"/>
                  <c:pt idx="0">
                    <c:v>1.3455184031938522E-3</c:v>
                  </c:pt>
                  <c:pt idx="3">
                    <c:v>2.4671447173064926E-2</c:v>
                  </c:pt>
                  <c:pt idx="6">
                    <c:v>2.7237134034316702E-2</c:v>
                  </c:pt>
                  <c:pt idx="9">
                    <c:v>4.7749118928031901E-2</c:v>
                  </c:pt>
                  <c:pt idx="12">
                    <c:v>3.3384413290486324E-2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'Ca QICPMvsIC'!$J$8:$J$22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'Ca QICPMvsIC'!$N$24:$N$38</c:f>
              <c:numCache>
                <c:formatCode>0.00</c:formatCode>
                <c:ptCount val="15"/>
                <c:pt idx="0">
                  <c:v>4.1023633333333337E-2</c:v>
                </c:pt>
                <c:pt idx="3">
                  <c:v>1.4244066666666666E-2</c:v>
                </c:pt>
                <c:pt idx="6">
                  <c:v>1.5725366666666667E-2</c:v>
                </c:pt>
                <c:pt idx="9">
                  <c:v>2.7567966666666669E-2</c:v>
                </c:pt>
                <c:pt idx="12">
                  <c:v>1.92745E-2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C9-C445-AABE-2FA8F9601589}"/>
            </c:ext>
          </c:extLst>
        </c:ser>
        <c:ser>
          <c:idx val="2"/>
          <c:order val="2"/>
          <c:tx>
            <c:v>Soil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'Ca QICPMvsIC'!$P$40:$P$54</c:f>
                <c:numCache>
                  <c:formatCode>General</c:formatCode>
                  <c:ptCount val="15"/>
                  <c:pt idx="0">
                    <c:v>0</c:v>
                  </c:pt>
                  <c:pt idx="3">
                    <c:v>0</c:v>
                  </c:pt>
                  <c:pt idx="6">
                    <c:v>0</c:v>
                  </c:pt>
                  <c:pt idx="9">
                    <c:v>0</c:v>
                  </c:pt>
                  <c:pt idx="12">
                    <c:v>0</c:v>
                  </c:pt>
                </c:numCache>
              </c:numRef>
            </c:plus>
            <c:minus>
              <c:numRef>
                <c:f>'Ca QICPMvsIC'!$P$40:$P$54</c:f>
                <c:numCache>
                  <c:formatCode>General</c:formatCode>
                  <c:ptCount val="15"/>
                  <c:pt idx="0">
                    <c:v>0</c:v>
                  </c:pt>
                  <c:pt idx="3">
                    <c:v>0</c:v>
                  </c:pt>
                  <c:pt idx="6">
                    <c:v>0</c:v>
                  </c:pt>
                  <c:pt idx="9">
                    <c:v>0</c:v>
                  </c:pt>
                  <c:pt idx="1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'Ca QICPMvsIC'!$J$8:$J$22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'Ca QICPMvsIC'!$N$40:$N$54</c:f>
              <c:numCache>
                <c:formatCode>0.00</c:formatCode>
                <c:ptCount val="15"/>
                <c:pt idx="0">
                  <c:v>0</c:v>
                </c:pt>
                <c:pt idx="3">
                  <c:v>0</c:v>
                </c:pt>
                <c:pt idx="6">
                  <c:v>0</c:v>
                </c:pt>
                <c:pt idx="9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C9-C445-AABE-2FA8F9601589}"/>
            </c:ext>
          </c:extLst>
        </c:ser>
        <c:ser>
          <c:idx val="3"/>
          <c:order val="3"/>
          <c:tx>
            <c:v>Gypsum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'Ca QICPMvsIC'!$P$56:$P$70</c:f>
                <c:numCache>
                  <c:formatCode>General</c:formatCode>
                  <c:ptCount val="15"/>
                  <c:pt idx="0">
                    <c:v>0.12506157296841081</c:v>
                  </c:pt>
                  <c:pt idx="3">
                    <c:v>1.2935027861199213</c:v>
                  </c:pt>
                  <c:pt idx="6">
                    <c:v>0.23536193562327215</c:v>
                  </c:pt>
                  <c:pt idx="9">
                    <c:v>0.20807305205723622</c:v>
                  </c:pt>
                  <c:pt idx="12">
                    <c:v>0.37746798148404587</c:v>
                  </c:pt>
                </c:numCache>
              </c:numRef>
            </c:plus>
            <c:minus>
              <c:numRef>
                <c:f>'Ca QICPMvsIC'!$P$56:$P$70</c:f>
                <c:numCache>
                  <c:formatCode>General</c:formatCode>
                  <c:ptCount val="15"/>
                  <c:pt idx="0">
                    <c:v>0.12506157296841081</c:v>
                  </c:pt>
                  <c:pt idx="3">
                    <c:v>1.2935027861199213</c:v>
                  </c:pt>
                  <c:pt idx="6">
                    <c:v>0.23536193562327215</c:v>
                  </c:pt>
                  <c:pt idx="9">
                    <c:v>0.20807305205723622</c:v>
                  </c:pt>
                  <c:pt idx="12">
                    <c:v>0.37746798148404587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'Ca QICPMvsIC'!$J$8:$J$22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'Ca QICPMvsIC'!$N$56:$N$70</c:f>
              <c:numCache>
                <c:formatCode>0.00</c:formatCode>
                <c:ptCount val="15"/>
                <c:pt idx="0">
                  <c:v>10.401896666666666</c:v>
                </c:pt>
                <c:pt idx="3">
                  <c:v>11.483020000000002</c:v>
                </c:pt>
                <c:pt idx="6">
                  <c:v>1.5824966666666667</c:v>
                </c:pt>
                <c:pt idx="9">
                  <c:v>0.4394873666666666</c:v>
                </c:pt>
                <c:pt idx="12">
                  <c:v>0.52067649999999999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C9-C445-AABE-2FA8F9601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39"/>
        <c:axId val="864366480"/>
        <c:axId val="864318080"/>
      </c:barChart>
      <c:cat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l/s</a:t>
                </a:r>
                <a:r>
                  <a:rPr lang="en-GB" sz="1200" baseline="0"/>
                  <a:t> cumulative 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auto val="1"/>
        <c:lblAlgn val="ctr"/>
        <c:lblOffset val="100"/>
        <c:noMultiLvlLbl val="0"/>
      </c:catAx>
      <c:valAx>
        <c:axId val="8643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200" b="0" i="0" u="none" strike="noStrike" baseline="0">
                    <a:effectLst/>
                  </a:rPr>
                  <a:t>Ca(mg/L</a:t>
                </a:r>
                <a:r>
                  <a:rPr lang="en-GB" sz="1200" b="0" i="0" u="none" strike="noStrike" baseline="0"/>
                  <a:t> )</a:t>
                </a:r>
                <a:endParaRPr lang="en-GB" sz="12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nb-NO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767067132072414"/>
          <c:y val="8.3357896547670396E-2"/>
          <c:w val="0.39639685584432877"/>
          <c:h val="5.0162393012118889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span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BR</a:t>
            </a:r>
            <a:br>
              <a:rPr lang="en-GB"/>
            </a:br>
            <a:r>
              <a:rPr lang="en-GB"/>
              <a:t> IC Vs QICPM</a:t>
            </a:r>
          </a:p>
        </c:rich>
      </c:tx>
      <c:layout>
        <c:manualLayout>
          <c:xMode val="edge"/>
          <c:yMode val="edge"/>
          <c:x val="0.43529975755092681"/>
          <c:y val="3.86942160199277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5647623626339497E-2"/>
                  <c:y val="-0.456267467973835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'Ca QICPMvsIC'!$N$74:$N$88</c:f>
              <c:numCache>
                <c:formatCode>0.00</c:formatCode>
                <c:ptCount val="15"/>
                <c:pt idx="0">
                  <c:v>0.47490831239467807</c:v>
                </c:pt>
                <c:pt idx="3">
                  <c:v>0.42822899897580946</c:v>
                </c:pt>
                <c:pt idx="6">
                  <c:v>0.5206965701849342</c:v>
                </c:pt>
                <c:pt idx="9">
                  <c:v>0.54430557588896245</c:v>
                </c:pt>
                <c:pt idx="12">
                  <c:v>0.31829534035117751</c:v>
                </c:pt>
              </c:numCache>
            </c:numRef>
          </c:xVal>
          <c:yVal>
            <c:numRef>
              <c:f>'Ca QICPMvsIC'!$N$8:$N$22</c:f>
              <c:numCache>
                <c:formatCode>0.00</c:formatCode>
                <c:ptCount val="15"/>
                <c:pt idx="0">
                  <c:v>0</c:v>
                </c:pt>
                <c:pt idx="3">
                  <c:v>0</c:v>
                </c:pt>
                <c:pt idx="6">
                  <c:v>0</c:v>
                </c:pt>
                <c:pt idx="9">
                  <c:v>0</c:v>
                </c:pt>
                <c:pt idx="12">
                  <c:v>2.9998200000000003E-2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95-8C44-A505-05BAE4238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366480"/>
        <c:axId val="864318080"/>
      </c:scatterChart>
      <c:val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K(mg/L) 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crossBetween val="midCat"/>
      </c:valAx>
      <c:valAx>
        <c:axId val="8643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K(mg/L) QICPM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7456098458212377"/>
          <c:y val="9.8102049349692466E-2"/>
          <c:w val="0.26490045159083664"/>
          <c:h val="4.72181034235846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Acai</a:t>
            </a:r>
            <a:br>
              <a:rPr lang="en-GB"/>
            </a:br>
            <a:r>
              <a:rPr lang="en-GB"/>
              <a:t> IC Vs QICPM</a:t>
            </a:r>
          </a:p>
        </c:rich>
      </c:tx>
      <c:layout>
        <c:manualLayout>
          <c:xMode val="edge"/>
          <c:yMode val="edge"/>
          <c:x val="0.43529975755092681"/>
          <c:y val="3.86942160199277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Acai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747846716055284"/>
                  <c:y val="-0.380817218610164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'Ca QICPMvsIC'!$P$90:$P$104</c:f>
                <c:numCache>
                  <c:formatCode>General</c:formatCode>
                  <c:ptCount val="15"/>
                  <c:pt idx="0">
                    <c:v>5.4989424775437064E-2</c:v>
                  </c:pt>
                  <c:pt idx="3">
                    <c:v>3.2896370439565316E-2</c:v>
                  </c:pt>
                  <c:pt idx="6">
                    <c:v>3.6235474699426826E-2</c:v>
                  </c:pt>
                  <c:pt idx="9">
                    <c:v>3.9896911764770143E-2</c:v>
                  </c:pt>
                  <c:pt idx="12">
                    <c:v>7.3806682867503873E-2</c:v>
                  </c:pt>
                </c:numCache>
              </c:numRef>
            </c:plus>
            <c:minus>
              <c:numRef>
                <c:f>'Ca QICPMvsIC'!$P$90:$P$104</c:f>
                <c:numCache>
                  <c:formatCode>General</c:formatCode>
                  <c:ptCount val="15"/>
                  <c:pt idx="0">
                    <c:v>5.4989424775437064E-2</c:v>
                  </c:pt>
                  <c:pt idx="3">
                    <c:v>3.2896370439565316E-2</c:v>
                  </c:pt>
                  <c:pt idx="6">
                    <c:v>3.6235474699426826E-2</c:v>
                  </c:pt>
                  <c:pt idx="9">
                    <c:v>3.9896911764770143E-2</c:v>
                  </c:pt>
                  <c:pt idx="12">
                    <c:v>7.3806682867503873E-2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'Ca QICPMvsIC'!$P$24:$P$38</c:f>
                <c:numCache>
                  <c:formatCode>General</c:formatCode>
                  <c:ptCount val="15"/>
                  <c:pt idx="0">
                    <c:v>1.3455184031938522E-3</c:v>
                  </c:pt>
                  <c:pt idx="3">
                    <c:v>2.4671447173064926E-2</c:v>
                  </c:pt>
                  <c:pt idx="6">
                    <c:v>2.7237134034316702E-2</c:v>
                  </c:pt>
                  <c:pt idx="9">
                    <c:v>4.7749118928031901E-2</c:v>
                  </c:pt>
                  <c:pt idx="12">
                    <c:v>3.3384413290486324E-2</c:v>
                  </c:pt>
                </c:numCache>
              </c:numRef>
            </c:plus>
            <c:minus>
              <c:numRef>
                <c:f>'Ca QICPMvsIC'!$P$24:$P$38</c:f>
                <c:numCache>
                  <c:formatCode>General</c:formatCode>
                  <c:ptCount val="15"/>
                  <c:pt idx="0">
                    <c:v>1.3455184031938522E-3</c:v>
                  </c:pt>
                  <c:pt idx="3">
                    <c:v>2.4671447173064926E-2</c:v>
                  </c:pt>
                  <c:pt idx="6">
                    <c:v>2.7237134034316702E-2</c:v>
                  </c:pt>
                  <c:pt idx="9">
                    <c:v>4.7749118928031901E-2</c:v>
                  </c:pt>
                  <c:pt idx="12">
                    <c:v>3.3384413290486324E-2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'Ca QICPMvsIC'!$N$90:$N$104</c:f>
              <c:numCache>
                <c:formatCode>0.00</c:formatCode>
                <c:ptCount val="15"/>
                <c:pt idx="0">
                  <c:v>0.53570217832709499</c:v>
                </c:pt>
                <c:pt idx="3">
                  <c:v>0.56741848790422</c:v>
                </c:pt>
                <c:pt idx="6">
                  <c:v>0.6086484238646177</c:v>
                </c:pt>
                <c:pt idx="9">
                  <c:v>0.56936063474126686</c:v>
                </c:pt>
                <c:pt idx="12">
                  <c:v>0.55551831503581928</c:v>
                </c:pt>
              </c:numCache>
            </c:numRef>
          </c:xVal>
          <c:yVal>
            <c:numRef>
              <c:f>'Ca QICPMvsIC'!$N$24:$N$38</c:f>
              <c:numCache>
                <c:formatCode>0.00</c:formatCode>
                <c:ptCount val="15"/>
                <c:pt idx="0">
                  <c:v>4.1023633333333337E-2</c:v>
                </c:pt>
                <c:pt idx="3">
                  <c:v>1.4244066666666666E-2</c:v>
                </c:pt>
                <c:pt idx="6">
                  <c:v>1.5725366666666667E-2</c:v>
                </c:pt>
                <c:pt idx="9">
                  <c:v>2.7567966666666669E-2</c:v>
                </c:pt>
                <c:pt idx="12">
                  <c:v>1.92745E-2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CD-5B44-8647-688238B07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366480"/>
        <c:axId val="864318080"/>
      </c:scatterChart>
      <c:val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K(mg/L) 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crossBetween val="midCat"/>
      </c:valAx>
      <c:valAx>
        <c:axId val="8643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K(mg/L) QICPM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6057618063360468"/>
          <c:y val="7.5805320057705503E-2"/>
          <c:w val="0.25832516598289457"/>
          <c:h val="4.58887795452618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Soil</a:t>
            </a:r>
            <a:br>
              <a:rPr lang="en-GB"/>
            </a:br>
            <a:r>
              <a:rPr lang="en-GB"/>
              <a:t> IC Vs QICPM</a:t>
            </a:r>
          </a:p>
        </c:rich>
      </c:tx>
      <c:layout>
        <c:manualLayout>
          <c:xMode val="edge"/>
          <c:yMode val="edge"/>
          <c:x val="0.43529975755092681"/>
          <c:y val="3.86942160199277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Soil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'Ca QICPMvsIC'!$P$106:$P$120</c:f>
                <c:numCache>
                  <c:formatCode>General</c:formatCode>
                  <c:ptCount val="15"/>
                  <c:pt idx="0">
                    <c:v>2.8337552483334381E-2</c:v>
                  </c:pt>
                  <c:pt idx="3">
                    <c:v>1.9047567050658173E-2</c:v>
                  </c:pt>
                  <c:pt idx="6">
                    <c:v>2.124699738516363E-2</c:v>
                  </c:pt>
                  <c:pt idx="9">
                    <c:v>4.7171810432110647E-2</c:v>
                  </c:pt>
                  <c:pt idx="12">
                    <c:v>5.2789447514235525E-2</c:v>
                  </c:pt>
                </c:numCache>
              </c:numRef>
            </c:plus>
            <c:minus>
              <c:numRef>
                <c:f>'Ca QICPMvsIC'!$P$106:$P$120</c:f>
                <c:numCache>
                  <c:formatCode>General</c:formatCode>
                  <c:ptCount val="15"/>
                  <c:pt idx="0">
                    <c:v>2.8337552483334381E-2</c:v>
                  </c:pt>
                  <c:pt idx="3">
                    <c:v>1.9047567050658173E-2</c:v>
                  </c:pt>
                  <c:pt idx="6">
                    <c:v>2.124699738516363E-2</c:v>
                  </c:pt>
                  <c:pt idx="9">
                    <c:v>4.7171810432110647E-2</c:v>
                  </c:pt>
                  <c:pt idx="12">
                    <c:v>5.2789447514235525E-2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'Ca QICPMvsIC'!$N$106:$N$120</c:f>
              <c:numCache>
                <c:formatCode>0.00</c:formatCode>
                <c:ptCount val="15"/>
                <c:pt idx="0">
                  <c:v>0.3351277308813933</c:v>
                </c:pt>
                <c:pt idx="3">
                  <c:v>0.37009581447718443</c:v>
                </c:pt>
                <c:pt idx="6">
                  <c:v>0.45453974093762461</c:v>
                </c:pt>
                <c:pt idx="9">
                  <c:v>0.42633078032827787</c:v>
                </c:pt>
                <c:pt idx="12">
                  <c:v>0.45294726562195625</c:v>
                </c:pt>
              </c:numCache>
            </c:numRef>
          </c:xVal>
          <c:yVal>
            <c:numRef>
              <c:f>'Ca QICPMvsIC'!$N$40:$N$54</c:f>
              <c:numCache>
                <c:formatCode>0.00</c:formatCode>
                <c:ptCount val="15"/>
                <c:pt idx="0">
                  <c:v>0</c:v>
                </c:pt>
                <c:pt idx="3">
                  <c:v>0</c:v>
                </c:pt>
                <c:pt idx="6">
                  <c:v>0</c:v>
                </c:pt>
                <c:pt idx="9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4F-5949-B7E1-4EBCA93E3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366480"/>
        <c:axId val="864318080"/>
      </c:scatterChart>
      <c:val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K(mg/L) 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crossBetween val="midCat"/>
      </c:valAx>
      <c:valAx>
        <c:axId val="864318080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K(mg/L) QICPM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6057618063360468"/>
          <c:y val="7.5805320057705503E-2"/>
          <c:w val="0.24403093973678133"/>
          <c:h val="4.69010354319318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Gypsum</a:t>
            </a:r>
            <a:br>
              <a:rPr lang="en-GB"/>
            </a:br>
            <a:r>
              <a:rPr lang="en-GB"/>
              <a:t> IC Vs QICPM</a:t>
            </a:r>
          </a:p>
        </c:rich>
      </c:tx>
      <c:layout>
        <c:manualLayout>
          <c:xMode val="edge"/>
          <c:yMode val="edge"/>
          <c:x val="0.43529975755092681"/>
          <c:y val="3.86942160199277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Gypsum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9883496482503077E-2"/>
                  <c:y val="-0.148693911973943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'Ca QICPMvsIC'!$P$56:$P$70</c:f>
                <c:numCache>
                  <c:formatCode>General</c:formatCode>
                  <c:ptCount val="15"/>
                  <c:pt idx="0">
                    <c:v>0.12506157296841081</c:v>
                  </c:pt>
                  <c:pt idx="3">
                    <c:v>1.2935027861199213</c:v>
                  </c:pt>
                  <c:pt idx="6">
                    <c:v>0.23536193562327215</c:v>
                  </c:pt>
                  <c:pt idx="9">
                    <c:v>0.20807305205723622</c:v>
                  </c:pt>
                  <c:pt idx="12">
                    <c:v>0.37746798148404587</c:v>
                  </c:pt>
                </c:numCache>
              </c:numRef>
            </c:plus>
            <c:minus>
              <c:numRef>
                <c:f>'Ca QICPMvsIC'!$P$56:$P$70</c:f>
                <c:numCache>
                  <c:formatCode>General</c:formatCode>
                  <c:ptCount val="15"/>
                  <c:pt idx="0">
                    <c:v>0.12506157296841081</c:v>
                  </c:pt>
                  <c:pt idx="3">
                    <c:v>1.2935027861199213</c:v>
                  </c:pt>
                  <c:pt idx="6">
                    <c:v>0.23536193562327215</c:v>
                  </c:pt>
                  <c:pt idx="9">
                    <c:v>0.20807305205723622</c:v>
                  </c:pt>
                  <c:pt idx="12">
                    <c:v>0.37746798148404587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'Ca QICPMvsIC'!$P$122:$P$136</c:f>
                <c:numCache>
                  <c:formatCode>General</c:formatCode>
                  <c:ptCount val="15"/>
                  <c:pt idx="0">
                    <c:v>0.30382431202079357</c:v>
                  </c:pt>
                  <c:pt idx="3">
                    <c:v>4.5351264353624368</c:v>
                  </c:pt>
                  <c:pt idx="6">
                    <c:v>0.76462184096705266</c:v>
                  </c:pt>
                  <c:pt idx="9">
                    <c:v>1.627995657263972</c:v>
                  </c:pt>
                  <c:pt idx="12">
                    <c:v>0.56942686301283318</c:v>
                  </c:pt>
                </c:numCache>
              </c:numRef>
            </c:plus>
            <c:minus>
              <c:numRef>
                <c:f>'Ca QICPMvsIC'!$P$122:$P$136</c:f>
                <c:numCache>
                  <c:formatCode>General</c:formatCode>
                  <c:ptCount val="15"/>
                  <c:pt idx="0">
                    <c:v>0.30382431202079357</c:v>
                  </c:pt>
                  <c:pt idx="3">
                    <c:v>4.5351264353624368</c:v>
                  </c:pt>
                  <c:pt idx="6">
                    <c:v>0.76462184096705266</c:v>
                  </c:pt>
                  <c:pt idx="9">
                    <c:v>1.627995657263972</c:v>
                  </c:pt>
                  <c:pt idx="12">
                    <c:v>0.56942686301283318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'Ca QICPMvsIC'!$N$122:$N$136</c:f>
              <c:numCache>
                <c:formatCode>0.00</c:formatCode>
                <c:ptCount val="15"/>
                <c:pt idx="0">
                  <c:v>47.875666735645041</c:v>
                </c:pt>
                <c:pt idx="3">
                  <c:v>49.594077745304268</c:v>
                </c:pt>
                <c:pt idx="6">
                  <c:v>8.5108939328785311</c:v>
                </c:pt>
                <c:pt idx="9">
                  <c:v>4.3199248620620558</c:v>
                </c:pt>
                <c:pt idx="12">
                  <c:v>5.9113664536687267</c:v>
                </c:pt>
              </c:numCache>
            </c:numRef>
          </c:xVal>
          <c:yVal>
            <c:numRef>
              <c:f>'Ca QICPMvsIC'!$N$56:$N$70</c:f>
              <c:numCache>
                <c:formatCode>0.00</c:formatCode>
                <c:ptCount val="15"/>
                <c:pt idx="0">
                  <c:v>10.401896666666666</c:v>
                </c:pt>
                <c:pt idx="3">
                  <c:v>11.483020000000002</c:v>
                </c:pt>
                <c:pt idx="6">
                  <c:v>1.5824966666666667</c:v>
                </c:pt>
                <c:pt idx="9">
                  <c:v>0.4394873666666666</c:v>
                </c:pt>
                <c:pt idx="12">
                  <c:v>0.52067649999999999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8A-9041-BA90-C0E40F1F0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366480"/>
        <c:axId val="864318080"/>
      </c:scatterChart>
      <c:val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K(mg/L) 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crossBetween val="midCat"/>
      </c:valAx>
      <c:valAx>
        <c:axId val="8643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K(mg/L) QICPM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4777174683556893"/>
          <c:y val="7.2823969136721775E-2"/>
          <c:w val="0.322614127204783"/>
          <c:h val="4.69010354319318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Al!$Q$9:$Q$23</c:f>
                <c:numCache>
                  <c:formatCode>General</c:formatCode>
                  <c:ptCount val="15"/>
                  <c:pt idx="0">
                    <c:v>0.1553560629564657</c:v>
                  </c:pt>
                  <c:pt idx="3">
                    <c:v>0.11055085462808509</c:v>
                  </c:pt>
                  <c:pt idx="6">
                    <c:v>6.3151545815548618E-2</c:v>
                  </c:pt>
                  <c:pt idx="9">
                    <c:v>1.7447303803548982E-2</c:v>
                  </c:pt>
                  <c:pt idx="12">
                    <c:v>2.8060732378598591E-2</c:v>
                  </c:pt>
                </c:numCache>
              </c:numRef>
            </c:plus>
            <c:minus>
              <c:numRef>
                <c:f>Al!$Q$9:$Q$23</c:f>
                <c:numCache>
                  <c:formatCode>General</c:formatCode>
                  <c:ptCount val="15"/>
                  <c:pt idx="0">
                    <c:v>0.1553560629564657</c:v>
                  </c:pt>
                  <c:pt idx="3">
                    <c:v>0.11055085462808509</c:v>
                  </c:pt>
                  <c:pt idx="6">
                    <c:v>6.3151545815548618E-2</c:v>
                  </c:pt>
                  <c:pt idx="9">
                    <c:v>1.7447303803548982E-2</c:v>
                  </c:pt>
                  <c:pt idx="12">
                    <c:v>2.8060732378598591E-2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Al!$K$57:$K$71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Al!$O$9:$O$23</c:f>
              <c:numCache>
                <c:formatCode>0.00</c:formatCode>
                <c:ptCount val="15"/>
                <c:pt idx="0">
                  <c:v>2.8132816666666667</c:v>
                </c:pt>
                <c:pt idx="3">
                  <c:v>1.128341</c:v>
                </c:pt>
                <c:pt idx="6">
                  <c:v>0.68481916666666665</c:v>
                </c:pt>
                <c:pt idx="9">
                  <c:v>0.51266896666666673</c:v>
                </c:pt>
                <c:pt idx="12">
                  <c:v>0.46772013333333334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3D-A944-AC50-3F74FBF591D2}"/>
            </c:ext>
          </c:extLst>
        </c:ser>
        <c:ser>
          <c:idx val="1"/>
          <c:order val="1"/>
          <c:tx>
            <c:v>Acai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Al!$Q$25:$Q$39</c:f>
                <c:numCache>
                  <c:formatCode>General</c:formatCode>
                  <c:ptCount val="15"/>
                  <c:pt idx="0">
                    <c:v>2.3042363745935421E-2</c:v>
                  </c:pt>
                  <c:pt idx="3">
                    <c:v>4.7365699248858723E-2</c:v>
                  </c:pt>
                  <c:pt idx="6">
                    <c:v>4.4209774307649836E-2</c:v>
                  </c:pt>
                  <c:pt idx="9">
                    <c:v>1.3302395956117555E-2</c:v>
                  </c:pt>
                  <c:pt idx="12">
                    <c:v>4.1557205343959363E-3</c:v>
                  </c:pt>
                </c:numCache>
              </c:numRef>
            </c:plus>
            <c:minus>
              <c:numRef>
                <c:f>Al!$Q$25:$Q$39</c:f>
                <c:numCache>
                  <c:formatCode>General</c:formatCode>
                  <c:ptCount val="15"/>
                  <c:pt idx="0">
                    <c:v>2.3042363745935421E-2</c:v>
                  </c:pt>
                  <c:pt idx="3">
                    <c:v>4.7365699248858723E-2</c:v>
                  </c:pt>
                  <c:pt idx="6">
                    <c:v>4.4209774307649836E-2</c:v>
                  </c:pt>
                  <c:pt idx="9">
                    <c:v>1.3302395956117555E-2</c:v>
                  </c:pt>
                  <c:pt idx="12">
                    <c:v>4.1557205343959363E-3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Al!$K$57:$K$71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Al!$O$25:$O$39</c:f>
              <c:numCache>
                <c:formatCode>0.00</c:formatCode>
                <c:ptCount val="15"/>
                <c:pt idx="0">
                  <c:v>2.0179779999999998</c:v>
                </c:pt>
                <c:pt idx="3">
                  <c:v>1.1680266666666668</c:v>
                </c:pt>
                <c:pt idx="6">
                  <c:v>0.72117646666666657</c:v>
                </c:pt>
                <c:pt idx="9">
                  <c:v>0.51717963333333339</c:v>
                </c:pt>
                <c:pt idx="12">
                  <c:v>0.42071930000000002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3D-A944-AC50-3F74FBF591D2}"/>
            </c:ext>
          </c:extLst>
        </c:ser>
        <c:ser>
          <c:idx val="2"/>
          <c:order val="2"/>
          <c:tx>
            <c:v>Soil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Al!$Q$41:$Q$55</c:f>
                <c:numCache>
                  <c:formatCode>General</c:formatCode>
                  <c:ptCount val="15"/>
                  <c:pt idx="0">
                    <c:v>0.37186885943479125</c:v>
                  </c:pt>
                  <c:pt idx="3">
                    <c:v>8.9646826793609038E-2</c:v>
                  </c:pt>
                  <c:pt idx="6">
                    <c:v>9.3117788488559158E-3</c:v>
                  </c:pt>
                  <c:pt idx="9">
                    <c:v>2.8052207041574004E-2</c:v>
                  </c:pt>
                  <c:pt idx="12">
                    <c:v>2.8073058172561175E-2</c:v>
                  </c:pt>
                </c:numCache>
              </c:numRef>
            </c:plus>
            <c:minus>
              <c:numRef>
                <c:f>Al!$Q$41:$Q$55</c:f>
                <c:numCache>
                  <c:formatCode>General</c:formatCode>
                  <c:ptCount val="15"/>
                  <c:pt idx="0">
                    <c:v>0.37186885943479125</c:v>
                  </c:pt>
                  <c:pt idx="3">
                    <c:v>8.9646826793609038E-2</c:v>
                  </c:pt>
                  <c:pt idx="6">
                    <c:v>9.3117788488559158E-3</c:v>
                  </c:pt>
                  <c:pt idx="9">
                    <c:v>2.8052207041574004E-2</c:v>
                  </c:pt>
                  <c:pt idx="12">
                    <c:v>2.8073058172561175E-2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Al!$K$57:$K$71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Al!$O$41:$O$55</c:f>
              <c:numCache>
                <c:formatCode>0.00</c:formatCode>
                <c:ptCount val="15"/>
                <c:pt idx="0">
                  <c:v>2.4137013333333335</c:v>
                </c:pt>
                <c:pt idx="3">
                  <c:v>1.0933115666666666</c:v>
                </c:pt>
                <c:pt idx="6">
                  <c:v>0.72835170000000005</c:v>
                </c:pt>
                <c:pt idx="9">
                  <c:v>0.54439223333333331</c:v>
                </c:pt>
                <c:pt idx="12">
                  <c:v>0.52138030000000002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53D-A944-AC50-3F74FBF591D2}"/>
            </c:ext>
          </c:extLst>
        </c:ser>
        <c:ser>
          <c:idx val="3"/>
          <c:order val="3"/>
          <c:tx>
            <c:v>Gypsum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Al!$Q$57:$Q$71</c:f>
                <c:numCache>
                  <c:formatCode>General</c:formatCode>
                  <c:ptCount val="15"/>
                  <c:pt idx="0">
                    <c:v>9.2413112512961769E-3</c:v>
                  </c:pt>
                  <c:pt idx="3">
                    <c:v>6.6989254414420831E-3</c:v>
                  </c:pt>
                  <c:pt idx="6">
                    <c:v>9.821732321914153E-3</c:v>
                  </c:pt>
                  <c:pt idx="9">
                    <c:v>9.5721314138144473E-3</c:v>
                  </c:pt>
                  <c:pt idx="12">
                    <c:v>9.2999874915740285E-2</c:v>
                  </c:pt>
                </c:numCache>
              </c:numRef>
            </c:plus>
            <c:minus>
              <c:numRef>
                <c:f>Al!$Q$57:$Q$71</c:f>
                <c:numCache>
                  <c:formatCode>General</c:formatCode>
                  <c:ptCount val="15"/>
                  <c:pt idx="0">
                    <c:v>9.2413112512961769E-3</c:v>
                  </c:pt>
                  <c:pt idx="3">
                    <c:v>6.6989254414420831E-3</c:v>
                  </c:pt>
                  <c:pt idx="6">
                    <c:v>9.821732321914153E-3</c:v>
                  </c:pt>
                  <c:pt idx="9">
                    <c:v>9.5721314138144473E-3</c:v>
                  </c:pt>
                  <c:pt idx="12">
                    <c:v>9.2999874915740285E-2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Al!$K$57:$K$71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Al!$O$57:$O$71</c:f>
              <c:numCache>
                <c:formatCode>0.00</c:formatCode>
                <c:ptCount val="15"/>
                <c:pt idx="0">
                  <c:v>8.7563666666666661E-3</c:v>
                </c:pt>
                <c:pt idx="3">
                  <c:v>5.8544999999999995E-3</c:v>
                </c:pt>
                <c:pt idx="6">
                  <c:v>9.7045166666666668E-2</c:v>
                </c:pt>
                <c:pt idx="9">
                  <c:v>0.21371156666666666</c:v>
                </c:pt>
                <c:pt idx="12">
                  <c:v>0.21280406666666665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53D-A944-AC50-3F74FBF59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39"/>
        <c:axId val="864366480"/>
        <c:axId val="864318080"/>
      </c:barChart>
      <c:cat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L/S (cumulative)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auto val="1"/>
        <c:lblAlgn val="ctr"/>
        <c:lblOffset val="100"/>
        <c:noMultiLvlLbl val="0"/>
      </c:catAx>
      <c:valAx>
        <c:axId val="864318080"/>
        <c:scaling>
          <c:orientation val="minMax"/>
          <c:max val="3.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200" b="0" i="0" u="none" strike="noStrike" baseline="0">
                    <a:effectLst/>
                  </a:rPr>
                  <a:t>Al(mg/L</a:t>
                </a:r>
                <a:r>
                  <a:rPr lang="en-GB" sz="1200" b="0" i="0" u="none" strike="noStrike" baseline="0"/>
                  <a:t> )</a:t>
                </a:r>
                <a:endParaRPr lang="en-GB" sz="12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nb-NO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863958369735195"/>
          <c:y val="0.10449525836277662"/>
          <c:w val="0.20538593959371526"/>
          <c:h val="5.1600399667711939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span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K!$K$8:$K$22</c:f>
              <c:numCache>
                <c:formatCode>General</c:formatCode>
                <c:ptCount val="15"/>
                <c:pt idx="0">
                  <c:v>1</c:v>
                </c:pt>
                <c:pt idx="3">
                  <c:v>2</c:v>
                </c:pt>
                <c:pt idx="6">
                  <c:v>3</c:v>
                </c:pt>
                <c:pt idx="9">
                  <c:v>4</c:v>
                </c:pt>
                <c:pt idx="12">
                  <c:v>5</c:v>
                </c:pt>
              </c:numCache>
            </c:numRef>
          </c:cat>
          <c:val>
            <c:numRef>
              <c:f>K!$O$8:$O$22</c:f>
              <c:numCache>
                <c:formatCode>0.00</c:formatCode>
                <c:ptCount val="15"/>
                <c:pt idx="0">
                  <c:v>1.9833199999999999E-2</c:v>
                </c:pt>
                <c:pt idx="3">
                  <c:v>1.1546466666666666E-2</c:v>
                </c:pt>
                <c:pt idx="6">
                  <c:v>2.0069699999999999E-2</c:v>
                </c:pt>
                <c:pt idx="9">
                  <c:v>8.4377333333333325E-3</c:v>
                </c:pt>
                <c:pt idx="12">
                  <c:v>1.8421799999999999E-2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F0-A141-A3AC-D2B7E6A96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64366480"/>
        <c:axId val="864318080"/>
      </c:barChart>
      <c:cat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Leaching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auto val="1"/>
        <c:lblAlgn val="ctr"/>
        <c:lblOffset val="100"/>
        <c:noMultiLvlLbl val="0"/>
      </c:catAx>
      <c:valAx>
        <c:axId val="8643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Acai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K!$K$8:$K$22</c:f>
              <c:numCache>
                <c:formatCode>General</c:formatCode>
                <c:ptCount val="15"/>
                <c:pt idx="0">
                  <c:v>1</c:v>
                </c:pt>
                <c:pt idx="3">
                  <c:v>2</c:v>
                </c:pt>
                <c:pt idx="6">
                  <c:v>3</c:v>
                </c:pt>
                <c:pt idx="9">
                  <c:v>4</c:v>
                </c:pt>
                <c:pt idx="12">
                  <c:v>5</c:v>
                </c:pt>
              </c:numCache>
            </c:numRef>
          </c:cat>
          <c:val>
            <c:numRef>
              <c:f>K!$O$24:$O$38</c:f>
              <c:numCache>
                <c:formatCode>0.00</c:formatCode>
                <c:ptCount val="15"/>
                <c:pt idx="0">
                  <c:v>7.9229800000000003E-2</c:v>
                </c:pt>
                <c:pt idx="3">
                  <c:v>4.3397066666666671E-2</c:v>
                </c:pt>
                <c:pt idx="6">
                  <c:v>2.8665366666666667E-2</c:v>
                </c:pt>
                <c:pt idx="9">
                  <c:v>2.9972200000000001E-2</c:v>
                </c:pt>
                <c:pt idx="12">
                  <c:v>3.0709566666666663E-2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00-E249-BA27-977216198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64366480"/>
        <c:axId val="864318080"/>
      </c:barChart>
      <c:cat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Leaching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auto val="1"/>
        <c:lblAlgn val="ctr"/>
        <c:lblOffset val="100"/>
        <c:noMultiLvlLbl val="0"/>
      </c:catAx>
      <c:valAx>
        <c:axId val="8643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Soil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K!$K$8:$K$22</c:f>
              <c:numCache>
                <c:formatCode>General</c:formatCode>
                <c:ptCount val="15"/>
                <c:pt idx="0">
                  <c:v>1</c:v>
                </c:pt>
                <c:pt idx="3">
                  <c:v>2</c:v>
                </c:pt>
                <c:pt idx="6">
                  <c:v>3</c:v>
                </c:pt>
                <c:pt idx="9">
                  <c:v>4</c:v>
                </c:pt>
                <c:pt idx="12">
                  <c:v>5</c:v>
                </c:pt>
              </c:numCache>
            </c:numRef>
          </c:cat>
          <c:val>
            <c:numRef>
              <c:f>K!$O$40:$O$54</c:f>
              <c:numCache>
                <c:formatCode>0.00</c:formatCode>
                <c:ptCount val="15"/>
                <c:pt idx="0">
                  <c:v>1.9473099999999997E-2</c:v>
                </c:pt>
                <c:pt idx="3">
                  <c:v>1.27551E-2</c:v>
                </c:pt>
                <c:pt idx="6">
                  <c:v>1.0098133333333334E-2</c:v>
                </c:pt>
                <c:pt idx="9">
                  <c:v>7.6371666666666671E-3</c:v>
                </c:pt>
                <c:pt idx="12">
                  <c:v>5.5343999999999992E-3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DB-B243-9028-DDB299D31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64366480"/>
        <c:axId val="864318080"/>
      </c:barChart>
      <c:cat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Leaching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auto val="1"/>
        <c:lblAlgn val="ctr"/>
        <c:lblOffset val="100"/>
        <c:noMultiLvlLbl val="0"/>
      </c:catAx>
      <c:valAx>
        <c:axId val="8643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Gypsum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K!$K$56:$K$70</c:f>
              <c:numCache>
                <c:formatCode>General</c:formatCode>
                <c:ptCount val="15"/>
                <c:pt idx="0">
                  <c:v>1</c:v>
                </c:pt>
                <c:pt idx="3">
                  <c:v>2</c:v>
                </c:pt>
                <c:pt idx="6">
                  <c:v>3</c:v>
                </c:pt>
                <c:pt idx="9">
                  <c:v>4</c:v>
                </c:pt>
                <c:pt idx="12">
                  <c:v>5</c:v>
                </c:pt>
              </c:numCache>
            </c:numRef>
          </c:cat>
          <c:val>
            <c:numRef>
              <c:f>K!$O$56:$O$70</c:f>
              <c:numCache>
                <c:formatCode>0.00</c:formatCode>
                <c:ptCount val="15"/>
                <c:pt idx="0">
                  <c:v>3.0403099999999999E-2</c:v>
                </c:pt>
                <c:pt idx="3">
                  <c:v>1.5030166666666666E-2</c:v>
                </c:pt>
                <c:pt idx="6">
                  <c:v>7.3992333333333339E-3</c:v>
                </c:pt>
                <c:pt idx="9">
                  <c:v>5.183933333333334E-3</c:v>
                </c:pt>
                <c:pt idx="12">
                  <c:v>4.4431333333333333E-3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9B-C042-BD83-183C0B716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64366480"/>
        <c:axId val="864318080"/>
      </c:barChart>
      <c:cat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Leaching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auto val="1"/>
        <c:lblAlgn val="ctr"/>
        <c:lblOffset val="100"/>
        <c:noMultiLvlLbl val="0"/>
      </c:catAx>
      <c:valAx>
        <c:axId val="8643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K!$Q$8:$Q$22</c:f>
                <c:numCache>
                  <c:formatCode>General</c:formatCode>
                  <c:ptCount val="15"/>
                  <c:pt idx="0">
                    <c:v>1.3919400418121487E-3</c:v>
                  </c:pt>
                  <c:pt idx="3">
                    <c:v>7.3781081811893597E-4</c:v>
                  </c:pt>
                  <c:pt idx="6">
                    <c:v>1.8978974534731848E-2</c:v>
                  </c:pt>
                  <c:pt idx="9">
                    <c:v>1.1969581126060058E-3</c:v>
                  </c:pt>
                  <c:pt idx="12">
                    <c:v>1.9997227227043252E-2</c:v>
                  </c:pt>
                </c:numCache>
              </c:numRef>
            </c:plus>
            <c:minus>
              <c:numRef>
                <c:f>K!$Q$8:$Q$22</c:f>
                <c:numCache>
                  <c:formatCode>General</c:formatCode>
                  <c:ptCount val="15"/>
                  <c:pt idx="0">
                    <c:v>1.3919400418121487E-3</c:v>
                  </c:pt>
                  <c:pt idx="3">
                    <c:v>7.3781081811893597E-4</c:v>
                  </c:pt>
                  <c:pt idx="6">
                    <c:v>1.8978974534731848E-2</c:v>
                  </c:pt>
                  <c:pt idx="9">
                    <c:v>1.1969581126060058E-3</c:v>
                  </c:pt>
                  <c:pt idx="12">
                    <c:v>1.9997227227043252E-2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K!$K$8:$K$22</c:f>
              <c:numCache>
                <c:formatCode>General</c:formatCode>
                <c:ptCount val="15"/>
                <c:pt idx="0">
                  <c:v>1</c:v>
                </c:pt>
                <c:pt idx="3">
                  <c:v>2</c:v>
                </c:pt>
                <c:pt idx="6">
                  <c:v>3</c:v>
                </c:pt>
                <c:pt idx="9">
                  <c:v>4</c:v>
                </c:pt>
                <c:pt idx="12">
                  <c:v>5</c:v>
                </c:pt>
              </c:numCache>
            </c:numRef>
          </c:cat>
          <c:val>
            <c:numRef>
              <c:f>K!$O$8:$O$22</c:f>
              <c:numCache>
                <c:formatCode>0.00</c:formatCode>
                <c:ptCount val="15"/>
                <c:pt idx="0">
                  <c:v>1.9833199999999999E-2</c:v>
                </c:pt>
                <c:pt idx="3">
                  <c:v>1.1546466666666666E-2</c:v>
                </c:pt>
                <c:pt idx="6">
                  <c:v>2.0069699999999999E-2</c:v>
                </c:pt>
                <c:pt idx="9">
                  <c:v>8.4377333333333325E-3</c:v>
                </c:pt>
                <c:pt idx="12">
                  <c:v>1.8421799999999999E-2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20-0A44-B26F-061A8080117E}"/>
            </c:ext>
          </c:extLst>
        </c:ser>
        <c:ser>
          <c:idx val="1"/>
          <c:order val="1"/>
          <c:tx>
            <c:v>Acai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K!$Q$24:$Q$38</c:f>
                <c:numCache>
                  <c:formatCode>General</c:formatCode>
                  <c:ptCount val="15"/>
                  <c:pt idx="0">
                    <c:v>1.7720333433657457E-3</c:v>
                  </c:pt>
                  <c:pt idx="3">
                    <c:v>9.9836226557965075E-4</c:v>
                  </c:pt>
                  <c:pt idx="6">
                    <c:v>1.0636945629894567E-3</c:v>
                  </c:pt>
                  <c:pt idx="9">
                    <c:v>1.424376260859469E-2</c:v>
                  </c:pt>
                  <c:pt idx="12">
                    <c:v>2.0300640544656058E-2</c:v>
                  </c:pt>
                </c:numCache>
              </c:numRef>
            </c:plus>
            <c:minus>
              <c:numRef>
                <c:f>K!$Q$24:$Q$38</c:f>
                <c:numCache>
                  <c:formatCode>General</c:formatCode>
                  <c:ptCount val="15"/>
                  <c:pt idx="0">
                    <c:v>1.7720333433657457E-3</c:v>
                  </c:pt>
                  <c:pt idx="3">
                    <c:v>9.9836226557965075E-4</c:v>
                  </c:pt>
                  <c:pt idx="6">
                    <c:v>1.0636945629894567E-3</c:v>
                  </c:pt>
                  <c:pt idx="9">
                    <c:v>1.424376260859469E-2</c:v>
                  </c:pt>
                  <c:pt idx="12">
                    <c:v>2.0300640544656058E-2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K!$K$8:$K$22</c:f>
              <c:numCache>
                <c:formatCode>General</c:formatCode>
                <c:ptCount val="15"/>
                <c:pt idx="0">
                  <c:v>1</c:v>
                </c:pt>
                <c:pt idx="3">
                  <c:v>2</c:v>
                </c:pt>
                <c:pt idx="6">
                  <c:v>3</c:v>
                </c:pt>
                <c:pt idx="9">
                  <c:v>4</c:v>
                </c:pt>
                <c:pt idx="12">
                  <c:v>5</c:v>
                </c:pt>
              </c:numCache>
            </c:numRef>
          </c:cat>
          <c:val>
            <c:numRef>
              <c:f>K!$O$24:$O$38</c:f>
              <c:numCache>
                <c:formatCode>0.00</c:formatCode>
                <c:ptCount val="15"/>
                <c:pt idx="0">
                  <c:v>7.9229800000000003E-2</c:v>
                </c:pt>
                <c:pt idx="3">
                  <c:v>4.3397066666666671E-2</c:v>
                </c:pt>
                <c:pt idx="6">
                  <c:v>2.8665366666666667E-2</c:v>
                </c:pt>
                <c:pt idx="9">
                  <c:v>2.9972200000000001E-2</c:v>
                </c:pt>
                <c:pt idx="12">
                  <c:v>3.0709566666666663E-2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20-0A44-B26F-061A8080117E}"/>
            </c:ext>
          </c:extLst>
        </c:ser>
        <c:ser>
          <c:idx val="2"/>
          <c:order val="2"/>
          <c:tx>
            <c:v>Soil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K!$Q$40:$Q$54</c:f>
                <c:numCache>
                  <c:formatCode>General</c:formatCode>
                  <c:ptCount val="15"/>
                  <c:pt idx="0">
                    <c:v>3.3645250779270556E-4</c:v>
                  </c:pt>
                  <c:pt idx="3">
                    <c:v>1.2836562312395021E-3</c:v>
                  </c:pt>
                  <c:pt idx="6">
                    <c:v>3.3202882906960458E-4</c:v>
                  </c:pt>
                  <c:pt idx="9">
                    <c:v>1.4638450509986783E-4</c:v>
                  </c:pt>
                  <c:pt idx="12">
                    <c:v>3.9373355203741541E-4</c:v>
                  </c:pt>
                </c:numCache>
              </c:numRef>
            </c:plus>
            <c:minus>
              <c:numRef>
                <c:f>K!$Q$40:$Q$54</c:f>
                <c:numCache>
                  <c:formatCode>General</c:formatCode>
                  <c:ptCount val="15"/>
                  <c:pt idx="0">
                    <c:v>3.3645250779270556E-4</c:v>
                  </c:pt>
                  <c:pt idx="3">
                    <c:v>1.2836562312395021E-3</c:v>
                  </c:pt>
                  <c:pt idx="6">
                    <c:v>3.3202882906960458E-4</c:v>
                  </c:pt>
                  <c:pt idx="9">
                    <c:v>1.4638450509986783E-4</c:v>
                  </c:pt>
                  <c:pt idx="12">
                    <c:v>3.9373355203741541E-4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K!$K$8:$K$22</c:f>
              <c:numCache>
                <c:formatCode>General</c:formatCode>
                <c:ptCount val="15"/>
                <c:pt idx="0">
                  <c:v>1</c:v>
                </c:pt>
                <c:pt idx="3">
                  <c:v>2</c:v>
                </c:pt>
                <c:pt idx="6">
                  <c:v>3</c:v>
                </c:pt>
                <c:pt idx="9">
                  <c:v>4</c:v>
                </c:pt>
                <c:pt idx="12">
                  <c:v>5</c:v>
                </c:pt>
              </c:numCache>
            </c:numRef>
          </c:cat>
          <c:val>
            <c:numRef>
              <c:f>K!$O$40:$O$54</c:f>
              <c:numCache>
                <c:formatCode>0.00</c:formatCode>
                <c:ptCount val="15"/>
                <c:pt idx="0">
                  <c:v>1.9473099999999997E-2</c:v>
                </c:pt>
                <c:pt idx="3">
                  <c:v>1.27551E-2</c:v>
                </c:pt>
                <c:pt idx="6">
                  <c:v>1.0098133333333334E-2</c:v>
                </c:pt>
                <c:pt idx="9">
                  <c:v>7.6371666666666671E-3</c:v>
                </c:pt>
                <c:pt idx="12">
                  <c:v>5.5343999999999992E-3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F20-0A44-B26F-061A8080117E}"/>
            </c:ext>
          </c:extLst>
        </c:ser>
        <c:ser>
          <c:idx val="3"/>
          <c:order val="3"/>
          <c:tx>
            <c:v>Gypsum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K!$Q$56:$Q$70</c:f>
                <c:numCache>
                  <c:formatCode>General</c:formatCode>
                  <c:ptCount val="15"/>
                  <c:pt idx="0">
                    <c:v>1.2026792090994191E-3</c:v>
                  </c:pt>
                  <c:pt idx="3">
                    <c:v>1.5025773934587642E-3</c:v>
                  </c:pt>
                  <c:pt idx="6">
                    <c:v>7.2555062079315586E-4</c:v>
                  </c:pt>
                  <c:pt idx="9">
                    <c:v>5.5284332620854988E-4</c:v>
                  </c:pt>
                  <c:pt idx="12">
                    <c:v>4.1730423354350698E-4</c:v>
                  </c:pt>
                </c:numCache>
              </c:numRef>
            </c:plus>
            <c:minus>
              <c:numRef>
                <c:f>K!$Q$56:$Q$70</c:f>
                <c:numCache>
                  <c:formatCode>General</c:formatCode>
                  <c:ptCount val="15"/>
                  <c:pt idx="0">
                    <c:v>1.2026792090994191E-3</c:v>
                  </c:pt>
                  <c:pt idx="3">
                    <c:v>1.5025773934587642E-3</c:v>
                  </c:pt>
                  <c:pt idx="6">
                    <c:v>7.2555062079315586E-4</c:v>
                  </c:pt>
                  <c:pt idx="9">
                    <c:v>5.5284332620854988E-4</c:v>
                  </c:pt>
                  <c:pt idx="12">
                    <c:v>4.1730423354350698E-4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K!$O$56:$O$70</c:f>
              <c:numCache>
                <c:formatCode>0.00</c:formatCode>
                <c:ptCount val="15"/>
                <c:pt idx="0">
                  <c:v>3.0403099999999999E-2</c:v>
                </c:pt>
                <c:pt idx="3">
                  <c:v>1.5030166666666666E-2</c:v>
                </c:pt>
                <c:pt idx="6">
                  <c:v>7.3992333333333339E-3</c:v>
                </c:pt>
                <c:pt idx="9">
                  <c:v>5.183933333333334E-3</c:v>
                </c:pt>
                <c:pt idx="12">
                  <c:v>4.4431333333333333E-3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F20-0A44-B26F-061A80801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39"/>
        <c:axId val="864366480"/>
        <c:axId val="864318080"/>
      </c:barChart>
      <c:cat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Leaching test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auto val="1"/>
        <c:lblAlgn val="ctr"/>
        <c:lblOffset val="100"/>
        <c:noMultiLvlLbl val="0"/>
      </c:catAx>
      <c:valAx>
        <c:axId val="8643180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200" b="0" i="0" u="none" strike="noStrike" baseline="0">
                    <a:effectLst/>
                  </a:rPr>
                  <a:t>K(mg/L</a:t>
                </a:r>
                <a:r>
                  <a:rPr lang="en-GB" sz="1200" b="0" i="0" u="none" strike="noStrike" baseline="0"/>
                  <a:t> )</a:t>
                </a:r>
                <a:endParaRPr lang="en-GB" sz="12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nb-NO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736139297020867"/>
          <c:y val="2.2061903437091798E-2"/>
          <c:w val="0.20715041805341342"/>
          <c:h val="5.0162393012118889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span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Ca!$K$9:$K$23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Ca!$O$9:$O$23</c:f>
              <c:numCache>
                <c:formatCode>0.0000</c:formatCode>
                <c:ptCount val="15"/>
                <c:pt idx="0">
                  <c:v>0</c:v>
                </c:pt>
                <c:pt idx="3" formatCode="0.00">
                  <c:v>0</c:v>
                </c:pt>
                <c:pt idx="6" formatCode="0.00">
                  <c:v>0</c:v>
                </c:pt>
                <c:pt idx="9" formatCode="0.00">
                  <c:v>0</c:v>
                </c:pt>
                <c:pt idx="12" formatCode="0.00">
                  <c:v>2.9998200000000003E-2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72-7349-8E7E-691054C96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64366480"/>
        <c:axId val="864318080"/>
      </c:barChart>
      <c:cat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Leaching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auto val="1"/>
        <c:lblAlgn val="ctr"/>
        <c:lblOffset val="100"/>
        <c:noMultiLvlLbl val="0"/>
      </c:catAx>
      <c:valAx>
        <c:axId val="8643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Acai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Ca!$K$9:$K$23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Ca!$O$25:$O$39</c:f>
              <c:numCache>
                <c:formatCode>0.00</c:formatCode>
                <c:ptCount val="15"/>
                <c:pt idx="0">
                  <c:v>4.1023633333333337E-2</c:v>
                </c:pt>
                <c:pt idx="3">
                  <c:v>1.4244066666666666E-2</c:v>
                </c:pt>
                <c:pt idx="6">
                  <c:v>1.5725366666666667E-2</c:v>
                </c:pt>
                <c:pt idx="9">
                  <c:v>2.7567966666666669E-2</c:v>
                </c:pt>
                <c:pt idx="12">
                  <c:v>1.92745E-2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C6-FF49-9FCC-79B329BA0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64366480"/>
        <c:axId val="864318080"/>
      </c:barChart>
      <c:cat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Leaching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auto val="1"/>
        <c:lblAlgn val="ctr"/>
        <c:lblOffset val="100"/>
        <c:noMultiLvlLbl val="0"/>
      </c:catAx>
      <c:valAx>
        <c:axId val="8643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Soil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Ca!$K$9:$K$23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Ca!$O$41:$O$55</c:f>
              <c:numCache>
                <c:formatCode>0.00</c:formatCode>
                <c:ptCount val="15"/>
                <c:pt idx="0">
                  <c:v>0</c:v>
                </c:pt>
                <c:pt idx="3">
                  <c:v>0</c:v>
                </c:pt>
                <c:pt idx="6">
                  <c:v>0</c:v>
                </c:pt>
                <c:pt idx="9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73-0D49-99B4-77B524281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64366480"/>
        <c:axId val="864318080"/>
      </c:barChart>
      <c:cat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Leaching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auto val="1"/>
        <c:lblAlgn val="ctr"/>
        <c:lblOffset val="100"/>
        <c:noMultiLvlLbl val="0"/>
      </c:catAx>
      <c:valAx>
        <c:axId val="8643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Acai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[1]Sheet2!$T$10:$T$24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[1]Sheet2!$T$10:$T$24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Na!$J$8:$J$22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Na!$N$24:$N$38</c:f>
              <c:numCache>
                <c:formatCode>0.00</c:formatCode>
                <c:ptCount val="15"/>
                <c:pt idx="0">
                  <c:v>8.5938146666666668</c:v>
                </c:pt>
                <c:pt idx="3">
                  <c:v>4.7641553333333331</c:v>
                </c:pt>
                <c:pt idx="6">
                  <c:v>3.3086076666666666</c:v>
                </c:pt>
                <c:pt idx="9">
                  <c:v>2.4164246666666664</c:v>
                </c:pt>
                <c:pt idx="12">
                  <c:v>1.9370396666666665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6E-AB48-8136-8739AA8B7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64366480"/>
        <c:axId val="864318080"/>
      </c:barChart>
      <c:cat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Leaching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auto val="1"/>
        <c:lblAlgn val="ctr"/>
        <c:lblOffset val="100"/>
        <c:noMultiLvlLbl val="0"/>
      </c:catAx>
      <c:valAx>
        <c:axId val="8643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Na(mg/L)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Gypsum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Ca!$K$57:$K$71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Ca!$O$57:$O$71</c:f>
              <c:numCache>
                <c:formatCode>0.00</c:formatCode>
                <c:ptCount val="15"/>
                <c:pt idx="0">
                  <c:v>10.401896666666666</c:v>
                </c:pt>
                <c:pt idx="3">
                  <c:v>11.483020000000002</c:v>
                </c:pt>
                <c:pt idx="6">
                  <c:v>1.5824966666666667</c:v>
                </c:pt>
                <c:pt idx="9">
                  <c:v>0.4394873666666666</c:v>
                </c:pt>
                <c:pt idx="12">
                  <c:v>0.52067649999999999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34-364E-B338-83D7F4C62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64366480"/>
        <c:axId val="864318080"/>
      </c:barChart>
      <c:cat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Leaching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auto val="1"/>
        <c:lblAlgn val="ctr"/>
        <c:lblOffset val="100"/>
        <c:noMultiLvlLbl val="0"/>
      </c:catAx>
      <c:valAx>
        <c:axId val="8643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Ca!$K$57:$K$71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Ca!$O$9:$O$23</c:f>
              <c:numCache>
                <c:formatCode>0.0000</c:formatCode>
                <c:ptCount val="15"/>
                <c:pt idx="0">
                  <c:v>0</c:v>
                </c:pt>
                <c:pt idx="3" formatCode="0.00">
                  <c:v>0</c:v>
                </c:pt>
                <c:pt idx="6" formatCode="0.00">
                  <c:v>0</c:v>
                </c:pt>
                <c:pt idx="9" formatCode="0.00">
                  <c:v>0</c:v>
                </c:pt>
                <c:pt idx="12" formatCode="0.00">
                  <c:v>2.9998200000000003E-2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7D-E540-84C3-402CFB13987E}"/>
            </c:ext>
          </c:extLst>
        </c:ser>
        <c:ser>
          <c:idx val="1"/>
          <c:order val="1"/>
          <c:tx>
            <c:v>Acai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Ca!$K$57:$K$71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Ca!$O$25:$O$39</c:f>
              <c:numCache>
                <c:formatCode>0.00</c:formatCode>
                <c:ptCount val="15"/>
                <c:pt idx="0">
                  <c:v>4.1023633333333337E-2</c:v>
                </c:pt>
                <c:pt idx="3">
                  <c:v>1.4244066666666666E-2</c:v>
                </c:pt>
                <c:pt idx="6">
                  <c:v>1.5725366666666667E-2</c:v>
                </c:pt>
                <c:pt idx="9">
                  <c:v>2.7567966666666669E-2</c:v>
                </c:pt>
                <c:pt idx="12">
                  <c:v>1.92745E-2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7D-E540-84C3-402CFB13987E}"/>
            </c:ext>
          </c:extLst>
        </c:ser>
        <c:ser>
          <c:idx val="2"/>
          <c:order val="2"/>
          <c:tx>
            <c:v>Soil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Ca!$K$57:$K$71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Ca!$O$41:$O$55</c:f>
              <c:numCache>
                <c:formatCode>0.00</c:formatCode>
                <c:ptCount val="15"/>
                <c:pt idx="0">
                  <c:v>0</c:v>
                </c:pt>
                <c:pt idx="3">
                  <c:v>0</c:v>
                </c:pt>
                <c:pt idx="6">
                  <c:v>0</c:v>
                </c:pt>
                <c:pt idx="9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E7D-E540-84C3-402CFB13987E}"/>
            </c:ext>
          </c:extLst>
        </c:ser>
        <c:ser>
          <c:idx val="3"/>
          <c:order val="3"/>
          <c:tx>
            <c:v>Gypsum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Ca!$Q$57:$Q$71</c:f>
                <c:numCache>
                  <c:formatCode>General</c:formatCode>
                  <c:ptCount val="15"/>
                  <c:pt idx="0">
                    <c:v>0.12506157296841081</c:v>
                  </c:pt>
                  <c:pt idx="3">
                    <c:v>1.2935027861199213</c:v>
                  </c:pt>
                  <c:pt idx="6">
                    <c:v>0.23536193562327215</c:v>
                  </c:pt>
                  <c:pt idx="9">
                    <c:v>0.20807305205723622</c:v>
                  </c:pt>
                  <c:pt idx="12">
                    <c:v>0.37746798148404587</c:v>
                  </c:pt>
                </c:numCache>
              </c:numRef>
            </c:plus>
            <c:minus>
              <c:numRef>
                <c:f>Ca!$Q$57:$Q$71</c:f>
                <c:numCache>
                  <c:formatCode>General</c:formatCode>
                  <c:ptCount val="15"/>
                  <c:pt idx="0">
                    <c:v>0.12506157296841081</c:v>
                  </c:pt>
                  <c:pt idx="3">
                    <c:v>1.2935027861199213</c:v>
                  </c:pt>
                  <c:pt idx="6">
                    <c:v>0.23536193562327215</c:v>
                  </c:pt>
                  <c:pt idx="9">
                    <c:v>0.20807305205723622</c:v>
                  </c:pt>
                  <c:pt idx="12">
                    <c:v>0.37746798148404587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Ca!$K$57:$K$71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Ca!$O$57:$O$71</c:f>
              <c:numCache>
                <c:formatCode>0.00</c:formatCode>
                <c:ptCount val="15"/>
                <c:pt idx="0">
                  <c:v>10.401896666666666</c:v>
                </c:pt>
                <c:pt idx="3">
                  <c:v>11.483020000000002</c:v>
                </c:pt>
                <c:pt idx="6">
                  <c:v>1.5824966666666667</c:v>
                </c:pt>
                <c:pt idx="9">
                  <c:v>0.4394873666666666</c:v>
                </c:pt>
                <c:pt idx="12">
                  <c:v>0.52067649999999999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E7D-E540-84C3-402CFB139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39"/>
        <c:axId val="864366480"/>
        <c:axId val="864318080"/>
      </c:barChart>
      <c:cat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Leaching test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auto val="1"/>
        <c:lblAlgn val="ctr"/>
        <c:lblOffset val="100"/>
        <c:noMultiLvlLbl val="0"/>
      </c:catAx>
      <c:valAx>
        <c:axId val="8643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200" b="0" i="0" u="none" strike="noStrike" baseline="0">
                    <a:effectLst/>
                  </a:rPr>
                  <a:t>Ca(mg/L</a:t>
                </a:r>
                <a:r>
                  <a:rPr lang="en-GB" sz="1200" b="0" i="0" u="none" strike="noStrike" baseline="0"/>
                  <a:t> )</a:t>
                </a:r>
                <a:endParaRPr lang="en-GB" sz="12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nb-NO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398194076173386"/>
          <c:y val="1.9084463635584893E-2"/>
          <c:w val="0.20726738557224597"/>
          <c:h val="4.9983485405581438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span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Mg!$J$8:$J$22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Mg!$N$8:$N$22</c:f>
              <c:numCache>
                <c:formatCode>0.00</c:formatCode>
                <c:ptCount val="15"/>
                <c:pt idx="0">
                  <c:v>0</c:v>
                </c:pt>
                <c:pt idx="3">
                  <c:v>0</c:v>
                </c:pt>
                <c:pt idx="6">
                  <c:v>0.25313333333333332</c:v>
                </c:pt>
                <c:pt idx="9">
                  <c:v>0</c:v>
                </c:pt>
                <c:pt idx="12">
                  <c:v>0.43943333333333334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AC-6C4E-B724-BCDDFE236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64366480"/>
        <c:axId val="864318080"/>
      </c:barChart>
      <c:cat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Leaching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auto val="1"/>
        <c:lblAlgn val="ctr"/>
        <c:lblOffset val="100"/>
        <c:noMultiLvlLbl val="0"/>
      </c:catAx>
      <c:valAx>
        <c:axId val="8643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Mg(µg/L)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Acai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Mg!$J$8:$J$22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Mg!$N$24:$N$38</c:f>
              <c:numCache>
                <c:formatCode>0.00</c:formatCode>
                <c:ptCount val="15"/>
                <c:pt idx="0">
                  <c:v>0</c:v>
                </c:pt>
                <c:pt idx="3">
                  <c:v>0</c:v>
                </c:pt>
                <c:pt idx="6">
                  <c:v>1.0307333333333333</c:v>
                </c:pt>
                <c:pt idx="9">
                  <c:v>2.3355999999999999</c:v>
                </c:pt>
                <c:pt idx="12">
                  <c:v>8.1329666666666665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3B-704D-88C9-BDC3B0992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64366480"/>
        <c:axId val="864318080"/>
      </c:barChart>
      <c:cat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Leaching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auto val="1"/>
        <c:lblAlgn val="ctr"/>
        <c:lblOffset val="100"/>
        <c:noMultiLvlLbl val="0"/>
      </c:catAx>
      <c:valAx>
        <c:axId val="8643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Mg(µg/L)</a:t>
                </a:r>
                <a:endParaRPr lang="en-N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Soil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Mg!$J$8:$J$22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Mg!$N$24:$N$38</c:f>
              <c:numCache>
                <c:formatCode>0.00</c:formatCode>
                <c:ptCount val="15"/>
                <c:pt idx="0">
                  <c:v>0</c:v>
                </c:pt>
                <c:pt idx="3">
                  <c:v>0</c:v>
                </c:pt>
                <c:pt idx="6">
                  <c:v>1.0307333333333333</c:v>
                </c:pt>
                <c:pt idx="9">
                  <c:v>2.3355999999999999</c:v>
                </c:pt>
                <c:pt idx="12">
                  <c:v>8.1329666666666665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BE-7F4A-85CB-7C752BA78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64366480"/>
        <c:axId val="864318080"/>
      </c:barChart>
      <c:cat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Leaching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auto val="1"/>
        <c:lblAlgn val="ctr"/>
        <c:lblOffset val="100"/>
        <c:noMultiLvlLbl val="0"/>
      </c:catAx>
      <c:valAx>
        <c:axId val="8643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Mg(µg/L)</a:t>
                </a:r>
                <a:endParaRPr lang="en-NO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GB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Gypsum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Mg!$J$8:$J$22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Mg!$N$40:$N$54</c:f>
              <c:numCache>
                <c:formatCode>0.00</c:formatCode>
                <c:ptCount val="15"/>
                <c:pt idx="0">
                  <c:v>0</c:v>
                </c:pt>
                <c:pt idx="3">
                  <c:v>0.70173333333333332</c:v>
                </c:pt>
                <c:pt idx="6">
                  <c:v>0.89743333333333331</c:v>
                </c:pt>
                <c:pt idx="9">
                  <c:v>0.26136666666666669</c:v>
                </c:pt>
                <c:pt idx="12">
                  <c:v>0.94100000000000017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3C-C34F-9BA0-0F9B89946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64366480"/>
        <c:axId val="864318080"/>
      </c:barChart>
      <c:cat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Leaching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auto val="1"/>
        <c:lblAlgn val="ctr"/>
        <c:lblOffset val="100"/>
        <c:noMultiLvlLbl val="0"/>
      </c:catAx>
      <c:valAx>
        <c:axId val="8643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Mg(µg/L)</a:t>
                </a:r>
                <a:endParaRPr lang="en-N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Mg</a:t>
            </a:r>
            <a:r>
              <a:rPr lang="en-GB" baseline="0"/>
              <a:t> </a:t>
            </a:r>
            <a:r>
              <a:rPr lang="en-GB"/>
              <a:t>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Mg!$P$8:$P$22</c:f>
                <c:numCache>
                  <c:formatCode>General</c:formatCode>
                  <c:ptCount val="15"/>
                  <c:pt idx="0">
                    <c:v>0</c:v>
                  </c:pt>
                  <c:pt idx="3">
                    <c:v>0</c:v>
                  </c:pt>
                  <c:pt idx="6">
                    <c:v>0.43843979442260178</c:v>
                  </c:pt>
                  <c:pt idx="9">
                    <c:v>0</c:v>
                  </c:pt>
                  <c:pt idx="12">
                    <c:v>0.76112085987268363</c:v>
                  </c:pt>
                </c:numCache>
              </c:numRef>
            </c:plus>
            <c:minus>
              <c:numRef>
                <c:f>Mg!$P$8:$P$22</c:f>
                <c:numCache>
                  <c:formatCode>General</c:formatCode>
                  <c:ptCount val="15"/>
                  <c:pt idx="0">
                    <c:v>0</c:v>
                  </c:pt>
                  <c:pt idx="3">
                    <c:v>0</c:v>
                  </c:pt>
                  <c:pt idx="6">
                    <c:v>0.43843979442260178</c:v>
                  </c:pt>
                  <c:pt idx="9">
                    <c:v>0</c:v>
                  </c:pt>
                  <c:pt idx="12">
                    <c:v>0.76112085987268363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Mg!$J$8:$J$22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Mg!$N$8:$N$22</c:f>
              <c:numCache>
                <c:formatCode>0.00</c:formatCode>
                <c:ptCount val="15"/>
                <c:pt idx="0">
                  <c:v>0</c:v>
                </c:pt>
                <c:pt idx="3">
                  <c:v>0</c:v>
                </c:pt>
                <c:pt idx="6">
                  <c:v>0.25313333333333332</c:v>
                </c:pt>
                <c:pt idx="9">
                  <c:v>0</c:v>
                </c:pt>
                <c:pt idx="12">
                  <c:v>0.43943333333333334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E1-AC43-BFB1-5A555B83722D}"/>
            </c:ext>
          </c:extLst>
        </c:ser>
        <c:ser>
          <c:idx val="1"/>
          <c:order val="1"/>
          <c:tx>
            <c:v>Acai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Mg!$P$24:$P$38</c:f>
                <c:numCache>
                  <c:formatCode>General</c:formatCode>
                  <c:ptCount val="15"/>
                  <c:pt idx="0">
                    <c:v>0</c:v>
                  </c:pt>
                  <c:pt idx="3">
                    <c:v>0</c:v>
                  </c:pt>
                  <c:pt idx="6">
                    <c:v>0.20132611190139513</c:v>
                  </c:pt>
                  <c:pt idx="9">
                    <c:v>0.82634745113662711</c:v>
                  </c:pt>
                  <c:pt idx="12">
                    <c:v>10.653383097557946</c:v>
                  </c:pt>
                </c:numCache>
              </c:numRef>
            </c:plus>
            <c:minus>
              <c:numRef>
                <c:f>Mg!$P$24:$P$38</c:f>
                <c:numCache>
                  <c:formatCode>General</c:formatCode>
                  <c:ptCount val="15"/>
                  <c:pt idx="0">
                    <c:v>0</c:v>
                  </c:pt>
                  <c:pt idx="3">
                    <c:v>0</c:v>
                  </c:pt>
                  <c:pt idx="6">
                    <c:v>0.20132611190139513</c:v>
                  </c:pt>
                  <c:pt idx="9">
                    <c:v>0.82634745113662711</c:v>
                  </c:pt>
                  <c:pt idx="12">
                    <c:v>10.653383097557946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Mg!$J$8:$J$22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Mg!$N$24:$N$38</c:f>
              <c:numCache>
                <c:formatCode>0.00</c:formatCode>
                <c:ptCount val="15"/>
                <c:pt idx="0">
                  <c:v>0</c:v>
                </c:pt>
                <c:pt idx="3">
                  <c:v>0</c:v>
                </c:pt>
                <c:pt idx="6">
                  <c:v>1.0307333333333333</c:v>
                </c:pt>
                <c:pt idx="9">
                  <c:v>2.3355999999999999</c:v>
                </c:pt>
                <c:pt idx="12">
                  <c:v>8.1329666666666665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E1-AC43-BFB1-5A555B83722D}"/>
            </c:ext>
          </c:extLst>
        </c:ser>
        <c:ser>
          <c:idx val="2"/>
          <c:order val="2"/>
          <c:tx>
            <c:v>Soil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Mg!$P$40:$P$54</c:f>
                <c:numCache>
                  <c:formatCode>General</c:formatCode>
                  <c:ptCount val="15"/>
                  <c:pt idx="0">
                    <c:v>0</c:v>
                  </c:pt>
                  <c:pt idx="3">
                    <c:v>0.12150433462775392</c:v>
                  </c:pt>
                  <c:pt idx="6">
                    <c:v>0.24488357097472507</c:v>
                  </c:pt>
                  <c:pt idx="9">
                    <c:v>0.45270034607158555</c:v>
                  </c:pt>
                  <c:pt idx="12">
                    <c:v>0.29619068182506947</c:v>
                  </c:pt>
                </c:numCache>
              </c:numRef>
            </c:plus>
            <c:minus>
              <c:numRef>
                <c:f>Mg!$P$40:$P$54</c:f>
                <c:numCache>
                  <c:formatCode>General</c:formatCode>
                  <c:ptCount val="15"/>
                  <c:pt idx="0">
                    <c:v>0</c:v>
                  </c:pt>
                  <c:pt idx="3">
                    <c:v>0.12150433462775392</c:v>
                  </c:pt>
                  <c:pt idx="6">
                    <c:v>0.24488357097472507</c:v>
                  </c:pt>
                  <c:pt idx="9">
                    <c:v>0.45270034607158555</c:v>
                  </c:pt>
                  <c:pt idx="12">
                    <c:v>0.29619068182506947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Mg!$J$8:$J$22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Mg!$N$40:$N$54</c:f>
              <c:numCache>
                <c:formatCode>0.00</c:formatCode>
                <c:ptCount val="15"/>
                <c:pt idx="0">
                  <c:v>0</c:v>
                </c:pt>
                <c:pt idx="3">
                  <c:v>0.70173333333333332</c:v>
                </c:pt>
                <c:pt idx="6">
                  <c:v>0.89743333333333331</c:v>
                </c:pt>
                <c:pt idx="9">
                  <c:v>0.26136666666666669</c:v>
                </c:pt>
                <c:pt idx="12">
                  <c:v>0.94100000000000017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FE1-AC43-BFB1-5A555B83722D}"/>
            </c:ext>
          </c:extLst>
        </c:ser>
        <c:ser>
          <c:idx val="3"/>
          <c:order val="3"/>
          <c:tx>
            <c:v>Gypsum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Mg!$P$56:$P$70</c:f>
                <c:numCache>
                  <c:formatCode>General</c:formatCode>
                  <c:ptCount val="15"/>
                  <c:pt idx="0">
                    <c:v>0.41101742055538232</c:v>
                  </c:pt>
                  <c:pt idx="3">
                    <c:v>0.43531369532020614</c:v>
                  </c:pt>
                  <c:pt idx="6">
                    <c:v>0</c:v>
                  </c:pt>
                  <c:pt idx="9">
                    <c:v>0</c:v>
                  </c:pt>
                  <c:pt idx="12">
                    <c:v>0</c:v>
                  </c:pt>
                </c:numCache>
              </c:numRef>
            </c:plus>
            <c:minus>
              <c:numRef>
                <c:f>Mg!$P$56:$P$70</c:f>
                <c:numCache>
                  <c:formatCode>General</c:formatCode>
                  <c:ptCount val="15"/>
                  <c:pt idx="0">
                    <c:v>0.41101742055538232</c:v>
                  </c:pt>
                  <c:pt idx="3">
                    <c:v>0.43531369532020614</c:v>
                  </c:pt>
                  <c:pt idx="6">
                    <c:v>0</c:v>
                  </c:pt>
                  <c:pt idx="9">
                    <c:v>0</c:v>
                  </c:pt>
                  <c:pt idx="1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Mg!$J$8:$J$22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Mg!$N$56:$N$70</c:f>
              <c:numCache>
                <c:formatCode>0.00</c:formatCode>
                <c:ptCount val="15"/>
                <c:pt idx="0">
                  <c:v>0.47220000000000001</c:v>
                </c:pt>
                <c:pt idx="3">
                  <c:v>0.50106666666666666</c:v>
                </c:pt>
                <c:pt idx="6">
                  <c:v>0</c:v>
                </c:pt>
                <c:pt idx="9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FE1-AC43-BFB1-5A555B837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39"/>
        <c:axId val="864366480"/>
        <c:axId val="864318080"/>
      </c:barChart>
      <c:cat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L/S</a:t>
                </a:r>
                <a:r>
                  <a:rPr lang="en-GB" sz="1200" baseline="0"/>
                  <a:t> (cumulative) 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auto val="1"/>
        <c:lblAlgn val="ctr"/>
        <c:lblOffset val="100"/>
        <c:noMultiLvlLbl val="0"/>
      </c:catAx>
      <c:valAx>
        <c:axId val="864318080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0" i="0" baseline="0">
                    <a:effectLst/>
                  </a:rPr>
                  <a:t>Mg(µg/L)</a:t>
                </a:r>
                <a:endParaRPr lang="en-N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nb-NO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322113648193191"/>
          <c:y val="1.832789453319085E-2"/>
          <c:w val="0.20826095153064764"/>
          <c:h val="4.9022605382766635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span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Br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V!$K$9:$K$23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V!$O$9:$O$23</c:f>
              <c:numCache>
                <c:formatCode>0.00</c:formatCode>
                <c:ptCount val="15"/>
                <c:pt idx="0">
                  <c:v>1.0955233333333333E-2</c:v>
                </c:pt>
                <c:pt idx="3">
                  <c:v>7.8449999999999995E-3</c:v>
                </c:pt>
                <c:pt idx="6">
                  <c:v>6.6142666666666669E-3</c:v>
                </c:pt>
                <c:pt idx="9">
                  <c:v>5.3409333333333331E-3</c:v>
                </c:pt>
                <c:pt idx="12">
                  <c:v>4.6636666666666667E-3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A9-BD49-844F-677B57D1A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64366480"/>
        <c:axId val="864318080"/>
      </c:barChart>
      <c:cat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L/S (cumulative) </a:t>
                </a:r>
                <a:endParaRPr lang="en-N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auto val="1"/>
        <c:lblAlgn val="ctr"/>
        <c:lblOffset val="100"/>
        <c:noMultiLvlLbl val="0"/>
      </c:catAx>
      <c:valAx>
        <c:axId val="8643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Acai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V!$K$25:$K$39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V!$O$25:$O$39</c:f>
              <c:numCache>
                <c:formatCode>0.00</c:formatCode>
                <c:ptCount val="15"/>
                <c:pt idx="0">
                  <c:v>1.6225066666666666E-2</c:v>
                </c:pt>
                <c:pt idx="3">
                  <c:v>1.0408266666666667E-2</c:v>
                </c:pt>
                <c:pt idx="6">
                  <c:v>7.6572333333333352E-3</c:v>
                </c:pt>
                <c:pt idx="9">
                  <c:v>5.1343666666666668E-3</c:v>
                </c:pt>
                <c:pt idx="12">
                  <c:v>3.4391666666666668E-3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5E-4A4E-BFE9-57210FD7E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64366480"/>
        <c:axId val="864318080"/>
      </c:barChart>
      <c:cat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L/S (cumulative) </a:t>
                </a:r>
                <a:endParaRPr lang="en-N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auto val="1"/>
        <c:lblAlgn val="ctr"/>
        <c:lblOffset val="100"/>
        <c:noMultiLvlLbl val="0"/>
      </c:catAx>
      <c:valAx>
        <c:axId val="8643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Soil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V!$K$9:$K$23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V!$O$41:$O$55</c:f>
              <c:numCache>
                <c:formatCode>0.00</c:formatCode>
                <c:ptCount val="15"/>
                <c:pt idx="0">
                  <c:v>1.8437699999999998E-2</c:v>
                </c:pt>
                <c:pt idx="3">
                  <c:v>1.2801699999999999E-2</c:v>
                </c:pt>
                <c:pt idx="6">
                  <c:v>6.8732999999999997E-3</c:v>
                </c:pt>
                <c:pt idx="9">
                  <c:v>3.9953666666666665E-3</c:v>
                </c:pt>
                <c:pt idx="12">
                  <c:v>2.9133666666666669E-3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91-DF42-9E19-24E15D2F0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64366480"/>
        <c:axId val="864318080"/>
      </c:barChart>
      <c:cat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L/S (cumulative)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auto val="1"/>
        <c:lblAlgn val="ctr"/>
        <c:lblOffset val="100"/>
        <c:noMultiLvlLbl val="0"/>
      </c:catAx>
      <c:valAx>
        <c:axId val="8643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Soil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[1]Sheet2!$T$10:$T$24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[1]Sheet2!$T$10:$T$24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Na!$J$8:$J$22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Na!$N$40:$N$54</c:f>
              <c:numCache>
                <c:formatCode>0.00</c:formatCode>
                <c:ptCount val="15"/>
                <c:pt idx="0">
                  <c:v>8.7960983333333349</c:v>
                </c:pt>
                <c:pt idx="3">
                  <c:v>4.7679236666666664</c:v>
                </c:pt>
                <c:pt idx="6">
                  <c:v>3.107518666666667</c:v>
                </c:pt>
                <c:pt idx="9">
                  <c:v>2.412032</c:v>
                </c:pt>
                <c:pt idx="12">
                  <c:v>2.1288026666666666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7-9946-98EA-73834EE89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64366480"/>
        <c:axId val="864318080"/>
      </c:barChart>
      <c:cat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Leaching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auto val="1"/>
        <c:lblAlgn val="ctr"/>
        <c:lblOffset val="100"/>
        <c:noMultiLvlLbl val="0"/>
      </c:catAx>
      <c:valAx>
        <c:axId val="8643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Na(mg/L)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Gypsum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V!$K$57:$K$71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V!$O$57:$O$71</c:f>
              <c:numCache>
                <c:formatCode>0.00</c:formatCode>
                <c:ptCount val="15"/>
                <c:pt idx="0">
                  <c:v>2.8581000000000001E-3</c:v>
                </c:pt>
                <c:pt idx="3">
                  <c:v>2.9703333333333335E-3</c:v>
                </c:pt>
                <c:pt idx="6">
                  <c:v>2.7214333333333337E-3</c:v>
                </c:pt>
                <c:pt idx="9">
                  <c:v>2.0336666666666667E-3</c:v>
                </c:pt>
                <c:pt idx="12">
                  <c:v>1.4088666666666665E-3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4F-A146-A030-317E72EEC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64366480"/>
        <c:axId val="864318080"/>
      </c:barChart>
      <c:cat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L/S</a:t>
                </a:r>
                <a:r>
                  <a:rPr lang="en-GB" baseline="0"/>
                  <a:t> (cumulative)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auto val="1"/>
        <c:lblAlgn val="ctr"/>
        <c:lblOffset val="100"/>
        <c:noMultiLvlLbl val="0"/>
      </c:catAx>
      <c:valAx>
        <c:axId val="8643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V!$Q$9:$Q$23</c:f>
                <c:numCache>
                  <c:formatCode>General</c:formatCode>
                  <c:ptCount val="15"/>
                  <c:pt idx="0">
                    <c:v>9.6682105031558718E-4</c:v>
                  </c:pt>
                  <c:pt idx="3">
                    <c:v>9.8245355615418249E-4</c:v>
                  </c:pt>
                  <c:pt idx="6">
                    <c:v>5.3844572923678502E-4</c:v>
                  </c:pt>
                  <c:pt idx="9">
                    <c:v>1.7312591756676223E-4</c:v>
                  </c:pt>
                  <c:pt idx="12">
                    <c:v>3.5328142228729372E-4</c:v>
                  </c:pt>
                </c:numCache>
              </c:numRef>
            </c:plus>
            <c:minus>
              <c:numRef>
                <c:f>V!$Q$9:$Q$23</c:f>
                <c:numCache>
                  <c:formatCode>General</c:formatCode>
                  <c:ptCount val="15"/>
                  <c:pt idx="0">
                    <c:v>9.6682105031558718E-4</c:v>
                  </c:pt>
                  <c:pt idx="3">
                    <c:v>9.8245355615418249E-4</c:v>
                  </c:pt>
                  <c:pt idx="6">
                    <c:v>5.3844572923678502E-4</c:v>
                  </c:pt>
                  <c:pt idx="9">
                    <c:v>1.7312591756676223E-4</c:v>
                  </c:pt>
                  <c:pt idx="12">
                    <c:v>3.5328142228729372E-4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V!$K$57:$K$71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V!$O$9:$O$23</c:f>
              <c:numCache>
                <c:formatCode>0.00</c:formatCode>
                <c:ptCount val="15"/>
                <c:pt idx="0">
                  <c:v>1.0955233333333333E-2</c:v>
                </c:pt>
                <c:pt idx="3">
                  <c:v>7.8449999999999995E-3</c:v>
                </c:pt>
                <c:pt idx="6">
                  <c:v>6.6142666666666669E-3</c:v>
                </c:pt>
                <c:pt idx="9">
                  <c:v>5.3409333333333331E-3</c:v>
                </c:pt>
                <c:pt idx="12">
                  <c:v>4.6636666666666667E-3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5-B749-91E9-B1793C3882CE}"/>
            </c:ext>
          </c:extLst>
        </c:ser>
        <c:ser>
          <c:idx val="1"/>
          <c:order val="1"/>
          <c:tx>
            <c:v>Acai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V!$Q$25:$Q$39</c:f>
                <c:numCache>
                  <c:formatCode>General</c:formatCode>
                  <c:ptCount val="15"/>
                  <c:pt idx="0">
                    <c:v>4.2299183601262762E-4</c:v>
                  </c:pt>
                  <c:pt idx="3">
                    <c:v>2.6033037343601206E-4</c:v>
                  </c:pt>
                  <c:pt idx="6">
                    <c:v>2.9781709711387198E-4</c:v>
                  </c:pt>
                  <c:pt idx="9">
                    <c:v>1.7756211119868232E-4</c:v>
                  </c:pt>
                  <c:pt idx="12">
                    <c:v>1.9747436120502675E-4</c:v>
                  </c:pt>
                </c:numCache>
              </c:numRef>
            </c:plus>
            <c:minus>
              <c:numRef>
                <c:f>V!$Q$25:$Q$39</c:f>
                <c:numCache>
                  <c:formatCode>General</c:formatCode>
                  <c:ptCount val="15"/>
                  <c:pt idx="0">
                    <c:v>4.2299183601262762E-4</c:v>
                  </c:pt>
                  <c:pt idx="3">
                    <c:v>2.6033037343601206E-4</c:v>
                  </c:pt>
                  <c:pt idx="6">
                    <c:v>2.9781709711387198E-4</c:v>
                  </c:pt>
                  <c:pt idx="9">
                    <c:v>1.7756211119868232E-4</c:v>
                  </c:pt>
                  <c:pt idx="12">
                    <c:v>1.9747436120502675E-4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V!$K$57:$K$71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V!$O$25:$O$39</c:f>
              <c:numCache>
                <c:formatCode>0.00</c:formatCode>
                <c:ptCount val="15"/>
                <c:pt idx="0">
                  <c:v>1.6225066666666666E-2</c:v>
                </c:pt>
                <c:pt idx="3">
                  <c:v>1.0408266666666667E-2</c:v>
                </c:pt>
                <c:pt idx="6">
                  <c:v>7.6572333333333352E-3</c:v>
                </c:pt>
                <c:pt idx="9">
                  <c:v>5.1343666666666668E-3</c:v>
                </c:pt>
                <c:pt idx="12">
                  <c:v>3.4391666666666668E-3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F5-B749-91E9-B1793C3882CE}"/>
            </c:ext>
          </c:extLst>
        </c:ser>
        <c:ser>
          <c:idx val="2"/>
          <c:order val="2"/>
          <c:tx>
            <c:v>Soil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V!$Q$41:$Q$55</c:f>
                <c:numCache>
                  <c:formatCode>General</c:formatCode>
                  <c:ptCount val="15"/>
                  <c:pt idx="0">
                    <c:v>1.2391305298474411E-3</c:v>
                  </c:pt>
                  <c:pt idx="3">
                    <c:v>1.0313591760390752E-3</c:v>
                  </c:pt>
                  <c:pt idx="6">
                    <c:v>8.5154976366621983E-5</c:v>
                  </c:pt>
                  <c:pt idx="9">
                    <c:v>2.5591344891062929E-4</c:v>
                  </c:pt>
                  <c:pt idx="12">
                    <c:v>2.76752530852625E-4</c:v>
                  </c:pt>
                </c:numCache>
              </c:numRef>
            </c:plus>
            <c:minus>
              <c:numRef>
                <c:f>V!$Q$41:$Q$55</c:f>
                <c:numCache>
                  <c:formatCode>General</c:formatCode>
                  <c:ptCount val="15"/>
                  <c:pt idx="0">
                    <c:v>1.2391305298474411E-3</c:v>
                  </c:pt>
                  <c:pt idx="3">
                    <c:v>1.0313591760390752E-3</c:v>
                  </c:pt>
                  <c:pt idx="6">
                    <c:v>8.5154976366621983E-5</c:v>
                  </c:pt>
                  <c:pt idx="9">
                    <c:v>2.5591344891062929E-4</c:v>
                  </c:pt>
                  <c:pt idx="12">
                    <c:v>2.76752530852625E-4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V!$K$57:$K$71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V!$O$41:$O$55</c:f>
              <c:numCache>
                <c:formatCode>0.00</c:formatCode>
                <c:ptCount val="15"/>
                <c:pt idx="0">
                  <c:v>1.8437699999999998E-2</c:v>
                </c:pt>
                <c:pt idx="3">
                  <c:v>1.2801699999999999E-2</c:v>
                </c:pt>
                <c:pt idx="6">
                  <c:v>6.8732999999999997E-3</c:v>
                </c:pt>
                <c:pt idx="9">
                  <c:v>3.9953666666666665E-3</c:v>
                </c:pt>
                <c:pt idx="12">
                  <c:v>2.9133666666666669E-3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F5-B749-91E9-B1793C3882CE}"/>
            </c:ext>
          </c:extLst>
        </c:ser>
        <c:ser>
          <c:idx val="3"/>
          <c:order val="3"/>
          <c:tx>
            <c:v>Gypsum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V!$Q$57:$Q$71</c:f>
                <c:numCache>
                  <c:formatCode>General</c:formatCode>
                  <c:ptCount val="15"/>
                  <c:pt idx="0">
                    <c:v>1.19539784172467E-4</c:v>
                  </c:pt>
                  <c:pt idx="3">
                    <c:v>2.0996081380422719E-4</c:v>
                  </c:pt>
                  <c:pt idx="6">
                    <c:v>1.0887416283642936E-4</c:v>
                  </c:pt>
                  <c:pt idx="9">
                    <c:v>5.9172825970485071E-5</c:v>
                  </c:pt>
                  <c:pt idx="12">
                    <c:v>2.5120321123212844E-4</c:v>
                  </c:pt>
                </c:numCache>
              </c:numRef>
            </c:plus>
            <c:minus>
              <c:numRef>
                <c:f>V!$Q$57:$Q$71</c:f>
                <c:numCache>
                  <c:formatCode>General</c:formatCode>
                  <c:ptCount val="15"/>
                  <c:pt idx="0">
                    <c:v>1.19539784172467E-4</c:v>
                  </c:pt>
                  <c:pt idx="3">
                    <c:v>2.0996081380422719E-4</c:v>
                  </c:pt>
                  <c:pt idx="6">
                    <c:v>1.0887416283642936E-4</c:v>
                  </c:pt>
                  <c:pt idx="9">
                    <c:v>5.9172825970485071E-5</c:v>
                  </c:pt>
                  <c:pt idx="12">
                    <c:v>2.5120321123212844E-4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V!$K$57:$K$71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V!$O$57:$O$71</c:f>
              <c:numCache>
                <c:formatCode>0.00</c:formatCode>
                <c:ptCount val="15"/>
                <c:pt idx="0">
                  <c:v>2.8581000000000001E-3</c:v>
                </c:pt>
                <c:pt idx="3">
                  <c:v>2.9703333333333335E-3</c:v>
                </c:pt>
                <c:pt idx="6">
                  <c:v>2.7214333333333337E-3</c:v>
                </c:pt>
                <c:pt idx="9">
                  <c:v>2.0336666666666667E-3</c:v>
                </c:pt>
                <c:pt idx="12">
                  <c:v>1.4088666666666665E-3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F5-B749-91E9-B1793C388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39"/>
        <c:axId val="864366480"/>
        <c:axId val="864318080"/>
      </c:barChart>
      <c:cat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L/S (cumulative)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auto val="1"/>
        <c:lblAlgn val="ctr"/>
        <c:lblOffset val="100"/>
        <c:noMultiLvlLbl val="0"/>
      </c:catAx>
      <c:valAx>
        <c:axId val="8643180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200" b="0" i="0" u="none" strike="noStrike" baseline="0">
                    <a:effectLst/>
                  </a:rPr>
                  <a:t>Vl(mg/L</a:t>
                </a:r>
                <a:r>
                  <a:rPr lang="en-GB" sz="1200" b="0" i="0" u="none" strike="noStrike" baseline="0"/>
                  <a:t> )</a:t>
                </a:r>
                <a:endParaRPr lang="en-GB" sz="12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nb-NO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863958369735195"/>
          <c:y val="0.10449525836277662"/>
          <c:w val="0.20538593959371526"/>
          <c:h val="5.1600399667711939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span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Br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Cr!$K$9:$K$23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Cr!$O$9:$O$23</c:f>
              <c:numCache>
                <c:formatCode>0.00</c:formatCode>
                <c:ptCount val="15"/>
                <c:pt idx="0">
                  <c:v>1.1289666666666667</c:v>
                </c:pt>
                <c:pt idx="3">
                  <c:v>0.39880000000000004</c:v>
                </c:pt>
                <c:pt idx="6">
                  <c:v>0.31523333333333331</c:v>
                </c:pt>
                <c:pt idx="9">
                  <c:v>7.9566666666666661E-2</c:v>
                </c:pt>
                <c:pt idx="12">
                  <c:v>0.14793333333333333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A-D644-B355-5CC3A018E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64366480"/>
        <c:axId val="864318080"/>
      </c:barChart>
      <c:cat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L/S (cumulative) </a:t>
                </a:r>
                <a:endParaRPr lang="en-N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auto val="1"/>
        <c:lblAlgn val="ctr"/>
        <c:lblOffset val="100"/>
        <c:noMultiLvlLbl val="0"/>
      </c:catAx>
      <c:valAx>
        <c:axId val="8643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Cr(µg/L)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Acai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Cr!$K$25:$K$39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Cr!$O$25:$O$39</c:f>
              <c:numCache>
                <c:formatCode>0.00</c:formatCode>
                <c:ptCount val="15"/>
                <c:pt idx="0">
                  <c:v>1.6008333333333333</c:v>
                </c:pt>
                <c:pt idx="3">
                  <c:v>0.87423333333333331</c:v>
                </c:pt>
                <c:pt idx="6">
                  <c:v>0.85143333333333338</c:v>
                </c:pt>
                <c:pt idx="9">
                  <c:v>0.78666666666666663</c:v>
                </c:pt>
                <c:pt idx="12">
                  <c:v>0.7631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0-1047-BB93-2680B3480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64366480"/>
        <c:axId val="864318080"/>
      </c:barChart>
      <c:cat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L/S (cumulative) </a:t>
                </a:r>
                <a:endParaRPr lang="en-N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auto val="1"/>
        <c:lblAlgn val="ctr"/>
        <c:lblOffset val="100"/>
        <c:noMultiLvlLbl val="0"/>
      </c:catAx>
      <c:valAx>
        <c:axId val="8643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Cr(µg/L)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Soil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Cr!$K$9:$K$23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Cr!$O$41:$O$55</c:f>
              <c:numCache>
                <c:formatCode>0.00</c:formatCode>
                <c:ptCount val="15"/>
                <c:pt idx="0">
                  <c:v>0.90446666666666664</c:v>
                </c:pt>
                <c:pt idx="3">
                  <c:v>0.32236666666666669</c:v>
                </c:pt>
                <c:pt idx="6">
                  <c:v>0.36109999999999998</c:v>
                </c:pt>
                <c:pt idx="9">
                  <c:v>0.32040000000000002</c:v>
                </c:pt>
                <c:pt idx="12">
                  <c:v>0.35093333333333332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4-534D-8401-B5D1B61EE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64366480"/>
        <c:axId val="864318080"/>
      </c:barChart>
      <c:cat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L/S (cumulative)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auto val="1"/>
        <c:lblAlgn val="ctr"/>
        <c:lblOffset val="100"/>
        <c:noMultiLvlLbl val="0"/>
      </c:catAx>
      <c:valAx>
        <c:axId val="8643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Cr(µg/L)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Gypsum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Cr!$K$57:$K$71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Cr!$O$57:$O$71</c:f>
              <c:numCache>
                <c:formatCode>0.00</c:formatCode>
                <c:ptCount val="15"/>
                <c:pt idx="0">
                  <c:v>0.85106666666666653</c:v>
                </c:pt>
                <c:pt idx="3">
                  <c:v>0.26026666666666665</c:v>
                </c:pt>
                <c:pt idx="6">
                  <c:v>6.8266666666666656E-2</c:v>
                </c:pt>
                <c:pt idx="9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0-D645-85F6-F46E69416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64366480"/>
        <c:axId val="864318080"/>
      </c:barChart>
      <c:cat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L/S</a:t>
                </a:r>
                <a:r>
                  <a:rPr lang="en-GB" baseline="0"/>
                  <a:t> (cumulative)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auto val="1"/>
        <c:lblAlgn val="ctr"/>
        <c:lblOffset val="100"/>
        <c:noMultiLvlLbl val="0"/>
      </c:catAx>
      <c:valAx>
        <c:axId val="8643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Cr(µg/L)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Cr!$Q$9:$Q$23</c:f>
                <c:numCache>
                  <c:formatCode>General</c:formatCode>
                  <c:ptCount val="15"/>
                  <c:pt idx="0">
                    <c:v>0.11438279299498381</c:v>
                  </c:pt>
                  <c:pt idx="3">
                    <c:v>7.39267881082354E-2</c:v>
                  </c:pt>
                  <c:pt idx="6">
                    <c:v>0.16200821995606693</c:v>
                  </c:pt>
                  <c:pt idx="9">
                    <c:v>6.9868042289256485E-2</c:v>
                  </c:pt>
                  <c:pt idx="12">
                    <c:v>4.6547001335567682E-2</c:v>
                  </c:pt>
                </c:numCache>
              </c:numRef>
            </c:plus>
            <c:minus>
              <c:numRef>
                <c:f>Cr!$Q$9:$Q$23</c:f>
                <c:numCache>
                  <c:formatCode>General</c:formatCode>
                  <c:ptCount val="15"/>
                  <c:pt idx="0">
                    <c:v>0.11438279299498381</c:v>
                  </c:pt>
                  <c:pt idx="3">
                    <c:v>7.39267881082354E-2</c:v>
                  </c:pt>
                  <c:pt idx="6">
                    <c:v>0.16200821995606693</c:v>
                  </c:pt>
                  <c:pt idx="9">
                    <c:v>6.9868042289256485E-2</c:v>
                  </c:pt>
                  <c:pt idx="12">
                    <c:v>4.6547001335567682E-2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Cr!$K$57:$K$71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Cr!$O$9:$O$23</c:f>
              <c:numCache>
                <c:formatCode>0.00</c:formatCode>
                <c:ptCount val="15"/>
                <c:pt idx="0">
                  <c:v>1.1289666666666667</c:v>
                </c:pt>
                <c:pt idx="3">
                  <c:v>0.39880000000000004</c:v>
                </c:pt>
                <c:pt idx="6">
                  <c:v>0.31523333333333331</c:v>
                </c:pt>
                <c:pt idx="9">
                  <c:v>7.9566666666666661E-2</c:v>
                </c:pt>
                <c:pt idx="12">
                  <c:v>0.14793333333333333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37-E94F-9C3C-2C920B8DE2D2}"/>
            </c:ext>
          </c:extLst>
        </c:ser>
        <c:ser>
          <c:idx val="1"/>
          <c:order val="1"/>
          <c:tx>
            <c:v>Acai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Cr!$Q$25:$Q$39</c:f>
                <c:numCache>
                  <c:formatCode>General</c:formatCode>
                  <c:ptCount val="15"/>
                  <c:pt idx="0">
                    <c:v>8.4101446678005107E-2</c:v>
                  </c:pt>
                  <c:pt idx="3">
                    <c:v>3.7728150409652099E-2</c:v>
                  </c:pt>
                  <c:pt idx="6">
                    <c:v>5.4649641657867551E-2</c:v>
                  </c:pt>
                  <c:pt idx="9">
                    <c:v>4.7619568806671619E-2</c:v>
                  </c:pt>
                  <c:pt idx="12">
                    <c:v>6.5306890907468551E-2</c:v>
                  </c:pt>
                </c:numCache>
              </c:numRef>
            </c:plus>
            <c:minus>
              <c:numRef>
                <c:f>Cr!$Q$25:$Q$39</c:f>
                <c:numCache>
                  <c:formatCode>General</c:formatCode>
                  <c:ptCount val="15"/>
                  <c:pt idx="0">
                    <c:v>8.4101446678005107E-2</c:v>
                  </c:pt>
                  <c:pt idx="3">
                    <c:v>3.7728150409652099E-2</c:v>
                  </c:pt>
                  <c:pt idx="6">
                    <c:v>5.4649641657867551E-2</c:v>
                  </c:pt>
                  <c:pt idx="9">
                    <c:v>4.7619568806671619E-2</c:v>
                  </c:pt>
                  <c:pt idx="12">
                    <c:v>6.5306890907468551E-2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Cr!$K$57:$K$71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Cr!$O$25:$O$39</c:f>
              <c:numCache>
                <c:formatCode>0.00</c:formatCode>
                <c:ptCount val="15"/>
                <c:pt idx="0">
                  <c:v>1.6008333333333333</c:v>
                </c:pt>
                <c:pt idx="3">
                  <c:v>0.87423333333333331</c:v>
                </c:pt>
                <c:pt idx="6">
                  <c:v>0.85143333333333338</c:v>
                </c:pt>
                <c:pt idx="9">
                  <c:v>0.78666666666666663</c:v>
                </c:pt>
                <c:pt idx="12">
                  <c:v>0.7631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37-E94F-9C3C-2C920B8DE2D2}"/>
            </c:ext>
          </c:extLst>
        </c:ser>
        <c:ser>
          <c:idx val="2"/>
          <c:order val="2"/>
          <c:tx>
            <c:v>Soil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Cr!$Q$41:$Q$55</c:f>
                <c:numCache>
                  <c:formatCode>General</c:formatCode>
                  <c:ptCount val="15"/>
                  <c:pt idx="0">
                    <c:v>0.11290391194876051</c:v>
                  </c:pt>
                  <c:pt idx="3">
                    <c:v>3.8215223842512462E-2</c:v>
                  </c:pt>
                  <c:pt idx="6">
                    <c:v>7.2041932233942993E-2</c:v>
                  </c:pt>
                  <c:pt idx="9">
                    <c:v>7.3681815938533873E-2</c:v>
                  </c:pt>
                  <c:pt idx="12">
                    <c:v>7.6988722117809702E-2</c:v>
                  </c:pt>
                </c:numCache>
              </c:numRef>
            </c:plus>
            <c:minus>
              <c:numRef>
                <c:f>Cr!$Q$41:$Q$55</c:f>
                <c:numCache>
                  <c:formatCode>General</c:formatCode>
                  <c:ptCount val="15"/>
                  <c:pt idx="0">
                    <c:v>0.11290391194876051</c:v>
                  </c:pt>
                  <c:pt idx="3">
                    <c:v>3.8215223842512462E-2</c:v>
                  </c:pt>
                  <c:pt idx="6">
                    <c:v>7.2041932233942993E-2</c:v>
                  </c:pt>
                  <c:pt idx="9">
                    <c:v>7.3681815938533873E-2</c:v>
                  </c:pt>
                  <c:pt idx="12">
                    <c:v>7.6988722117809702E-2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Cr!$K$57:$K$71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Cr!$O$41:$O$55</c:f>
              <c:numCache>
                <c:formatCode>0.00</c:formatCode>
                <c:ptCount val="15"/>
                <c:pt idx="0">
                  <c:v>0.90446666666666664</c:v>
                </c:pt>
                <c:pt idx="3">
                  <c:v>0.32236666666666669</c:v>
                </c:pt>
                <c:pt idx="6">
                  <c:v>0.36109999999999998</c:v>
                </c:pt>
                <c:pt idx="9">
                  <c:v>0.32040000000000002</c:v>
                </c:pt>
                <c:pt idx="12">
                  <c:v>0.35093333333333332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37-E94F-9C3C-2C920B8DE2D2}"/>
            </c:ext>
          </c:extLst>
        </c:ser>
        <c:ser>
          <c:idx val="3"/>
          <c:order val="3"/>
          <c:tx>
            <c:v>Gypsum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Cr!$Q$57:$Q$71</c:f>
                <c:numCache>
                  <c:formatCode>General</c:formatCode>
                  <c:ptCount val="15"/>
                  <c:pt idx="0">
                    <c:v>0.20270536088947827</c:v>
                  </c:pt>
                  <c:pt idx="3">
                    <c:v>5.4227791152999791E-2</c:v>
                  </c:pt>
                  <c:pt idx="6">
                    <c:v>5.9224178621010294E-2</c:v>
                  </c:pt>
                  <c:pt idx="9">
                    <c:v>0</c:v>
                  </c:pt>
                  <c:pt idx="12">
                    <c:v>0</c:v>
                  </c:pt>
                </c:numCache>
              </c:numRef>
            </c:plus>
            <c:minus>
              <c:numRef>
                <c:f>Cr!$Q$57:$Q$71</c:f>
                <c:numCache>
                  <c:formatCode>General</c:formatCode>
                  <c:ptCount val="15"/>
                  <c:pt idx="0">
                    <c:v>0.20270536088947827</c:v>
                  </c:pt>
                  <c:pt idx="3">
                    <c:v>5.4227791152999791E-2</c:v>
                  </c:pt>
                  <c:pt idx="6">
                    <c:v>5.9224178621010294E-2</c:v>
                  </c:pt>
                  <c:pt idx="9">
                    <c:v>0</c:v>
                  </c:pt>
                  <c:pt idx="1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Cr!$K$57:$K$71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Cr!$O$57:$O$71</c:f>
              <c:numCache>
                <c:formatCode>0.00</c:formatCode>
                <c:ptCount val="15"/>
                <c:pt idx="0">
                  <c:v>0.85106666666666653</c:v>
                </c:pt>
                <c:pt idx="3">
                  <c:v>0.26026666666666665</c:v>
                </c:pt>
                <c:pt idx="6">
                  <c:v>6.8266666666666656E-2</c:v>
                </c:pt>
                <c:pt idx="9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37-E94F-9C3C-2C920B8DE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39"/>
        <c:axId val="864366480"/>
        <c:axId val="864318080"/>
      </c:barChart>
      <c:cat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L/S (cumulative)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auto val="1"/>
        <c:lblAlgn val="ctr"/>
        <c:lblOffset val="100"/>
        <c:noMultiLvlLbl val="0"/>
      </c:catAx>
      <c:valAx>
        <c:axId val="864318080"/>
        <c:scaling>
          <c:orientation val="minMax"/>
          <c:max val="3.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200" b="0" i="0" u="none" strike="noStrike" baseline="0">
                    <a:effectLst/>
                  </a:rPr>
                  <a:t>Cr(µg/L</a:t>
                </a:r>
                <a:r>
                  <a:rPr lang="en-GB" sz="1200" b="0" i="0" u="none" strike="noStrike" baseline="0"/>
                  <a:t> )</a:t>
                </a:r>
                <a:endParaRPr lang="en-GB" sz="12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nb-NO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863958369735195"/>
          <c:y val="0.10449525836277662"/>
          <c:w val="0.20538593959371526"/>
          <c:h val="5.1600399667711939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span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Br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Fe!$K$9:$K$23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Fe!$O$9:$O$23</c:f>
              <c:numCache>
                <c:formatCode>0.00</c:formatCode>
                <c:ptCount val="15"/>
                <c:pt idx="0">
                  <c:v>0</c:v>
                </c:pt>
                <c:pt idx="3">
                  <c:v>0.29726666666666662</c:v>
                </c:pt>
                <c:pt idx="6">
                  <c:v>1.5037</c:v>
                </c:pt>
                <c:pt idx="9">
                  <c:v>4.4216333333333333</c:v>
                </c:pt>
                <c:pt idx="12">
                  <c:v>11.995633333333332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9F-4145-A8D5-C78FB4A99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64366480"/>
        <c:axId val="864318080"/>
      </c:barChart>
      <c:cat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L/S (cumulative) </a:t>
                </a:r>
                <a:endParaRPr lang="en-N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auto val="1"/>
        <c:lblAlgn val="ctr"/>
        <c:lblOffset val="100"/>
        <c:noMultiLvlLbl val="0"/>
      </c:catAx>
      <c:valAx>
        <c:axId val="8643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Fe(µg/L)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Acai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Fe!$K$25:$K$39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Fe!$O$25:$O$39</c:f>
              <c:numCache>
                <c:formatCode>0.00</c:formatCode>
                <c:ptCount val="15"/>
                <c:pt idx="0">
                  <c:v>12.800600000000001</c:v>
                </c:pt>
                <c:pt idx="3">
                  <c:v>49.541033333333331</c:v>
                </c:pt>
                <c:pt idx="6">
                  <c:v>201.75126666666665</c:v>
                </c:pt>
                <c:pt idx="9">
                  <c:v>320.71163333333328</c:v>
                </c:pt>
                <c:pt idx="12">
                  <c:v>318.65573333333333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E-1D44-9FC4-7A3DB0178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64366480"/>
        <c:axId val="864318080"/>
      </c:barChart>
      <c:cat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L/S (cumulative) </a:t>
                </a:r>
                <a:endParaRPr lang="en-N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auto val="1"/>
        <c:lblAlgn val="ctr"/>
        <c:lblOffset val="100"/>
        <c:noMultiLvlLbl val="0"/>
      </c:catAx>
      <c:valAx>
        <c:axId val="8643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Fe(µg/L)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Soil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Fe!$K$9:$K$23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Fe!$O$41:$O$55</c:f>
              <c:numCache>
                <c:formatCode>0.00</c:formatCode>
                <c:ptCount val="15"/>
                <c:pt idx="0">
                  <c:v>0.90986666666666671</c:v>
                </c:pt>
                <c:pt idx="3">
                  <c:v>27.213866666666664</c:v>
                </c:pt>
                <c:pt idx="6">
                  <c:v>75.618233333333336</c:v>
                </c:pt>
                <c:pt idx="9">
                  <c:v>103.40496666666665</c:v>
                </c:pt>
                <c:pt idx="12">
                  <c:v>161.71129999999999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06-8240-B718-C85D5AE34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64366480"/>
        <c:axId val="864318080"/>
      </c:barChart>
      <c:cat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L/S (cumulative)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auto val="1"/>
        <c:lblAlgn val="ctr"/>
        <c:lblOffset val="100"/>
        <c:noMultiLvlLbl val="0"/>
      </c:catAx>
      <c:valAx>
        <c:axId val="8643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Fe(µg/L)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Gypsum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[1]Sheet2!$T$10:$T$24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[1]Sheet2!$T$10:$T$24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Na!$J$24:$J$38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Na!$N$56:$N$70</c:f>
              <c:numCache>
                <c:formatCode>0.00</c:formatCode>
                <c:ptCount val="15"/>
                <c:pt idx="0">
                  <c:v>14.75215</c:v>
                </c:pt>
                <c:pt idx="3">
                  <c:v>6.1487293333333328</c:v>
                </c:pt>
                <c:pt idx="6">
                  <c:v>2.1963156666666666</c:v>
                </c:pt>
                <c:pt idx="9">
                  <c:v>1.4118806666666668</c:v>
                </c:pt>
                <c:pt idx="12">
                  <c:v>1.129532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10-C645-8841-D951E2186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64366480"/>
        <c:axId val="864318080"/>
      </c:barChart>
      <c:cat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Leaching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auto val="1"/>
        <c:lblAlgn val="ctr"/>
        <c:lblOffset val="100"/>
        <c:noMultiLvlLbl val="0"/>
      </c:catAx>
      <c:valAx>
        <c:axId val="8643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Na(mg/L)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Gypsum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Fe!$K$57:$K$71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Fe!$O$57:$O$71</c:f>
              <c:numCache>
                <c:formatCode>0.00</c:formatCode>
                <c:ptCount val="15"/>
                <c:pt idx="0">
                  <c:v>4.829933333333333</c:v>
                </c:pt>
                <c:pt idx="3">
                  <c:v>5.6821666666666664</c:v>
                </c:pt>
                <c:pt idx="6">
                  <c:v>0.93840000000000001</c:v>
                </c:pt>
                <c:pt idx="9">
                  <c:v>0</c:v>
                </c:pt>
                <c:pt idx="12">
                  <c:v>0.23053333333333334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1E-1A42-AFCA-2592F2B14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64366480"/>
        <c:axId val="864318080"/>
      </c:barChart>
      <c:cat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L/S</a:t>
                </a:r>
                <a:r>
                  <a:rPr lang="en-GB" baseline="0"/>
                  <a:t> (cumulative)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auto val="1"/>
        <c:lblAlgn val="ctr"/>
        <c:lblOffset val="100"/>
        <c:noMultiLvlLbl val="0"/>
      </c:catAx>
      <c:valAx>
        <c:axId val="8643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Fe(µg/L)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Fe!$Q$9:$Q$23</c:f>
                <c:numCache>
                  <c:formatCode>General</c:formatCode>
                  <c:ptCount val="15"/>
                  <c:pt idx="0">
                    <c:v>0</c:v>
                  </c:pt>
                  <c:pt idx="3">
                    <c:v>0.25936046987413741</c:v>
                  </c:pt>
                  <c:pt idx="6">
                    <c:v>1.0413351237714015</c:v>
                  </c:pt>
                  <c:pt idx="9">
                    <c:v>3.898387821052868</c:v>
                  </c:pt>
                  <c:pt idx="12">
                    <c:v>9.0103879363395549</c:v>
                  </c:pt>
                </c:numCache>
              </c:numRef>
            </c:plus>
            <c:minus>
              <c:numRef>
                <c:f>Fe!$Q$9:$Q$23</c:f>
                <c:numCache>
                  <c:formatCode>General</c:formatCode>
                  <c:ptCount val="15"/>
                  <c:pt idx="0">
                    <c:v>0</c:v>
                  </c:pt>
                  <c:pt idx="3">
                    <c:v>0.25936046987413741</c:v>
                  </c:pt>
                  <c:pt idx="6">
                    <c:v>1.0413351237714015</c:v>
                  </c:pt>
                  <c:pt idx="9">
                    <c:v>3.898387821052868</c:v>
                  </c:pt>
                  <c:pt idx="12">
                    <c:v>9.0103879363395549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Fe!$K$57:$K$71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Fe!$O$9:$O$23</c:f>
              <c:numCache>
                <c:formatCode>0.00</c:formatCode>
                <c:ptCount val="15"/>
                <c:pt idx="0">
                  <c:v>0</c:v>
                </c:pt>
                <c:pt idx="3">
                  <c:v>0.29726666666666662</c:v>
                </c:pt>
                <c:pt idx="6">
                  <c:v>1.5037</c:v>
                </c:pt>
                <c:pt idx="9">
                  <c:v>4.4216333333333333</c:v>
                </c:pt>
                <c:pt idx="12">
                  <c:v>11.995633333333332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47-3D4D-8FA8-5668F8D30F2C}"/>
            </c:ext>
          </c:extLst>
        </c:ser>
        <c:ser>
          <c:idx val="1"/>
          <c:order val="1"/>
          <c:tx>
            <c:v>Acai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Fe!$Q$25:$Q$39</c:f>
                <c:numCache>
                  <c:formatCode>General</c:formatCode>
                  <c:ptCount val="15"/>
                  <c:pt idx="0">
                    <c:v>2.4729038214212888</c:v>
                  </c:pt>
                  <c:pt idx="3">
                    <c:v>6.9705558962922165</c:v>
                  </c:pt>
                  <c:pt idx="6">
                    <c:v>4.0510835517591302</c:v>
                  </c:pt>
                  <c:pt idx="9">
                    <c:v>25.231744290939005</c:v>
                  </c:pt>
                  <c:pt idx="12">
                    <c:v>74.063216568167746</c:v>
                  </c:pt>
                </c:numCache>
              </c:numRef>
            </c:plus>
            <c:minus>
              <c:numRef>
                <c:f>Fe!$Q$25:$Q$39</c:f>
                <c:numCache>
                  <c:formatCode>General</c:formatCode>
                  <c:ptCount val="15"/>
                  <c:pt idx="0">
                    <c:v>2.4729038214212888</c:v>
                  </c:pt>
                  <c:pt idx="3">
                    <c:v>6.9705558962922165</c:v>
                  </c:pt>
                  <c:pt idx="6">
                    <c:v>4.0510835517591302</c:v>
                  </c:pt>
                  <c:pt idx="9">
                    <c:v>25.231744290939005</c:v>
                  </c:pt>
                  <c:pt idx="12">
                    <c:v>74.063216568167746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Fe!$K$57:$K$71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Fe!$O$25:$O$39</c:f>
              <c:numCache>
                <c:formatCode>0.00</c:formatCode>
                <c:ptCount val="15"/>
                <c:pt idx="0">
                  <c:v>12.800600000000001</c:v>
                </c:pt>
                <c:pt idx="3">
                  <c:v>49.541033333333331</c:v>
                </c:pt>
                <c:pt idx="6">
                  <c:v>201.75126666666665</c:v>
                </c:pt>
                <c:pt idx="9">
                  <c:v>320.71163333333328</c:v>
                </c:pt>
                <c:pt idx="12">
                  <c:v>318.65573333333333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47-3D4D-8FA8-5668F8D30F2C}"/>
            </c:ext>
          </c:extLst>
        </c:ser>
        <c:ser>
          <c:idx val="2"/>
          <c:order val="2"/>
          <c:tx>
            <c:v>Soil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Fe!$Q$41:$Q$55</c:f>
                <c:numCache>
                  <c:formatCode>General</c:formatCode>
                  <c:ptCount val="15"/>
                  <c:pt idx="0">
                    <c:v>0.50843871148185915</c:v>
                  </c:pt>
                  <c:pt idx="3">
                    <c:v>10.122103396198503</c:v>
                  </c:pt>
                  <c:pt idx="6">
                    <c:v>18.075320725324151</c:v>
                  </c:pt>
                  <c:pt idx="9">
                    <c:v>35.862589861349029</c:v>
                  </c:pt>
                  <c:pt idx="12">
                    <c:v>51.164578961132925</c:v>
                  </c:pt>
                </c:numCache>
              </c:numRef>
            </c:plus>
            <c:minus>
              <c:numRef>
                <c:f>Fe!$Q$41:$Q$55</c:f>
                <c:numCache>
                  <c:formatCode>General</c:formatCode>
                  <c:ptCount val="15"/>
                  <c:pt idx="0">
                    <c:v>0.50843871148185915</c:v>
                  </c:pt>
                  <c:pt idx="3">
                    <c:v>10.122103396198503</c:v>
                  </c:pt>
                  <c:pt idx="6">
                    <c:v>18.075320725324151</c:v>
                  </c:pt>
                  <c:pt idx="9">
                    <c:v>35.862589861349029</c:v>
                  </c:pt>
                  <c:pt idx="12">
                    <c:v>51.164578961132925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Fe!$K$57:$K$71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Fe!$O$41:$O$55</c:f>
              <c:numCache>
                <c:formatCode>0.00</c:formatCode>
                <c:ptCount val="15"/>
                <c:pt idx="0">
                  <c:v>0.90986666666666671</c:v>
                </c:pt>
                <c:pt idx="3">
                  <c:v>27.213866666666664</c:v>
                </c:pt>
                <c:pt idx="6">
                  <c:v>75.618233333333336</c:v>
                </c:pt>
                <c:pt idx="9">
                  <c:v>103.40496666666665</c:v>
                </c:pt>
                <c:pt idx="12">
                  <c:v>161.71129999999999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3D4D-8FA8-5668F8D30F2C}"/>
            </c:ext>
          </c:extLst>
        </c:ser>
        <c:ser>
          <c:idx val="3"/>
          <c:order val="3"/>
          <c:tx>
            <c:v>Gypsum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Fe!$Q$57:$Q$71</c:f>
                <c:numCache>
                  <c:formatCode>General</c:formatCode>
                  <c:ptCount val="15"/>
                  <c:pt idx="0">
                    <c:v>0.22634063562103324</c:v>
                  </c:pt>
                  <c:pt idx="3">
                    <c:v>1.005236774761719</c:v>
                  </c:pt>
                  <c:pt idx="6">
                    <c:v>0.20293893170113939</c:v>
                  </c:pt>
                  <c:pt idx="9">
                    <c:v>0</c:v>
                  </c:pt>
                  <c:pt idx="12">
                    <c:v>0.39929544617154522</c:v>
                  </c:pt>
                </c:numCache>
              </c:numRef>
            </c:plus>
            <c:minus>
              <c:numRef>
                <c:f>Fe!$Q$57:$Q$71</c:f>
                <c:numCache>
                  <c:formatCode>General</c:formatCode>
                  <c:ptCount val="15"/>
                  <c:pt idx="0">
                    <c:v>0.22634063562103324</c:v>
                  </c:pt>
                  <c:pt idx="3">
                    <c:v>1.005236774761719</c:v>
                  </c:pt>
                  <c:pt idx="6">
                    <c:v>0.20293893170113939</c:v>
                  </c:pt>
                  <c:pt idx="9">
                    <c:v>0</c:v>
                  </c:pt>
                  <c:pt idx="12">
                    <c:v>0.39929544617154522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Fe!$K$57:$K$71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Fe!$O$57:$O$71</c:f>
              <c:numCache>
                <c:formatCode>0.00</c:formatCode>
                <c:ptCount val="15"/>
                <c:pt idx="0">
                  <c:v>4.829933333333333</c:v>
                </c:pt>
                <c:pt idx="3">
                  <c:v>5.6821666666666664</c:v>
                </c:pt>
                <c:pt idx="6">
                  <c:v>0.93840000000000001</c:v>
                </c:pt>
                <c:pt idx="9">
                  <c:v>0</c:v>
                </c:pt>
                <c:pt idx="12">
                  <c:v>0.23053333333333334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47-3D4D-8FA8-5668F8D30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39"/>
        <c:axId val="864366480"/>
        <c:axId val="864318080"/>
      </c:barChart>
      <c:cat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L/S (cumulative)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auto val="1"/>
        <c:lblAlgn val="ctr"/>
        <c:lblOffset val="100"/>
        <c:noMultiLvlLbl val="0"/>
      </c:catAx>
      <c:valAx>
        <c:axId val="8643180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200" b="0" i="0" u="none" strike="noStrike" baseline="0">
                    <a:effectLst/>
                  </a:rPr>
                  <a:t>Fe(µg/L</a:t>
                </a:r>
                <a:r>
                  <a:rPr lang="en-GB" sz="1200" b="0" i="0" u="none" strike="noStrike" baseline="0"/>
                  <a:t> )</a:t>
                </a:r>
                <a:endParaRPr lang="en-GB" sz="12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nb-NO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863958369735195"/>
          <c:y val="0.10449525836277662"/>
          <c:w val="0.20538593959371526"/>
          <c:h val="5.1600399667711939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span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Br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Cu!$K$9:$K$23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Cu!$O$9:$O$23</c:f>
              <c:numCache>
                <c:formatCode>0.00</c:formatCode>
                <c:ptCount val="15"/>
                <c:pt idx="0">
                  <c:v>0.98346666666666671</c:v>
                </c:pt>
                <c:pt idx="3">
                  <c:v>9.2600000000000016E-2</c:v>
                </c:pt>
                <c:pt idx="6">
                  <c:v>0.95156666666666656</c:v>
                </c:pt>
                <c:pt idx="9">
                  <c:v>0.69530000000000003</c:v>
                </c:pt>
                <c:pt idx="12">
                  <c:v>1.0160333333333333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F3-E749-8E74-2B8C6FF8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64366480"/>
        <c:axId val="864318080"/>
      </c:barChart>
      <c:cat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L/S (cumulative) </a:t>
                </a:r>
                <a:endParaRPr lang="en-N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auto val="1"/>
        <c:lblAlgn val="ctr"/>
        <c:lblOffset val="100"/>
        <c:noMultiLvlLbl val="0"/>
      </c:catAx>
      <c:valAx>
        <c:axId val="8643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Cu(µg/L)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Acai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Cu!$K$25:$K$39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Cu!$O$25:$O$39</c:f>
              <c:numCache>
                <c:formatCode>0.00</c:formatCode>
                <c:ptCount val="15"/>
                <c:pt idx="0">
                  <c:v>0.67293333333333338</c:v>
                </c:pt>
                <c:pt idx="3">
                  <c:v>0.80336666666666667</c:v>
                </c:pt>
                <c:pt idx="6">
                  <c:v>0.17556666666666665</c:v>
                </c:pt>
                <c:pt idx="9">
                  <c:v>1.1562333333333332</c:v>
                </c:pt>
                <c:pt idx="12">
                  <c:v>0.2563333333333333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00-B045-A733-5EC8DCD18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64366480"/>
        <c:axId val="864318080"/>
      </c:barChart>
      <c:cat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L/S (cumulative) </a:t>
                </a:r>
                <a:endParaRPr lang="en-N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auto val="1"/>
        <c:lblAlgn val="ctr"/>
        <c:lblOffset val="100"/>
        <c:noMultiLvlLbl val="0"/>
      </c:catAx>
      <c:valAx>
        <c:axId val="8643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Cu(µg/L)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Soil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Cu!$K$9:$K$23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Cu!$O$41:$O$55</c:f>
              <c:numCache>
                <c:formatCode>0.00</c:formatCode>
                <c:ptCount val="15"/>
                <c:pt idx="0">
                  <c:v>0.23496666666666666</c:v>
                </c:pt>
                <c:pt idx="3">
                  <c:v>1.6487999999999998</c:v>
                </c:pt>
                <c:pt idx="6">
                  <c:v>0.16403333333333334</c:v>
                </c:pt>
                <c:pt idx="9">
                  <c:v>0.25473333333333331</c:v>
                </c:pt>
                <c:pt idx="12">
                  <c:v>0.18133333333333335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B-7E45-A1B5-F0295F308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64366480"/>
        <c:axId val="864318080"/>
      </c:barChart>
      <c:cat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L/S (cumulative)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auto val="1"/>
        <c:lblAlgn val="ctr"/>
        <c:lblOffset val="100"/>
        <c:noMultiLvlLbl val="0"/>
      </c:catAx>
      <c:valAx>
        <c:axId val="8643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Cu(µg/L)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Gypsum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Cu!$K$57:$K$71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Cu!$O$57:$O$71</c:f>
              <c:numCache>
                <c:formatCode>0.00</c:formatCode>
                <c:ptCount val="15"/>
                <c:pt idx="0">
                  <c:v>1.5129666666666666</c:v>
                </c:pt>
                <c:pt idx="3">
                  <c:v>1.4383999999999999</c:v>
                </c:pt>
                <c:pt idx="6">
                  <c:v>0.39593333333333341</c:v>
                </c:pt>
                <c:pt idx="9">
                  <c:v>0.78759999999999986</c:v>
                </c:pt>
                <c:pt idx="12">
                  <c:v>1.1561333333333332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61-664A-94DC-06AADCC95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64366480"/>
        <c:axId val="864318080"/>
      </c:barChart>
      <c:cat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L/S</a:t>
                </a:r>
                <a:r>
                  <a:rPr lang="en-GB" baseline="0"/>
                  <a:t> (cumulative)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auto val="1"/>
        <c:lblAlgn val="ctr"/>
        <c:lblOffset val="100"/>
        <c:noMultiLvlLbl val="0"/>
      </c:catAx>
      <c:valAx>
        <c:axId val="8643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Cu(µg/L)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Cu!$Q$9:$Q$23</c:f>
                <c:numCache>
                  <c:formatCode>General</c:formatCode>
                  <c:ptCount val="15"/>
                  <c:pt idx="0">
                    <c:v>1.3228707621432005</c:v>
                  </c:pt>
                  <c:pt idx="3">
                    <c:v>2.3402563962096046E-2</c:v>
                  </c:pt>
                  <c:pt idx="6">
                    <c:v>1.3683225545657478</c:v>
                  </c:pt>
                  <c:pt idx="9">
                    <c:v>1.0382041851196711</c:v>
                  </c:pt>
                  <c:pt idx="12">
                    <c:v>1.6167636572280231</c:v>
                  </c:pt>
                </c:numCache>
              </c:numRef>
            </c:plus>
            <c:minus>
              <c:numRef>
                <c:f>Cu!$Q$9:$Q$23</c:f>
                <c:numCache>
                  <c:formatCode>General</c:formatCode>
                  <c:ptCount val="15"/>
                  <c:pt idx="0">
                    <c:v>1.3228707621432005</c:v>
                  </c:pt>
                  <c:pt idx="3">
                    <c:v>2.3402563962096046E-2</c:v>
                  </c:pt>
                  <c:pt idx="6">
                    <c:v>1.3683225545657478</c:v>
                  </c:pt>
                  <c:pt idx="9">
                    <c:v>1.0382041851196711</c:v>
                  </c:pt>
                  <c:pt idx="12">
                    <c:v>1.6167636572280231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Cu!$K$57:$K$71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Cu!$O$9:$O$23</c:f>
              <c:numCache>
                <c:formatCode>0.00</c:formatCode>
                <c:ptCount val="15"/>
                <c:pt idx="0">
                  <c:v>0.98346666666666671</c:v>
                </c:pt>
                <c:pt idx="3">
                  <c:v>9.2600000000000016E-2</c:v>
                </c:pt>
                <c:pt idx="6">
                  <c:v>0.95156666666666656</c:v>
                </c:pt>
                <c:pt idx="9">
                  <c:v>0.69530000000000003</c:v>
                </c:pt>
                <c:pt idx="12">
                  <c:v>1.0160333333333333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45-8240-88B8-BE758C96CB2A}"/>
            </c:ext>
          </c:extLst>
        </c:ser>
        <c:ser>
          <c:idx val="1"/>
          <c:order val="1"/>
          <c:tx>
            <c:v>Acai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Cu!$Q$25:$Q$39</c:f>
                <c:numCache>
                  <c:formatCode>General</c:formatCode>
                  <c:ptCount val="15"/>
                  <c:pt idx="0">
                    <c:v>4.6712025575148586E-2</c:v>
                  </c:pt>
                  <c:pt idx="3">
                    <c:v>0.84395553397873591</c:v>
                  </c:pt>
                  <c:pt idx="6">
                    <c:v>4.0056252112914165E-2</c:v>
                  </c:pt>
                  <c:pt idx="9">
                    <c:v>1.3136099586000911</c:v>
                  </c:pt>
                  <c:pt idx="12">
                    <c:v>0.10989023311165268</c:v>
                  </c:pt>
                </c:numCache>
              </c:numRef>
            </c:plus>
            <c:minus>
              <c:numRef>
                <c:f>Cu!$Q$25:$Q$39</c:f>
                <c:numCache>
                  <c:formatCode>General</c:formatCode>
                  <c:ptCount val="15"/>
                  <c:pt idx="0">
                    <c:v>4.6712025575148586E-2</c:v>
                  </c:pt>
                  <c:pt idx="3">
                    <c:v>0.84395553397873591</c:v>
                  </c:pt>
                  <c:pt idx="6">
                    <c:v>4.0056252112914165E-2</c:v>
                  </c:pt>
                  <c:pt idx="9">
                    <c:v>1.3136099586000911</c:v>
                  </c:pt>
                  <c:pt idx="12">
                    <c:v>0.10989023311165268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Cu!$K$57:$K$71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Cu!$O$25:$O$39</c:f>
              <c:numCache>
                <c:formatCode>0.00</c:formatCode>
                <c:ptCount val="15"/>
                <c:pt idx="0">
                  <c:v>0.67293333333333338</c:v>
                </c:pt>
                <c:pt idx="3">
                  <c:v>0.80336666666666667</c:v>
                </c:pt>
                <c:pt idx="6">
                  <c:v>0.17556666666666665</c:v>
                </c:pt>
                <c:pt idx="9">
                  <c:v>1.1562333333333332</c:v>
                </c:pt>
                <c:pt idx="12">
                  <c:v>0.2563333333333333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45-8240-88B8-BE758C96CB2A}"/>
            </c:ext>
          </c:extLst>
        </c:ser>
        <c:ser>
          <c:idx val="2"/>
          <c:order val="2"/>
          <c:tx>
            <c:v>Soil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Cu!$Q$41:$Q$55</c:f>
                <c:numCache>
                  <c:formatCode>General</c:formatCode>
                  <c:ptCount val="15"/>
                  <c:pt idx="0">
                    <c:v>0.15291436601357425</c:v>
                  </c:pt>
                  <c:pt idx="3">
                    <c:v>2.6944146080364098</c:v>
                  </c:pt>
                  <c:pt idx="6">
                    <c:v>9.37247743840087E-3</c:v>
                  </c:pt>
                  <c:pt idx="9">
                    <c:v>0.25563108835455312</c:v>
                  </c:pt>
                  <c:pt idx="12">
                    <c:v>0.13410855056010901</c:v>
                  </c:pt>
                </c:numCache>
              </c:numRef>
            </c:plus>
            <c:minus>
              <c:numRef>
                <c:f>Cu!$Q$41:$Q$55</c:f>
                <c:numCache>
                  <c:formatCode>General</c:formatCode>
                  <c:ptCount val="15"/>
                  <c:pt idx="0">
                    <c:v>0.15291436601357425</c:v>
                  </c:pt>
                  <c:pt idx="3">
                    <c:v>2.6944146080364098</c:v>
                  </c:pt>
                  <c:pt idx="6">
                    <c:v>9.37247743840087E-3</c:v>
                  </c:pt>
                  <c:pt idx="9">
                    <c:v>0.25563108835455312</c:v>
                  </c:pt>
                  <c:pt idx="12">
                    <c:v>0.13410855056010901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Cu!$K$57:$K$71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Cu!$O$41:$O$55</c:f>
              <c:numCache>
                <c:formatCode>0.00</c:formatCode>
                <c:ptCount val="15"/>
                <c:pt idx="0">
                  <c:v>0.23496666666666666</c:v>
                </c:pt>
                <c:pt idx="3">
                  <c:v>1.6487999999999998</c:v>
                </c:pt>
                <c:pt idx="6">
                  <c:v>0.16403333333333334</c:v>
                </c:pt>
                <c:pt idx="9">
                  <c:v>0.25473333333333331</c:v>
                </c:pt>
                <c:pt idx="12">
                  <c:v>0.18133333333333335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45-8240-88B8-BE758C96CB2A}"/>
            </c:ext>
          </c:extLst>
        </c:ser>
        <c:ser>
          <c:idx val="3"/>
          <c:order val="3"/>
          <c:tx>
            <c:v>Gypsum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Cu!$Q$57:$Q$71</c:f>
                <c:numCache>
                  <c:formatCode>General</c:formatCode>
                  <c:ptCount val="15"/>
                  <c:pt idx="0">
                    <c:v>2.156021090651326</c:v>
                  </c:pt>
                  <c:pt idx="3">
                    <c:v>2.3130246777758336</c:v>
                  </c:pt>
                  <c:pt idx="6">
                    <c:v>0.50656640565017075</c:v>
                  </c:pt>
                  <c:pt idx="9">
                    <c:v>0.94804136513129</c:v>
                  </c:pt>
                  <c:pt idx="12">
                    <c:v>0.92151323557143427</c:v>
                  </c:pt>
                </c:numCache>
              </c:numRef>
            </c:plus>
            <c:minus>
              <c:numRef>
                <c:f>Cu!$Q$57:$Q$71</c:f>
                <c:numCache>
                  <c:formatCode>General</c:formatCode>
                  <c:ptCount val="15"/>
                  <c:pt idx="0">
                    <c:v>2.156021090651326</c:v>
                  </c:pt>
                  <c:pt idx="3">
                    <c:v>2.3130246777758336</c:v>
                  </c:pt>
                  <c:pt idx="6">
                    <c:v>0.50656640565017075</c:v>
                  </c:pt>
                  <c:pt idx="9">
                    <c:v>0.94804136513129</c:v>
                  </c:pt>
                  <c:pt idx="12">
                    <c:v>0.92151323557143427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Cu!$K$57:$K$71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Cu!$O$57:$O$71</c:f>
              <c:numCache>
                <c:formatCode>0.00</c:formatCode>
                <c:ptCount val="15"/>
                <c:pt idx="0">
                  <c:v>1.5129666666666666</c:v>
                </c:pt>
                <c:pt idx="3">
                  <c:v>1.4383999999999999</c:v>
                </c:pt>
                <c:pt idx="6">
                  <c:v>0.39593333333333341</c:v>
                </c:pt>
                <c:pt idx="9">
                  <c:v>0.78759999999999986</c:v>
                </c:pt>
                <c:pt idx="12">
                  <c:v>1.1561333333333332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45-8240-88B8-BE758C96C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39"/>
        <c:axId val="864366480"/>
        <c:axId val="864318080"/>
      </c:barChart>
      <c:cat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L/S (cumulative)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auto val="1"/>
        <c:lblAlgn val="ctr"/>
        <c:lblOffset val="100"/>
        <c:noMultiLvlLbl val="0"/>
      </c:catAx>
      <c:valAx>
        <c:axId val="8643180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200" b="0" i="0" u="none" strike="noStrike" baseline="0">
                    <a:effectLst/>
                  </a:rPr>
                  <a:t>Cr(µg/L</a:t>
                </a:r>
                <a:r>
                  <a:rPr lang="en-GB" sz="1200" b="0" i="0" u="none" strike="noStrike" baseline="0"/>
                  <a:t> )</a:t>
                </a:r>
                <a:endParaRPr lang="en-GB" sz="12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nb-NO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863958369735195"/>
          <c:y val="0.10449525836277662"/>
          <c:w val="0.20538593959371526"/>
          <c:h val="5.1600399667711939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span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Br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Zn!$K$9:$K$23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Zn!$O$9:$O$23</c:f>
              <c:numCache>
                <c:formatCode>0.00</c:formatCode>
                <c:ptCount val="15"/>
                <c:pt idx="0">
                  <c:v>0.65026666666666666</c:v>
                </c:pt>
                <c:pt idx="3">
                  <c:v>0.23076666666666665</c:v>
                </c:pt>
                <c:pt idx="6">
                  <c:v>1.3160000000000001</c:v>
                </c:pt>
                <c:pt idx="9">
                  <c:v>0.54936666666666667</c:v>
                </c:pt>
                <c:pt idx="12">
                  <c:v>1.2271000000000001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31-514C-B758-621D7D1AA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64366480"/>
        <c:axId val="864318080"/>
      </c:barChart>
      <c:cat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L/S (cumulative) </a:t>
                </a:r>
                <a:endParaRPr lang="en-N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auto val="1"/>
        <c:lblAlgn val="ctr"/>
        <c:lblOffset val="100"/>
        <c:noMultiLvlLbl val="0"/>
      </c:catAx>
      <c:valAx>
        <c:axId val="8643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Zn(µg/L)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Acai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Zn!$K$25:$K$39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Zn!$O$25:$O$39</c:f>
              <c:numCache>
                <c:formatCode>0.00</c:formatCode>
                <c:ptCount val="15"/>
                <c:pt idx="0">
                  <c:v>0.31303333333333333</c:v>
                </c:pt>
                <c:pt idx="3">
                  <c:v>0.47939999999999999</c:v>
                </c:pt>
                <c:pt idx="6">
                  <c:v>0.371</c:v>
                </c:pt>
                <c:pt idx="9">
                  <c:v>9.5518666666666672</c:v>
                </c:pt>
                <c:pt idx="12">
                  <c:v>1.1110666666666666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10-1647-BB57-12B8A614E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64366480"/>
        <c:axId val="864318080"/>
      </c:barChart>
      <c:cat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L/S (cumulative) </a:t>
                </a:r>
                <a:endParaRPr lang="en-N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auto val="1"/>
        <c:lblAlgn val="ctr"/>
        <c:lblOffset val="100"/>
        <c:noMultiLvlLbl val="0"/>
      </c:catAx>
      <c:valAx>
        <c:axId val="8643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Zn(µg/L)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Soil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Zn!$K$9:$K$23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Zn!$O$41:$O$55</c:f>
              <c:numCache>
                <c:formatCode>0.00</c:formatCode>
                <c:ptCount val="15"/>
                <c:pt idx="0">
                  <c:v>0.30606666666666665</c:v>
                </c:pt>
                <c:pt idx="3">
                  <c:v>0.85279999999999989</c:v>
                </c:pt>
                <c:pt idx="6">
                  <c:v>0.34213333333333334</c:v>
                </c:pt>
                <c:pt idx="9">
                  <c:v>0.30449999999999999</c:v>
                </c:pt>
                <c:pt idx="12">
                  <c:v>0.3634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5C-6E43-B58B-DC080C090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64366480"/>
        <c:axId val="864318080"/>
      </c:barChart>
      <c:cat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L/S (cumulative)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auto val="1"/>
        <c:lblAlgn val="ctr"/>
        <c:lblOffset val="100"/>
        <c:noMultiLvlLbl val="0"/>
      </c:catAx>
      <c:valAx>
        <c:axId val="8643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Zn(µg/L)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Na</a:t>
            </a:r>
            <a:r>
              <a:rPr lang="en-GB" baseline="0"/>
              <a:t> </a:t>
            </a:r>
            <a:r>
              <a:rPr lang="en-GB"/>
              <a:t>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Na!$P$8:$P$22</c:f>
                <c:numCache>
                  <c:formatCode>General</c:formatCode>
                  <c:ptCount val="15"/>
                  <c:pt idx="0">
                    <c:v>8.1965921571101955E-2</c:v>
                  </c:pt>
                  <c:pt idx="3">
                    <c:v>0.26420060217380276</c:v>
                  </c:pt>
                  <c:pt idx="6">
                    <c:v>0.16350055455257639</c:v>
                  </c:pt>
                  <c:pt idx="9">
                    <c:v>4.0021838092887771E-2</c:v>
                  </c:pt>
                  <c:pt idx="12">
                    <c:v>9.8368696999265551E-2</c:v>
                  </c:pt>
                </c:numCache>
              </c:numRef>
            </c:plus>
            <c:minus>
              <c:numRef>
                <c:f>Na!$P$8:$P$22</c:f>
                <c:numCache>
                  <c:formatCode>General</c:formatCode>
                  <c:ptCount val="15"/>
                  <c:pt idx="0">
                    <c:v>8.1965921571101955E-2</c:v>
                  </c:pt>
                  <c:pt idx="3">
                    <c:v>0.26420060217380276</c:v>
                  </c:pt>
                  <c:pt idx="6">
                    <c:v>0.16350055455257639</c:v>
                  </c:pt>
                  <c:pt idx="9">
                    <c:v>4.0021838092887771E-2</c:v>
                  </c:pt>
                  <c:pt idx="12">
                    <c:v>9.8368696999265551E-2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Na!$J$8:$J$22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Na!$N$8:$N$22</c:f>
              <c:numCache>
                <c:formatCode>0.00</c:formatCode>
                <c:ptCount val="15"/>
                <c:pt idx="0">
                  <c:v>8.8164449999999999</c:v>
                </c:pt>
                <c:pt idx="3">
                  <c:v>4.4981260000000001</c:v>
                </c:pt>
                <c:pt idx="6">
                  <c:v>3.1298550000000005</c:v>
                </c:pt>
                <c:pt idx="9">
                  <c:v>2.4397233333333332</c:v>
                </c:pt>
                <c:pt idx="12">
                  <c:v>2.1708986666666665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2E-B045-AA76-156BAB032407}"/>
            </c:ext>
          </c:extLst>
        </c:ser>
        <c:ser>
          <c:idx val="1"/>
          <c:order val="1"/>
          <c:tx>
            <c:v>acai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Na!$P$24:$P$38</c:f>
                <c:numCache>
                  <c:formatCode>General</c:formatCode>
                  <c:ptCount val="15"/>
                  <c:pt idx="0">
                    <c:v>0.12440889709475524</c:v>
                  </c:pt>
                  <c:pt idx="3">
                    <c:v>0.1526141613754545</c:v>
                  </c:pt>
                  <c:pt idx="6">
                    <c:v>0.12919462941753165</c:v>
                  </c:pt>
                  <c:pt idx="9">
                    <c:v>0.14330287645519632</c:v>
                  </c:pt>
                  <c:pt idx="12">
                    <c:v>8.0159203341433727E-2</c:v>
                  </c:pt>
                </c:numCache>
              </c:numRef>
            </c:plus>
            <c:minus>
              <c:numRef>
                <c:f>Na!$P$24:$P$38</c:f>
                <c:numCache>
                  <c:formatCode>General</c:formatCode>
                  <c:ptCount val="15"/>
                  <c:pt idx="0">
                    <c:v>0.12440889709475524</c:v>
                  </c:pt>
                  <c:pt idx="3">
                    <c:v>0.1526141613754545</c:v>
                  </c:pt>
                  <c:pt idx="6">
                    <c:v>0.12919462941753165</c:v>
                  </c:pt>
                  <c:pt idx="9">
                    <c:v>0.14330287645519632</c:v>
                  </c:pt>
                  <c:pt idx="12">
                    <c:v>8.0159203341433727E-2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Na!$J$8:$J$22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Na!$N$24:$N$38</c:f>
              <c:numCache>
                <c:formatCode>0.00</c:formatCode>
                <c:ptCount val="15"/>
                <c:pt idx="0">
                  <c:v>8.5938146666666668</c:v>
                </c:pt>
                <c:pt idx="3">
                  <c:v>4.7641553333333331</c:v>
                </c:pt>
                <c:pt idx="6">
                  <c:v>3.3086076666666666</c:v>
                </c:pt>
                <c:pt idx="9">
                  <c:v>2.4164246666666664</c:v>
                </c:pt>
                <c:pt idx="12">
                  <c:v>1.9370396666666665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2E-B045-AA76-156BAB032407}"/>
            </c:ext>
          </c:extLst>
        </c:ser>
        <c:ser>
          <c:idx val="2"/>
          <c:order val="2"/>
          <c:tx>
            <c:v>Soil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Na!$P$40:$P$54</c:f>
                <c:numCache>
                  <c:formatCode>General</c:formatCode>
                  <c:ptCount val="15"/>
                  <c:pt idx="0">
                    <c:v>8.5592329190958341E-2</c:v>
                  </c:pt>
                  <c:pt idx="3">
                    <c:v>0.32510142295648842</c:v>
                  </c:pt>
                  <c:pt idx="6">
                    <c:v>6.2257506329223694E-2</c:v>
                  </c:pt>
                  <c:pt idx="9">
                    <c:v>3.224569377451815E-2</c:v>
                  </c:pt>
                  <c:pt idx="12">
                    <c:v>6.3187020481530382E-2</c:v>
                  </c:pt>
                </c:numCache>
              </c:numRef>
            </c:plus>
            <c:minus>
              <c:numRef>
                <c:f>Na!$P$40:$P$54</c:f>
                <c:numCache>
                  <c:formatCode>General</c:formatCode>
                  <c:ptCount val="15"/>
                  <c:pt idx="0">
                    <c:v>8.5592329190958341E-2</c:v>
                  </c:pt>
                  <c:pt idx="3">
                    <c:v>0.32510142295648842</c:v>
                  </c:pt>
                  <c:pt idx="6">
                    <c:v>6.2257506329223694E-2</c:v>
                  </c:pt>
                  <c:pt idx="9">
                    <c:v>3.224569377451815E-2</c:v>
                  </c:pt>
                  <c:pt idx="12">
                    <c:v>6.3187020481530382E-2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Na!$J$8:$J$22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Na!$N$40:$N$54</c:f>
              <c:numCache>
                <c:formatCode>0.00</c:formatCode>
                <c:ptCount val="15"/>
                <c:pt idx="0">
                  <c:v>8.7960983333333349</c:v>
                </c:pt>
                <c:pt idx="3">
                  <c:v>4.7679236666666664</c:v>
                </c:pt>
                <c:pt idx="6">
                  <c:v>3.107518666666667</c:v>
                </c:pt>
                <c:pt idx="9">
                  <c:v>2.412032</c:v>
                </c:pt>
                <c:pt idx="12">
                  <c:v>2.1288026666666666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2E-B045-AA76-156BAB032407}"/>
            </c:ext>
          </c:extLst>
        </c:ser>
        <c:ser>
          <c:idx val="3"/>
          <c:order val="3"/>
          <c:tx>
            <c:v>Gypsum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Na!$P$56:$P$70</c:f>
                <c:numCache>
                  <c:formatCode>General</c:formatCode>
                  <c:ptCount val="15"/>
                  <c:pt idx="0">
                    <c:v>0.26726151911564044</c:v>
                  </c:pt>
                  <c:pt idx="3">
                    <c:v>0.51125070162233877</c:v>
                  </c:pt>
                  <c:pt idx="6">
                    <c:v>3.4801756540918098E-2</c:v>
                  </c:pt>
                  <c:pt idx="9">
                    <c:v>8.0612842856045003E-3</c:v>
                  </c:pt>
                  <c:pt idx="12">
                    <c:v>1.657919566806541E-2</c:v>
                  </c:pt>
                </c:numCache>
              </c:numRef>
            </c:plus>
            <c:minus>
              <c:numRef>
                <c:f>Na!$P$56:$P$70</c:f>
                <c:numCache>
                  <c:formatCode>General</c:formatCode>
                  <c:ptCount val="15"/>
                  <c:pt idx="0">
                    <c:v>0.26726151911564044</c:v>
                  </c:pt>
                  <c:pt idx="3">
                    <c:v>0.51125070162233877</c:v>
                  </c:pt>
                  <c:pt idx="6">
                    <c:v>3.4801756540918098E-2</c:v>
                  </c:pt>
                  <c:pt idx="9">
                    <c:v>8.0612842856045003E-3</c:v>
                  </c:pt>
                  <c:pt idx="12">
                    <c:v>1.657919566806541E-2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Na!$J$8:$J$22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Na!$N$56:$N$70</c:f>
              <c:numCache>
                <c:formatCode>0.00</c:formatCode>
                <c:ptCount val="15"/>
                <c:pt idx="0">
                  <c:v>14.75215</c:v>
                </c:pt>
                <c:pt idx="3">
                  <c:v>6.1487293333333328</c:v>
                </c:pt>
                <c:pt idx="6">
                  <c:v>2.1963156666666666</c:v>
                </c:pt>
                <c:pt idx="9">
                  <c:v>1.4118806666666668</c:v>
                </c:pt>
                <c:pt idx="12">
                  <c:v>1.129532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2E-B045-AA76-156BAB032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39"/>
        <c:axId val="864366480"/>
        <c:axId val="864318080"/>
      </c:barChart>
      <c:cat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L/S</a:t>
                </a:r>
                <a:r>
                  <a:rPr lang="en-GB" sz="1200" baseline="0"/>
                  <a:t> (cumulative) 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auto val="1"/>
        <c:lblAlgn val="ctr"/>
        <c:lblOffset val="100"/>
        <c:noMultiLvlLbl val="0"/>
      </c:catAx>
      <c:valAx>
        <c:axId val="864318080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200" b="0" i="0" u="none" strike="noStrike" baseline="0">
                    <a:effectLst/>
                  </a:rPr>
                  <a:t>Na(mg/L</a:t>
                </a:r>
                <a:r>
                  <a:rPr lang="en-GB" sz="1200" b="0" i="0" u="none" strike="noStrike" baseline="0"/>
                  <a:t> )</a:t>
                </a:r>
                <a:endParaRPr lang="en-GB" sz="12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nb-NO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767067132072414"/>
          <c:y val="8.3357896547670396E-2"/>
          <c:w val="0.39639685584432877"/>
          <c:h val="5.0162393012118889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span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Gypsum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Zn!$K$57:$K$71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Zn!$O$57:$O$71</c:f>
              <c:numCache>
                <c:formatCode>0.00</c:formatCode>
                <c:ptCount val="15"/>
                <c:pt idx="0">
                  <c:v>0.82026666666666659</c:v>
                </c:pt>
                <c:pt idx="3">
                  <c:v>2.6691333333333334</c:v>
                </c:pt>
                <c:pt idx="6">
                  <c:v>0.5359666666666667</c:v>
                </c:pt>
                <c:pt idx="9">
                  <c:v>0.62216666666666665</c:v>
                </c:pt>
                <c:pt idx="12">
                  <c:v>0.72783333333333333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79-4443-ACC6-3420F2F39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64366480"/>
        <c:axId val="864318080"/>
      </c:barChart>
      <c:cat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L/S</a:t>
                </a:r>
                <a:r>
                  <a:rPr lang="en-GB" baseline="0"/>
                  <a:t> (cumulative)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auto val="1"/>
        <c:lblAlgn val="ctr"/>
        <c:lblOffset val="100"/>
        <c:noMultiLvlLbl val="0"/>
      </c:catAx>
      <c:valAx>
        <c:axId val="8643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Zn(µg/L)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Zn!$Q$9:$Q$23</c:f>
                <c:numCache>
                  <c:formatCode>General</c:formatCode>
                  <c:ptCount val="15"/>
                  <c:pt idx="0">
                    <c:v>0.734726223387551</c:v>
                  </c:pt>
                  <c:pt idx="3">
                    <c:v>9.9892558948769306E-2</c:v>
                  </c:pt>
                  <c:pt idx="6">
                    <c:v>0.98690699156506156</c:v>
                  </c:pt>
                  <c:pt idx="9">
                    <c:v>0.4322491218421774</c:v>
                  </c:pt>
                  <c:pt idx="12">
                    <c:v>1.7782174192150972</c:v>
                  </c:pt>
                </c:numCache>
              </c:numRef>
            </c:plus>
            <c:minus>
              <c:numRef>
                <c:f>Zn!$Q$9:$Q$23</c:f>
                <c:numCache>
                  <c:formatCode>General</c:formatCode>
                  <c:ptCount val="15"/>
                  <c:pt idx="0">
                    <c:v>0.734726223387551</c:v>
                  </c:pt>
                  <c:pt idx="3">
                    <c:v>9.9892558948769306E-2</c:v>
                  </c:pt>
                  <c:pt idx="6">
                    <c:v>0.98690699156506156</c:v>
                  </c:pt>
                  <c:pt idx="9">
                    <c:v>0.4322491218421774</c:v>
                  </c:pt>
                  <c:pt idx="12">
                    <c:v>1.7782174192150972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Zn!$K$57:$K$71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Zn!$O$9:$O$23</c:f>
              <c:numCache>
                <c:formatCode>0.00</c:formatCode>
                <c:ptCount val="15"/>
                <c:pt idx="0">
                  <c:v>0.65026666666666666</c:v>
                </c:pt>
                <c:pt idx="3">
                  <c:v>0.23076666666666665</c:v>
                </c:pt>
                <c:pt idx="6">
                  <c:v>1.3160000000000001</c:v>
                </c:pt>
                <c:pt idx="9">
                  <c:v>0.54936666666666667</c:v>
                </c:pt>
                <c:pt idx="12">
                  <c:v>1.2271000000000001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44-984B-AD8A-DC6BE4A48683}"/>
            </c:ext>
          </c:extLst>
        </c:ser>
        <c:ser>
          <c:idx val="1"/>
          <c:order val="1"/>
          <c:tx>
            <c:v>Acai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Zn!$Q$25:$Q$39</c:f>
                <c:numCache>
                  <c:formatCode>General</c:formatCode>
                  <c:ptCount val="15"/>
                  <c:pt idx="0">
                    <c:v>9.0728845100846126E-2</c:v>
                  </c:pt>
                  <c:pt idx="3">
                    <c:v>0.38244258392600583</c:v>
                  </c:pt>
                  <c:pt idx="6">
                    <c:v>0.2107342164908205</c:v>
                  </c:pt>
                  <c:pt idx="9">
                    <c:v>15.270529245030552</c:v>
                  </c:pt>
                  <c:pt idx="12">
                    <c:v>1.0856935356413122</c:v>
                  </c:pt>
                </c:numCache>
              </c:numRef>
            </c:plus>
            <c:minus>
              <c:numRef>
                <c:f>Zn!$Q$25:$Q$39</c:f>
                <c:numCache>
                  <c:formatCode>General</c:formatCode>
                  <c:ptCount val="15"/>
                  <c:pt idx="0">
                    <c:v>9.0728845100846126E-2</c:v>
                  </c:pt>
                  <c:pt idx="3">
                    <c:v>0.38244258392600583</c:v>
                  </c:pt>
                  <c:pt idx="6">
                    <c:v>0.2107342164908205</c:v>
                  </c:pt>
                  <c:pt idx="9">
                    <c:v>15.270529245030552</c:v>
                  </c:pt>
                  <c:pt idx="12">
                    <c:v>1.0856935356413122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Zn!$K$57:$K$71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Zn!$O$25:$O$39</c:f>
              <c:numCache>
                <c:formatCode>0.00</c:formatCode>
                <c:ptCount val="15"/>
                <c:pt idx="0">
                  <c:v>0.31303333333333333</c:v>
                </c:pt>
                <c:pt idx="3">
                  <c:v>0.47939999999999999</c:v>
                </c:pt>
                <c:pt idx="6">
                  <c:v>0.371</c:v>
                </c:pt>
                <c:pt idx="9">
                  <c:v>9.5518666666666672</c:v>
                </c:pt>
                <c:pt idx="12">
                  <c:v>1.1110666666666666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44-984B-AD8A-DC6BE4A48683}"/>
            </c:ext>
          </c:extLst>
        </c:ser>
        <c:ser>
          <c:idx val="2"/>
          <c:order val="2"/>
          <c:tx>
            <c:v>Soil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Zn!$Q$41:$Q$55</c:f>
                <c:numCache>
                  <c:formatCode>General</c:formatCode>
                  <c:ptCount val="15"/>
                  <c:pt idx="0">
                    <c:v>0.17345092485580274</c:v>
                  </c:pt>
                  <c:pt idx="3">
                    <c:v>1.1721198786813571</c:v>
                  </c:pt>
                  <c:pt idx="6">
                    <c:v>0.1393140457144697</c:v>
                  </c:pt>
                  <c:pt idx="9">
                    <c:v>0.10539558814295785</c:v>
                  </c:pt>
                  <c:pt idx="12">
                    <c:v>0.10692272910845489</c:v>
                  </c:pt>
                </c:numCache>
              </c:numRef>
            </c:plus>
            <c:minus>
              <c:numRef>
                <c:f>Zn!$Q$41:$Q$55</c:f>
                <c:numCache>
                  <c:formatCode>General</c:formatCode>
                  <c:ptCount val="15"/>
                  <c:pt idx="0">
                    <c:v>0.17345092485580274</c:v>
                  </c:pt>
                  <c:pt idx="3">
                    <c:v>1.1721198786813571</c:v>
                  </c:pt>
                  <c:pt idx="6">
                    <c:v>0.1393140457144697</c:v>
                  </c:pt>
                  <c:pt idx="9">
                    <c:v>0.10539558814295785</c:v>
                  </c:pt>
                  <c:pt idx="12">
                    <c:v>0.10692272910845489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Zn!$K$57:$K$71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Zn!$O$41:$O$55</c:f>
              <c:numCache>
                <c:formatCode>0.00</c:formatCode>
                <c:ptCount val="15"/>
                <c:pt idx="0">
                  <c:v>0.30606666666666665</c:v>
                </c:pt>
                <c:pt idx="3">
                  <c:v>0.85279999999999989</c:v>
                </c:pt>
                <c:pt idx="6">
                  <c:v>0.34213333333333334</c:v>
                </c:pt>
                <c:pt idx="9">
                  <c:v>0.30449999999999999</c:v>
                </c:pt>
                <c:pt idx="12">
                  <c:v>0.3634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44-984B-AD8A-DC6BE4A48683}"/>
            </c:ext>
          </c:extLst>
        </c:ser>
        <c:ser>
          <c:idx val="3"/>
          <c:order val="3"/>
          <c:tx>
            <c:v>Gypsum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Zn!$Q$57:$Q$71</c:f>
                <c:numCache>
                  <c:formatCode>General</c:formatCode>
                  <c:ptCount val="15"/>
                  <c:pt idx="0">
                    <c:v>0.99388704254222648</c:v>
                  </c:pt>
                  <c:pt idx="3">
                    <c:v>4.0728887983019284</c:v>
                  </c:pt>
                  <c:pt idx="6">
                    <c:v>0.3516394792018287</c:v>
                  </c:pt>
                  <c:pt idx="9">
                    <c:v>0.58988288103091557</c:v>
                  </c:pt>
                  <c:pt idx="12">
                    <c:v>0.50708887123790536</c:v>
                  </c:pt>
                </c:numCache>
              </c:numRef>
            </c:plus>
            <c:minus>
              <c:numRef>
                <c:f>Zn!$Q$57:$Q$71</c:f>
                <c:numCache>
                  <c:formatCode>General</c:formatCode>
                  <c:ptCount val="15"/>
                  <c:pt idx="0">
                    <c:v>0.99388704254222648</c:v>
                  </c:pt>
                  <c:pt idx="3">
                    <c:v>4.0728887983019284</c:v>
                  </c:pt>
                  <c:pt idx="6">
                    <c:v>0.3516394792018287</c:v>
                  </c:pt>
                  <c:pt idx="9">
                    <c:v>0.58988288103091557</c:v>
                  </c:pt>
                  <c:pt idx="12">
                    <c:v>0.50708887123790536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Zn!$K$57:$K$71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Zn!$O$57:$O$71</c:f>
              <c:numCache>
                <c:formatCode>0.00</c:formatCode>
                <c:ptCount val="15"/>
                <c:pt idx="0">
                  <c:v>0.82026666666666659</c:v>
                </c:pt>
                <c:pt idx="3">
                  <c:v>2.6691333333333334</c:v>
                </c:pt>
                <c:pt idx="6">
                  <c:v>0.5359666666666667</c:v>
                </c:pt>
                <c:pt idx="9">
                  <c:v>0.62216666666666665</c:v>
                </c:pt>
                <c:pt idx="12">
                  <c:v>0.72783333333333333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44-984B-AD8A-DC6BE4A48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39"/>
        <c:axId val="864366480"/>
        <c:axId val="864318080"/>
      </c:barChart>
      <c:cat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L/S (cumulative)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auto val="1"/>
        <c:lblAlgn val="ctr"/>
        <c:lblOffset val="100"/>
        <c:noMultiLvlLbl val="0"/>
      </c:catAx>
      <c:valAx>
        <c:axId val="8643180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200" b="0" i="0" u="none" strike="noStrike" baseline="0">
                    <a:effectLst/>
                  </a:rPr>
                  <a:t>Zn(µg/L</a:t>
                </a:r>
                <a:r>
                  <a:rPr lang="en-GB" sz="1200" b="0" i="0" u="none" strike="noStrike" baseline="0"/>
                  <a:t> )</a:t>
                </a:r>
                <a:endParaRPr lang="en-GB" sz="12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nb-NO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863958369735195"/>
          <c:y val="0.10449525836277662"/>
          <c:w val="0.20538593959371526"/>
          <c:h val="5.1600399667711939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span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Br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Ga!$K$9:$K$23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Ga!$O$9:$O$23</c:f>
              <c:numCache>
                <c:formatCode>0.00</c:formatCode>
                <c:ptCount val="15"/>
                <c:pt idx="0">
                  <c:v>3.7623666666666664</c:v>
                </c:pt>
                <c:pt idx="3">
                  <c:v>0.95356666666666656</c:v>
                </c:pt>
                <c:pt idx="6">
                  <c:v>0.38886666666666669</c:v>
                </c:pt>
                <c:pt idx="9">
                  <c:v>0.20776666666666666</c:v>
                </c:pt>
                <c:pt idx="12">
                  <c:v>0.1690666666666667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5E-D74E-9167-52DF9AAD0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64366480"/>
        <c:axId val="864318080"/>
      </c:barChart>
      <c:cat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L/S (cumulative) </a:t>
                </a:r>
                <a:endParaRPr lang="en-N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auto val="1"/>
        <c:lblAlgn val="ctr"/>
        <c:lblOffset val="100"/>
        <c:noMultiLvlLbl val="0"/>
      </c:catAx>
      <c:valAx>
        <c:axId val="8643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Ga(µg/L)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Acai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Ga!$K$25:$K$39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Ga!$O$25:$O$39</c:f>
              <c:numCache>
                <c:formatCode>0.00</c:formatCode>
                <c:ptCount val="15"/>
                <c:pt idx="0">
                  <c:v>3.1202333333333336</c:v>
                </c:pt>
                <c:pt idx="3">
                  <c:v>1.2177666666666667</c:v>
                </c:pt>
                <c:pt idx="6">
                  <c:v>0.60876666666666657</c:v>
                </c:pt>
                <c:pt idx="9">
                  <c:v>0.44203333333333333</c:v>
                </c:pt>
                <c:pt idx="12">
                  <c:v>0.35153333333333331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7A-FA43-8E73-652E7182C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64366480"/>
        <c:axId val="864318080"/>
      </c:barChart>
      <c:cat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L/S (cumulative) </a:t>
                </a:r>
                <a:endParaRPr lang="en-N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auto val="1"/>
        <c:lblAlgn val="ctr"/>
        <c:lblOffset val="100"/>
        <c:noMultiLvlLbl val="0"/>
      </c:catAx>
      <c:valAx>
        <c:axId val="8643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Ga(µg/L)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Soil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Ga!$K$9:$K$23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Ga!$O$41:$O$55</c:f>
              <c:numCache>
                <c:formatCode>0.00</c:formatCode>
                <c:ptCount val="15"/>
                <c:pt idx="0">
                  <c:v>3.7316666666666669</c:v>
                </c:pt>
                <c:pt idx="3">
                  <c:v>0.95463333333333333</c:v>
                </c:pt>
                <c:pt idx="6">
                  <c:v>0.36883333333333335</c:v>
                </c:pt>
                <c:pt idx="9">
                  <c:v>0.22953333333333334</c:v>
                </c:pt>
                <c:pt idx="12">
                  <c:v>0.24036666666666665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6C-884F-8116-BE0238EFE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64366480"/>
        <c:axId val="864318080"/>
      </c:barChart>
      <c:cat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L/S (cumulative)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auto val="1"/>
        <c:lblAlgn val="ctr"/>
        <c:lblOffset val="100"/>
        <c:noMultiLvlLbl val="0"/>
      </c:catAx>
      <c:valAx>
        <c:axId val="8643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Ga(µg/L)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Gypsum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Ga!$K$57:$K$71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Ga!$O$57:$O$71</c:f>
              <c:numCache>
                <c:formatCode>0.00</c:formatCode>
                <c:ptCount val="15"/>
                <c:pt idx="0">
                  <c:v>0.45173333333333332</c:v>
                </c:pt>
                <c:pt idx="3">
                  <c:v>0.24916666666666668</c:v>
                </c:pt>
                <c:pt idx="6">
                  <c:v>0.48679999999999995</c:v>
                </c:pt>
                <c:pt idx="9">
                  <c:v>0.41003333333333331</c:v>
                </c:pt>
                <c:pt idx="12">
                  <c:v>0.30476666666666669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D-F641-AC5E-791754087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64366480"/>
        <c:axId val="864318080"/>
      </c:barChart>
      <c:cat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L/S</a:t>
                </a:r>
                <a:r>
                  <a:rPr lang="en-GB" baseline="0"/>
                  <a:t> (cumulative)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auto val="1"/>
        <c:lblAlgn val="ctr"/>
        <c:lblOffset val="100"/>
        <c:noMultiLvlLbl val="0"/>
      </c:catAx>
      <c:valAx>
        <c:axId val="8643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Ga(µg/L)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Ga!$Q$9:$Q$23</c:f>
                <c:numCache>
                  <c:formatCode>General</c:formatCode>
                  <c:ptCount val="15"/>
                  <c:pt idx="0">
                    <c:v>0.10245337150788826</c:v>
                  </c:pt>
                  <c:pt idx="3">
                    <c:v>0.19567724275789991</c:v>
                  </c:pt>
                  <c:pt idx="6">
                    <c:v>6.8579467286741663E-2</c:v>
                  </c:pt>
                  <c:pt idx="9">
                    <c:v>2.3378694004014287E-2</c:v>
                  </c:pt>
                  <c:pt idx="12">
                    <c:v>1.8298178415714874E-2</c:v>
                  </c:pt>
                </c:numCache>
              </c:numRef>
            </c:plus>
            <c:minus>
              <c:numRef>
                <c:f>Ga!$Q$9:$Q$23</c:f>
                <c:numCache>
                  <c:formatCode>General</c:formatCode>
                  <c:ptCount val="15"/>
                  <c:pt idx="0">
                    <c:v>0.10245337150788826</c:v>
                  </c:pt>
                  <c:pt idx="3">
                    <c:v>0.19567724275789991</c:v>
                  </c:pt>
                  <c:pt idx="6">
                    <c:v>6.8579467286741663E-2</c:v>
                  </c:pt>
                  <c:pt idx="9">
                    <c:v>2.3378694004014287E-2</c:v>
                  </c:pt>
                  <c:pt idx="12">
                    <c:v>1.8298178415714874E-2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Ga!$K$57:$K$71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Ga!$O$9:$O$23</c:f>
              <c:numCache>
                <c:formatCode>0.00</c:formatCode>
                <c:ptCount val="15"/>
                <c:pt idx="0">
                  <c:v>3.7623666666666664</c:v>
                </c:pt>
                <c:pt idx="3">
                  <c:v>0.95356666666666656</c:v>
                </c:pt>
                <c:pt idx="6">
                  <c:v>0.38886666666666669</c:v>
                </c:pt>
                <c:pt idx="9">
                  <c:v>0.20776666666666666</c:v>
                </c:pt>
                <c:pt idx="12">
                  <c:v>0.1690666666666667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9B-5749-AF40-4C90DA6CD26F}"/>
            </c:ext>
          </c:extLst>
        </c:ser>
        <c:ser>
          <c:idx val="1"/>
          <c:order val="1"/>
          <c:tx>
            <c:v>Acai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Ga!$Q$25:$Q$39</c:f>
                <c:numCache>
                  <c:formatCode>General</c:formatCode>
                  <c:ptCount val="15"/>
                  <c:pt idx="0">
                    <c:v>6.9074621485270188E-2</c:v>
                  </c:pt>
                  <c:pt idx="3">
                    <c:v>4.9385456698640841E-2</c:v>
                  </c:pt>
                  <c:pt idx="6">
                    <c:v>2.9784112095768995E-2</c:v>
                  </c:pt>
                  <c:pt idx="9">
                    <c:v>1.4498390715294325E-2</c:v>
                  </c:pt>
                  <c:pt idx="12">
                    <c:v>4.9534466115356043E-2</c:v>
                  </c:pt>
                </c:numCache>
              </c:numRef>
            </c:plus>
            <c:minus>
              <c:numRef>
                <c:f>Ga!$Q$25:$Q$39</c:f>
                <c:numCache>
                  <c:formatCode>General</c:formatCode>
                  <c:ptCount val="15"/>
                  <c:pt idx="0">
                    <c:v>6.9074621485270188E-2</c:v>
                  </c:pt>
                  <c:pt idx="3">
                    <c:v>4.9385456698640841E-2</c:v>
                  </c:pt>
                  <c:pt idx="6">
                    <c:v>2.9784112095768995E-2</c:v>
                  </c:pt>
                  <c:pt idx="9">
                    <c:v>1.4498390715294325E-2</c:v>
                  </c:pt>
                  <c:pt idx="12">
                    <c:v>4.9534466115356043E-2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Ga!$K$57:$K$71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Ga!$O$25:$O$39</c:f>
              <c:numCache>
                <c:formatCode>0.00</c:formatCode>
                <c:ptCount val="15"/>
                <c:pt idx="0">
                  <c:v>3.1202333333333336</c:v>
                </c:pt>
                <c:pt idx="3">
                  <c:v>1.2177666666666667</c:v>
                </c:pt>
                <c:pt idx="6">
                  <c:v>0.60876666666666657</c:v>
                </c:pt>
                <c:pt idx="9">
                  <c:v>0.44203333333333333</c:v>
                </c:pt>
                <c:pt idx="12">
                  <c:v>0.35153333333333331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9B-5749-AF40-4C90DA6CD26F}"/>
            </c:ext>
          </c:extLst>
        </c:ser>
        <c:ser>
          <c:idx val="2"/>
          <c:order val="2"/>
          <c:tx>
            <c:v>Soil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Ga!$Q$41:$Q$55</c:f>
                <c:numCache>
                  <c:formatCode>General</c:formatCode>
                  <c:ptCount val="15"/>
                  <c:pt idx="0">
                    <c:v>8.0564032504172184E-2</c:v>
                  </c:pt>
                  <c:pt idx="3">
                    <c:v>0.11536417699326482</c:v>
                  </c:pt>
                  <c:pt idx="6">
                    <c:v>1.7462626759263165E-2</c:v>
                  </c:pt>
                  <c:pt idx="9">
                    <c:v>3.1077537439979746E-2</c:v>
                  </c:pt>
                  <c:pt idx="12">
                    <c:v>4.0778711766475982E-2</c:v>
                  </c:pt>
                </c:numCache>
              </c:numRef>
            </c:plus>
            <c:minus>
              <c:numRef>
                <c:f>Ga!$Q$41:$Q$55</c:f>
                <c:numCache>
                  <c:formatCode>General</c:formatCode>
                  <c:ptCount val="15"/>
                  <c:pt idx="0">
                    <c:v>8.0564032504172184E-2</c:v>
                  </c:pt>
                  <c:pt idx="3">
                    <c:v>0.11536417699326482</c:v>
                  </c:pt>
                  <c:pt idx="6">
                    <c:v>1.7462626759263165E-2</c:v>
                  </c:pt>
                  <c:pt idx="9">
                    <c:v>3.1077537439979746E-2</c:v>
                  </c:pt>
                  <c:pt idx="12">
                    <c:v>4.0778711766475982E-2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Ga!$K$57:$K$71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Ga!$O$41:$O$55</c:f>
              <c:numCache>
                <c:formatCode>0.00</c:formatCode>
                <c:ptCount val="15"/>
                <c:pt idx="0">
                  <c:v>3.7316666666666669</c:v>
                </c:pt>
                <c:pt idx="3">
                  <c:v>0.95463333333333333</c:v>
                </c:pt>
                <c:pt idx="6">
                  <c:v>0.36883333333333335</c:v>
                </c:pt>
                <c:pt idx="9">
                  <c:v>0.22953333333333334</c:v>
                </c:pt>
                <c:pt idx="12">
                  <c:v>0.24036666666666665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9B-5749-AF40-4C90DA6CD26F}"/>
            </c:ext>
          </c:extLst>
        </c:ser>
        <c:ser>
          <c:idx val="3"/>
          <c:order val="3"/>
          <c:tx>
            <c:v>Gypsum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Ga!$Q$57:$Q$71</c:f>
                <c:numCache>
                  <c:formatCode>General</c:formatCode>
                  <c:ptCount val="15"/>
                  <c:pt idx="0">
                    <c:v>2.8040209224136234E-2</c:v>
                  </c:pt>
                  <c:pt idx="3">
                    <c:v>2.2294917208487985E-2</c:v>
                  </c:pt>
                  <c:pt idx="6">
                    <c:v>2.8706096913373624E-2</c:v>
                  </c:pt>
                  <c:pt idx="9">
                    <c:v>1.908935130729519E-2</c:v>
                  </c:pt>
                  <c:pt idx="12">
                    <c:v>2.4578513651832862E-2</c:v>
                  </c:pt>
                </c:numCache>
              </c:numRef>
            </c:plus>
            <c:minus>
              <c:numRef>
                <c:f>Ga!$Q$57:$Q$71</c:f>
                <c:numCache>
                  <c:formatCode>General</c:formatCode>
                  <c:ptCount val="15"/>
                  <c:pt idx="0">
                    <c:v>2.8040209224136234E-2</c:v>
                  </c:pt>
                  <c:pt idx="3">
                    <c:v>2.2294917208487985E-2</c:v>
                  </c:pt>
                  <c:pt idx="6">
                    <c:v>2.8706096913373624E-2</c:v>
                  </c:pt>
                  <c:pt idx="9">
                    <c:v>1.908935130729519E-2</c:v>
                  </c:pt>
                  <c:pt idx="12">
                    <c:v>2.4578513651832862E-2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Ga!$K$57:$K$71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Ga!$O$57:$O$71</c:f>
              <c:numCache>
                <c:formatCode>0.00</c:formatCode>
                <c:ptCount val="15"/>
                <c:pt idx="0">
                  <c:v>0.45173333333333332</c:v>
                </c:pt>
                <c:pt idx="3">
                  <c:v>0.24916666666666668</c:v>
                </c:pt>
                <c:pt idx="6">
                  <c:v>0.48679999999999995</c:v>
                </c:pt>
                <c:pt idx="9">
                  <c:v>0.41003333333333331</c:v>
                </c:pt>
                <c:pt idx="12">
                  <c:v>0.30476666666666669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9B-5749-AF40-4C90DA6CD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39"/>
        <c:axId val="864366480"/>
        <c:axId val="864318080"/>
      </c:barChart>
      <c:cat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L/S (cumulative)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auto val="1"/>
        <c:lblAlgn val="ctr"/>
        <c:lblOffset val="100"/>
        <c:noMultiLvlLbl val="0"/>
      </c:catAx>
      <c:valAx>
        <c:axId val="8643180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200" b="0" i="0" u="none" strike="noStrike" baseline="0">
                    <a:effectLst/>
                  </a:rPr>
                  <a:t>Ga(µg/L</a:t>
                </a:r>
                <a:r>
                  <a:rPr lang="en-GB" sz="1200" b="0" i="0" u="none" strike="noStrike" baseline="0"/>
                  <a:t> )</a:t>
                </a:r>
                <a:endParaRPr lang="en-GB" sz="12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nb-NO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863958369735195"/>
          <c:y val="0.10449525836277662"/>
          <c:w val="0.20538593959371526"/>
          <c:h val="5.1600399667711939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span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Br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As!$K$9:$K$23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As!$O$9:$O$23</c:f>
              <c:numCache>
                <c:formatCode>0.00</c:formatCode>
                <c:ptCount val="15"/>
                <c:pt idx="0">
                  <c:v>0.32683333333333331</c:v>
                </c:pt>
                <c:pt idx="3">
                  <c:v>0.20316666666666669</c:v>
                </c:pt>
                <c:pt idx="6">
                  <c:v>0.16600000000000001</c:v>
                </c:pt>
                <c:pt idx="9">
                  <c:v>0.20836666666666667</c:v>
                </c:pt>
                <c:pt idx="12">
                  <c:v>0.31709999999999999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EB-B448-912E-C459CD9DB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64366480"/>
        <c:axId val="864318080"/>
      </c:barChart>
      <c:cat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L/S (cumulative) </a:t>
                </a:r>
                <a:endParaRPr lang="en-N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auto val="1"/>
        <c:lblAlgn val="ctr"/>
        <c:lblOffset val="100"/>
        <c:noMultiLvlLbl val="0"/>
      </c:catAx>
      <c:valAx>
        <c:axId val="8643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As(µg/L)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Acai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As!$K$25:$K$39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As!$O$25:$O$39</c:f>
              <c:numCache>
                <c:formatCode>0.00</c:formatCode>
                <c:ptCount val="15"/>
                <c:pt idx="0">
                  <c:v>0.66713333333333324</c:v>
                </c:pt>
                <c:pt idx="3">
                  <c:v>0.48626666666666662</c:v>
                </c:pt>
                <c:pt idx="6">
                  <c:v>0.35349999999999998</c:v>
                </c:pt>
                <c:pt idx="9">
                  <c:v>0.31936666666666663</c:v>
                </c:pt>
                <c:pt idx="12">
                  <c:v>0.17330000000000001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73-B446-9C84-31CC51954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64366480"/>
        <c:axId val="864318080"/>
      </c:barChart>
      <c:cat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L/S (cumulative) </a:t>
                </a:r>
                <a:endParaRPr lang="en-N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auto val="1"/>
        <c:lblAlgn val="ctr"/>
        <c:lblOffset val="100"/>
        <c:noMultiLvlLbl val="0"/>
      </c:catAx>
      <c:valAx>
        <c:axId val="8643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As(µg/L)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Soil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As!$K$9:$K$23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As!$O$41:$O$55</c:f>
              <c:numCache>
                <c:formatCode>0.00</c:formatCode>
                <c:ptCount val="15"/>
                <c:pt idx="0">
                  <c:v>0.52736666666666665</c:v>
                </c:pt>
                <c:pt idx="3">
                  <c:v>0.52693333333333336</c:v>
                </c:pt>
                <c:pt idx="6">
                  <c:v>0.37436666666666668</c:v>
                </c:pt>
                <c:pt idx="9">
                  <c:v>0.27356666666666668</c:v>
                </c:pt>
                <c:pt idx="12">
                  <c:v>0.20020000000000002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13-474A-9BC2-8323363AC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64366480"/>
        <c:axId val="864318080"/>
      </c:barChart>
      <c:cat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L/S (cumulative)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auto val="1"/>
        <c:lblAlgn val="ctr"/>
        <c:lblOffset val="100"/>
        <c:noMultiLvlLbl val="0"/>
      </c:catAx>
      <c:valAx>
        <c:axId val="8643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As(µg/L)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Na   y1axismg/l vs  y2axis %  cumulative %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Na!$P$8:$P$22</c:f>
                <c:numCache>
                  <c:formatCode>General</c:formatCode>
                  <c:ptCount val="15"/>
                  <c:pt idx="0">
                    <c:v>8.1965921571101955E-2</c:v>
                  </c:pt>
                  <c:pt idx="3">
                    <c:v>0.26420060217380276</c:v>
                  </c:pt>
                  <c:pt idx="6">
                    <c:v>0.16350055455257639</c:v>
                  </c:pt>
                  <c:pt idx="9">
                    <c:v>4.0021838092887771E-2</c:v>
                  </c:pt>
                  <c:pt idx="12">
                    <c:v>9.8368696999265551E-2</c:v>
                  </c:pt>
                </c:numCache>
              </c:numRef>
            </c:plus>
            <c:minus>
              <c:numRef>
                <c:f>Na!$P$8:$P$22</c:f>
                <c:numCache>
                  <c:formatCode>General</c:formatCode>
                  <c:ptCount val="15"/>
                  <c:pt idx="0">
                    <c:v>8.1965921571101955E-2</c:v>
                  </c:pt>
                  <c:pt idx="3">
                    <c:v>0.26420060217380276</c:v>
                  </c:pt>
                  <c:pt idx="6">
                    <c:v>0.16350055455257639</c:v>
                  </c:pt>
                  <c:pt idx="9">
                    <c:v>4.0021838092887771E-2</c:v>
                  </c:pt>
                  <c:pt idx="12">
                    <c:v>9.8368696999265551E-2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Na!$J$8:$J$22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Na!$N$8:$N$22</c:f>
              <c:numCache>
                <c:formatCode>0.00</c:formatCode>
                <c:ptCount val="15"/>
                <c:pt idx="0">
                  <c:v>8.8164449999999999</c:v>
                </c:pt>
                <c:pt idx="3">
                  <c:v>4.4981260000000001</c:v>
                </c:pt>
                <c:pt idx="6">
                  <c:v>3.1298550000000005</c:v>
                </c:pt>
                <c:pt idx="9">
                  <c:v>2.4397233333333332</c:v>
                </c:pt>
                <c:pt idx="12">
                  <c:v>2.1708986666666665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4D-6F44-B43C-40244F8A9A50}"/>
            </c:ext>
          </c:extLst>
        </c:ser>
        <c:ser>
          <c:idx val="1"/>
          <c:order val="1"/>
          <c:tx>
            <c:v>acai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Na!$P$24:$P$38</c:f>
                <c:numCache>
                  <c:formatCode>General</c:formatCode>
                  <c:ptCount val="15"/>
                  <c:pt idx="0">
                    <c:v>0.12440889709475524</c:v>
                  </c:pt>
                  <c:pt idx="3">
                    <c:v>0.1526141613754545</c:v>
                  </c:pt>
                  <c:pt idx="6">
                    <c:v>0.12919462941753165</c:v>
                  </c:pt>
                  <c:pt idx="9">
                    <c:v>0.14330287645519632</c:v>
                  </c:pt>
                  <c:pt idx="12">
                    <c:v>8.0159203341433727E-2</c:v>
                  </c:pt>
                </c:numCache>
              </c:numRef>
            </c:plus>
            <c:minus>
              <c:numRef>
                <c:f>Na!$P$24:$P$38</c:f>
                <c:numCache>
                  <c:formatCode>General</c:formatCode>
                  <c:ptCount val="15"/>
                  <c:pt idx="0">
                    <c:v>0.12440889709475524</c:v>
                  </c:pt>
                  <c:pt idx="3">
                    <c:v>0.1526141613754545</c:v>
                  </c:pt>
                  <c:pt idx="6">
                    <c:v>0.12919462941753165</c:v>
                  </c:pt>
                  <c:pt idx="9">
                    <c:v>0.14330287645519632</c:v>
                  </c:pt>
                  <c:pt idx="12">
                    <c:v>8.0159203341433727E-2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Na!$J$8:$J$22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Na!$N$24:$N$38</c:f>
              <c:numCache>
                <c:formatCode>0.00</c:formatCode>
                <c:ptCount val="15"/>
                <c:pt idx="0">
                  <c:v>8.5938146666666668</c:v>
                </c:pt>
                <c:pt idx="3">
                  <c:v>4.7641553333333331</c:v>
                </c:pt>
                <c:pt idx="6">
                  <c:v>3.3086076666666666</c:v>
                </c:pt>
                <c:pt idx="9">
                  <c:v>2.4164246666666664</c:v>
                </c:pt>
                <c:pt idx="12">
                  <c:v>1.9370396666666665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4D-6F44-B43C-40244F8A9A50}"/>
            </c:ext>
          </c:extLst>
        </c:ser>
        <c:ser>
          <c:idx val="2"/>
          <c:order val="2"/>
          <c:tx>
            <c:v>Soil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Na!$P$40:$P$54</c:f>
                <c:numCache>
                  <c:formatCode>General</c:formatCode>
                  <c:ptCount val="15"/>
                  <c:pt idx="0">
                    <c:v>8.5592329190958341E-2</c:v>
                  </c:pt>
                  <c:pt idx="3">
                    <c:v>0.32510142295648842</c:v>
                  </c:pt>
                  <c:pt idx="6">
                    <c:v>6.2257506329223694E-2</c:v>
                  </c:pt>
                  <c:pt idx="9">
                    <c:v>3.224569377451815E-2</c:v>
                  </c:pt>
                  <c:pt idx="12">
                    <c:v>6.3187020481530382E-2</c:v>
                  </c:pt>
                </c:numCache>
              </c:numRef>
            </c:plus>
            <c:minus>
              <c:numRef>
                <c:f>Na!$P$40:$P$54</c:f>
                <c:numCache>
                  <c:formatCode>General</c:formatCode>
                  <c:ptCount val="15"/>
                  <c:pt idx="0">
                    <c:v>8.5592329190958341E-2</c:v>
                  </c:pt>
                  <c:pt idx="3">
                    <c:v>0.32510142295648842</c:v>
                  </c:pt>
                  <c:pt idx="6">
                    <c:v>6.2257506329223694E-2</c:v>
                  </c:pt>
                  <c:pt idx="9">
                    <c:v>3.224569377451815E-2</c:v>
                  </c:pt>
                  <c:pt idx="12">
                    <c:v>6.3187020481530382E-2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Na!$J$8:$J$22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Na!$N$40:$N$54</c:f>
              <c:numCache>
                <c:formatCode>0.00</c:formatCode>
                <c:ptCount val="15"/>
                <c:pt idx="0">
                  <c:v>8.7960983333333349</c:v>
                </c:pt>
                <c:pt idx="3">
                  <c:v>4.7679236666666664</c:v>
                </c:pt>
                <c:pt idx="6">
                  <c:v>3.107518666666667</c:v>
                </c:pt>
                <c:pt idx="9">
                  <c:v>2.412032</c:v>
                </c:pt>
                <c:pt idx="12">
                  <c:v>2.1288026666666666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4D-6F44-B43C-40244F8A9A50}"/>
            </c:ext>
          </c:extLst>
        </c:ser>
        <c:ser>
          <c:idx val="3"/>
          <c:order val="3"/>
          <c:tx>
            <c:v>Gypsum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Na!$P$56:$P$70</c:f>
                <c:numCache>
                  <c:formatCode>General</c:formatCode>
                  <c:ptCount val="15"/>
                  <c:pt idx="0">
                    <c:v>0.26726151911564044</c:v>
                  </c:pt>
                  <c:pt idx="3">
                    <c:v>0.51125070162233877</c:v>
                  </c:pt>
                  <c:pt idx="6">
                    <c:v>3.4801756540918098E-2</c:v>
                  </c:pt>
                  <c:pt idx="9">
                    <c:v>8.0612842856045003E-3</c:v>
                  </c:pt>
                  <c:pt idx="12">
                    <c:v>1.657919566806541E-2</c:v>
                  </c:pt>
                </c:numCache>
              </c:numRef>
            </c:plus>
            <c:minus>
              <c:numRef>
                <c:f>Na!$P$56:$P$70</c:f>
                <c:numCache>
                  <c:formatCode>General</c:formatCode>
                  <c:ptCount val="15"/>
                  <c:pt idx="0">
                    <c:v>0.26726151911564044</c:v>
                  </c:pt>
                  <c:pt idx="3">
                    <c:v>0.51125070162233877</c:v>
                  </c:pt>
                  <c:pt idx="6">
                    <c:v>3.4801756540918098E-2</c:v>
                  </c:pt>
                  <c:pt idx="9">
                    <c:v>8.0612842856045003E-3</c:v>
                  </c:pt>
                  <c:pt idx="12">
                    <c:v>1.657919566806541E-2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Na!$J$8:$J$22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Na!$N$56:$N$70</c:f>
              <c:numCache>
                <c:formatCode>0.00</c:formatCode>
                <c:ptCount val="15"/>
                <c:pt idx="0">
                  <c:v>14.75215</c:v>
                </c:pt>
                <c:pt idx="3">
                  <c:v>6.1487293333333328</c:v>
                </c:pt>
                <c:pt idx="6">
                  <c:v>2.1963156666666666</c:v>
                </c:pt>
                <c:pt idx="9">
                  <c:v>1.4118806666666668</c:v>
                </c:pt>
                <c:pt idx="12">
                  <c:v>1.129532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4D-6F44-B43C-40244F8A9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39"/>
        <c:axId val="864366480"/>
        <c:axId val="864318080"/>
      </c:barChart>
      <c:cat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l/s</a:t>
                </a:r>
                <a:r>
                  <a:rPr lang="en-GB" sz="1200" baseline="0"/>
                  <a:t> cumulative 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auto val="1"/>
        <c:lblAlgn val="ctr"/>
        <c:lblOffset val="100"/>
        <c:noMultiLvlLbl val="0"/>
      </c:catAx>
      <c:valAx>
        <c:axId val="864318080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200" b="0" i="0" u="none" strike="noStrike" baseline="0">
                    <a:effectLst/>
                  </a:rPr>
                  <a:t>Na(mg/L</a:t>
                </a:r>
                <a:r>
                  <a:rPr lang="en-GB" sz="1200" b="0" i="0" u="none" strike="noStrike" baseline="0"/>
                  <a:t> )</a:t>
                </a:r>
                <a:endParaRPr lang="en-GB" sz="12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nb-NO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767067132072414"/>
          <c:y val="8.3357896547670396E-2"/>
          <c:w val="0.39639685584432877"/>
          <c:h val="5.0162393012118889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span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Gypsum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As!$K$57:$K$71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As!$O$57:$O$71</c:f>
              <c:numCache>
                <c:formatCode>0.00</c:formatCode>
                <c:ptCount val="15"/>
                <c:pt idx="0">
                  <c:v>0</c:v>
                </c:pt>
                <c:pt idx="3">
                  <c:v>0</c:v>
                </c:pt>
                <c:pt idx="6">
                  <c:v>0</c:v>
                </c:pt>
                <c:pt idx="9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CB-D14C-A002-379FD3FEC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64366480"/>
        <c:axId val="864318080"/>
      </c:barChart>
      <c:cat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L/S</a:t>
                </a:r>
                <a:r>
                  <a:rPr lang="en-GB" baseline="0"/>
                  <a:t> (cumulative)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auto val="1"/>
        <c:lblAlgn val="ctr"/>
        <c:lblOffset val="100"/>
        <c:noMultiLvlLbl val="0"/>
      </c:catAx>
      <c:valAx>
        <c:axId val="8643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As(µg/L)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As!$Q$9:$Q$23</c:f>
                <c:numCache>
                  <c:formatCode>General</c:formatCode>
                  <c:ptCount val="15"/>
                  <c:pt idx="0">
                    <c:v>8.5182764297323355E-2</c:v>
                  </c:pt>
                  <c:pt idx="3">
                    <c:v>2.4861281811952771E-2</c:v>
                  </c:pt>
                  <c:pt idx="6">
                    <c:v>0.14376192124481363</c:v>
                  </c:pt>
                  <c:pt idx="9">
                    <c:v>5.9731426680879926E-2</c:v>
                  </c:pt>
                  <c:pt idx="12">
                    <c:v>1.6642115250171768E-2</c:v>
                  </c:pt>
                </c:numCache>
              </c:numRef>
            </c:plus>
            <c:minus>
              <c:numRef>
                <c:f>As!$Q$9:$Q$23</c:f>
                <c:numCache>
                  <c:formatCode>General</c:formatCode>
                  <c:ptCount val="15"/>
                  <c:pt idx="0">
                    <c:v>8.5182764297323355E-2</c:v>
                  </c:pt>
                  <c:pt idx="3">
                    <c:v>2.4861281811952771E-2</c:v>
                  </c:pt>
                  <c:pt idx="6">
                    <c:v>0.14376192124481363</c:v>
                  </c:pt>
                  <c:pt idx="9">
                    <c:v>5.9731426680879926E-2</c:v>
                  </c:pt>
                  <c:pt idx="12">
                    <c:v>1.6642115250171768E-2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As!$K$57:$K$71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As!$O$9:$O$23</c:f>
              <c:numCache>
                <c:formatCode>0.00</c:formatCode>
                <c:ptCount val="15"/>
                <c:pt idx="0">
                  <c:v>0.32683333333333331</c:v>
                </c:pt>
                <c:pt idx="3">
                  <c:v>0.20316666666666669</c:v>
                </c:pt>
                <c:pt idx="6">
                  <c:v>0.16600000000000001</c:v>
                </c:pt>
                <c:pt idx="9">
                  <c:v>0.20836666666666667</c:v>
                </c:pt>
                <c:pt idx="12">
                  <c:v>0.31709999999999999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77-9C4E-97ED-4209E1C7829D}"/>
            </c:ext>
          </c:extLst>
        </c:ser>
        <c:ser>
          <c:idx val="1"/>
          <c:order val="1"/>
          <c:tx>
            <c:v>Acai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As!$Q$25:$Q$39</c:f>
                <c:numCache>
                  <c:formatCode>General</c:formatCode>
                  <c:ptCount val="15"/>
                  <c:pt idx="0">
                    <c:v>4.2444826932540737E-2</c:v>
                  </c:pt>
                  <c:pt idx="3">
                    <c:v>5.8116463530856158E-2</c:v>
                  </c:pt>
                  <c:pt idx="6">
                    <c:v>1.8696791168540144E-2</c:v>
                  </c:pt>
                  <c:pt idx="9">
                    <c:v>6.2632605991874091E-2</c:v>
                  </c:pt>
                  <c:pt idx="12">
                    <c:v>4.3919130228181835E-2</c:v>
                  </c:pt>
                </c:numCache>
              </c:numRef>
            </c:plus>
            <c:minus>
              <c:numRef>
                <c:f>As!$Q$25:$Q$39</c:f>
                <c:numCache>
                  <c:formatCode>General</c:formatCode>
                  <c:ptCount val="15"/>
                  <c:pt idx="0">
                    <c:v>4.2444826932540737E-2</c:v>
                  </c:pt>
                  <c:pt idx="3">
                    <c:v>5.8116463530856158E-2</c:v>
                  </c:pt>
                  <c:pt idx="6">
                    <c:v>1.8696791168540144E-2</c:v>
                  </c:pt>
                  <c:pt idx="9">
                    <c:v>6.2632605991874091E-2</c:v>
                  </c:pt>
                  <c:pt idx="12">
                    <c:v>4.3919130228181835E-2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As!$K$57:$K$71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As!$O$25:$O$39</c:f>
              <c:numCache>
                <c:formatCode>0.00</c:formatCode>
                <c:ptCount val="15"/>
                <c:pt idx="0">
                  <c:v>0.66713333333333324</c:v>
                </c:pt>
                <c:pt idx="3">
                  <c:v>0.48626666666666662</c:v>
                </c:pt>
                <c:pt idx="6">
                  <c:v>0.35349999999999998</c:v>
                </c:pt>
                <c:pt idx="9">
                  <c:v>0.31936666666666663</c:v>
                </c:pt>
                <c:pt idx="12">
                  <c:v>0.17330000000000001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77-9C4E-97ED-4209E1C7829D}"/>
            </c:ext>
          </c:extLst>
        </c:ser>
        <c:ser>
          <c:idx val="2"/>
          <c:order val="2"/>
          <c:tx>
            <c:v>Soil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As!$Q$41:$Q$55</c:f>
                <c:numCache>
                  <c:formatCode>General</c:formatCode>
                  <c:ptCount val="15"/>
                  <c:pt idx="0">
                    <c:v>0.14427308596315977</c:v>
                  </c:pt>
                  <c:pt idx="3">
                    <c:v>6.0093288588105524E-2</c:v>
                  </c:pt>
                  <c:pt idx="6">
                    <c:v>5.9677243010491966E-2</c:v>
                  </c:pt>
                  <c:pt idx="9">
                    <c:v>7.6425737375136485E-2</c:v>
                  </c:pt>
                  <c:pt idx="12">
                    <c:v>2.7838282993029578E-2</c:v>
                  </c:pt>
                </c:numCache>
              </c:numRef>
            </c:plus>
            <c:minus>
              <c:numRef>
                <c:f>As!$Q$41:$Q$55</c:f>
                <c:numCache>
                  <c:formatCode>General</c:formatCode>
                  <c:ptCount val="15"/>
                  <c:pt idx="0">
                    <c:v>0.14427308596315977</c:v>
                  </c:pt>
                  <c:pt idx="3">
                    <c:v>6.0093288588105524E-2</c:v>
                  </c:pt>
                  <c:pt idx="6">
                    <c:v>5.9677243010491966E-2</c:v>
                  </c:pt>
                  <c:pt idx="9">
                    <c:v>7.6425737375136485E-2</c:v>
                  </c:pt>
                  <c:pt idx="12">
                    <c:v>2.7838282993029578E-2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As!$K$57:$K$71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As!$O$41:$O$55</c:f>
              <c:numCache>
                <c:formatCode>0.00</c:formatCode>
                <c:ptCount val="15"/>
                <c:pt idx="0">
                  <c:v>0.52736666666666665</c:v>
                </c:pt>
                <c:pt idx="3">
                  <c:v>0.52693333333333336</c:v>
                </c:pt>
                <c:pt idx="6">
                  <c:v>0.37436666666666668</c:v>
                </c:pt>
                <c:pt idx="9">
                  <c:v>0.27356666666666668</c:v>
                </c:pt>
                <c:pt idx="12">
                  <c:v>0.20020000000000002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77-9C4E-97ED-4209E1C7829D}"/>
            </c:ext>
          </c:extLst>
        </c:ser>
        <c:ser>
          <c:idx val="3"/>
          <c:order val="3"/>
          <c:tx>
            <c:v>Gypsum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As!$Q$57:$Q$71</c:f>
                <c:numCache>
                  <c:formatCode>General</c:formatCode>
                  <c:ptCount val="15"/>
                  <c:pt idx="0">
                    <c:v>0</c:v>
                  </c:pt>
                  <c:pt idx="3">
                    <c:v>0</c:v>
                  </c:pt>
                  <c:pt idx="6">
                    <c:v>0</c:v>
                  </c:pt>
                  <c:pt idx="9">
                    <c:v>0</c:v>
                  </c:pt>
                  <c:pt idx="12">
                    <c:v>0</c:v>
                  </c:pt>
                </c:numCache>
              </c:numRef>
            </c:plus>
            <c:minus>
              <c:numRef>
                <c:f>As!$Q$57:$Q$71</c:f>
                <c:numCache>
                  <c:formatCode>General</c:formatCode>
                  <c:ptCount val="15"/>
                  <c:pt idx="0">
                    <c:v>0</c:v>
                  </c:pt>
                  <c:pt idx="3">
                    <c:v>0</c:v>
                  </c:pt>
                  <c:pt idx="6">
                    <c:v>0</c:v>
                  </c:pt>
                  <c:pt idx="9">
                    <c:v>0</c:v>
                  </c:pt>
                  <c:pt idx="1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As!$K$57:$K$71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As!$O$57:$O$71</c:f>
              <c:numCache>
                <c:formatCode>0.00</c:formatCode>
                <c:ptCount val="15"/>
                <c:pt idx="0">
                  <c:v>0</c:v>
                </c:pt>
                <c:pt idx="3">
                  <c:v>0</c:v>
                </c:pt>
                <c:pt idx="6">
                  <c:v>0</c:v>
                </c:pt>
                <c:pt idx="9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77-9C4E-97ED-4209E1C78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39"/>
        <c:axId val="864366480"/>
        <c:axId val="864318080"/>
      </c:barChart>
      <c:cat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L/S (cumulative)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auto val="1"/>
        <c:lblAlgn val="ctr"/>
        <c:lblOffset val="100"/>
        <c:noMultiLvlLbl val="0"/>
      </c:catAx>
      <c:valAx>
        <c:axId val="8643180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200" b="0" i="0" u="none" strike="noStrike" baseline="0">
                    <a:effectLst/>
                  </a:rPr>
                  <a:t>As(µg/L</a:t>
                </a:r>
                <a:r>
                  <a:rPr lang="en-GB" sz="1200" b="0" i="0" u="none" strike="noStrike" baseline="0"/>
                  <a:t> )</a:t>
                </a:r>
                <a:endParaRPr lang="en-GB" sz="12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nb-NO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863958369735195"/>
          <c:y val="0.10449525836277662"/>
          <c:w val="0.20538593959371526"/>
          <c:h val="5.1600399667711939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span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Br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Hg!$K$9:$K$23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Hg!$O$9:$O$23</c:f>
              <c:numCache>
                <c:formatCode>0.00</c:formatCode>
                <c:ptCount val="15"/>
                <c:pt idx="0">
                  <c:v>4.1300000000000003E-2</c:v>
                </c:pt>
                <c:pt idx="3">
                  <c:v>3.2099999999999997E-2</c:v>
                </c:pt>
                <c:pt idx="6">
                  <c:v>3.2900000000000006E-2</c:v>
                </c:pt>
                <c:pt idx="9">
                  <c:v>3.7966666666666669E-2</c:v>
                </c:pt>
                <c:pt idx="12">
                  <c:v>3.1200000000000002E-2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C7-BA48-8F15-BF63D59CF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64366480"/>
        <c:axId val="864318080"/>
      </c:barChart>
      <c:cat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L/S (cumulative) </a:t>
                </a:r>
                <a:endParaRPr lang="en-N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auto val="1"/>
        <c:lblAlgn val="ctr"/>
        <c:lblOffset val="100"/>
        <c:noMultiLvlLbl val="0"/>
      </c:catAx>
      <c:valAx>
        <c:axId val="8643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Hg(µg/L)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Acai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Hg!$K$25:$K$39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Hg!$O$25:$O$39</c:f>
              <c:numCache>
                <c:formatCode>0.00</c:formatCode>
                <c:ptCount val="15"/>
                <c:pt idx="0">
                  <c:v>4.8533333333333338E-2</c:v>
                </c:pt>
                <c:pt idx="3">
                  <c:v>4.2233333333333338E-2</c:v>
                </c:pt>
                <c:pt idx="6">
                  <c:v>4.4299999999999999E-2</c:v>
                </c:pt>
                <c:pt idx="9">
                  <c:v>4.3000000000000003E-2</c:v>
                </c:pt>
                <c:pt idx="12">
                  <c:v>4.2866666666666664E-2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FF-484B-882D-479D2EBB2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64366480"/>
        <c:axId val="864318080"/>
      </c:barChart>
      <c:cat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L/S (cumulative) </a:t>
                </a:r>
                <a:endParaRPr lang="en-N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auto val="1"/>
        <c:lblAlgn val="ctr"/>
        <c:lblOffset val="100"/>
        <c:noMultiLvlLbl val="0"/>
      </c:catAx>
      <c:valAx>
        <c:axId val="8643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Hg(µg/L)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Soil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Hg!$K$9:$K$23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Hg!$O$41:$O$55</c:f>
              <c:numCache>
                <c:formatCode>0.00</c:formatCode>
                <c:ptCount val="15"/>
                <c:pt idx="0">
                  <c:v>5.8900000000000008E-2</c:v>
                </c:pt>
                <c:pt idx="3">
                  <c:v>3.7600000000000001E-2</c:v>
                </c:pt>
                <c:pt idx="6">
                  <c:v>3.5766666666666662E-2</c:v>
                </c:pt>
                <c:pt idx="9">
                  <c:v>3.5666666666666673E-2</c:v>
                </c:pt>
                <c:pt idx="12">
                  <c:v>3.4666666666666672E-2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E7-0B4E-850E-C319485D0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64366480"/>
        <c:axId val="864318080"/>
      </c:barChart>
      <c:cat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L/S (cumulative)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auto val="1"/>
        <c:lblAlgn val="ctr"/>
        <c:lblOffset val="100"/>
        <c:noMultiLvlLbl val="0"/>
      </c:catAx>
      <c:valAx>
        <c:axId val="8643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Hg(µg/L)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Gypsum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Hg!$K$57:$K$71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Hg!$O$57:$O$71</c:f>
              <c:numCache>
                <c:formatCode>0.00</c:formatCode>
                <c:ptCount val="15"/>
                <c:pt idx="0">
                  <c:v>3.3900000000000007E-2</c:v>
                </c:pt>
                <c:pt idx="3">
                  <c:v>3.3266666666666667E-2</c:v>
                </c:pt>
                <c:pt idx="6">
                  <c:v>2.9899999999999999E-2</c:v>
                </c:pt>
                <c:pt idx="9">
                  <c:v>2.9666666666666664E-2</c:v>
                </c:pt>
                <c:pt idx="12">
                  <c:v>2.9633333333333334E-2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07-D143-A959-EC38227A0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64366480"/>
        <c:axId val="864318080"/>
      </c:barChart>
      <c:cat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L/S</a:t>
                </a:r>
                <a:r>
                  <a:rPr lang="en-GB" baseline="0"/>
                  <a:t> (cumulative)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auto val="1"/>
        <c:lblAlgn val="ctr"/>
        <c:lblOffset val="100"/>
        <c:noMultiLvlLbl val="0"/>
      </c:catAx>
      <c:valAx>
        <c:axId val="8643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Hg(µg/L)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Hg!$Q$9:$Q$23</c:f>
                <c:numCache>
                  <c:formatCode>General</c:formatCode>
                  <c:ptCount val="15"/>
                  <c:pt idx="0">
                    <c:v>2.7404379212089456E-3</c:v>
                  </c:pt>
                  <c:pt idx="3">
                    <c:v>6.1652250567193409E-3</c:v>
                  </c:pt>
                  <c:pt idx="6">
                    <c:v>2.9206163733020447E-3</c:v>
                  </c:pt>
                  <c:pt idx="9">
                    <c:v>4.1186567389542598E-3</c:v>
                  </c:pt>
                  <c:pt idx="12">
                    <c:v>8.4870489570874896E-3</c:v>
                  </c:pt>
                </c:numCache>
              </c:numRef>
            </c:plus>
            <c:minus>
              <c:numRef>
                <c:f>Hg!$Q$9:$Q$23</c:f>
                <c:numCache>
                  <c:formatCode>General</c:formatCode>
                  <c:ptCount val="15"/>
                  <c:pt idx="0">
                    <c:v>2.7404379212089456E-3</c:v>
                  </c:pt>
                  <c:pt idx="3">
                    <c:v>6.1652250567193409E-3</c:v>
                  </c:pt>
                  <c:pt idx="6">
                    <c:v>2.9206163733020447E-3</c:v>
                  </c:pt>
                  <c:pt idx="9">
                    <c:v>4.1186567389542598E-3</c:v>
                  </c:pt>
                  <c:pt idx="12">
                    <c:v>8.4870489570874896E-3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Hg!$K$57:$K$71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Hg!$O$9:$O$23</c:f>
              <c:numCache>
                <c:formatCode>0.00</c:formatCode>
                <c:ptCount val="15"/>
                <c:pt idx="0">
                  <c:v>4.1300000000000003E-2</c:v>
                </c:pt>
                <c:pt idx="3">
                  <c:v>3.2099999999999997E-2</c:v>
                </c:pt>
                <c:pt idx="6">
                  <c:v>3.2900000000000006E-2</c:v>
                </c:pt>
                <c:pt idx="9">
                  <c:v>3.7966666666666669E-2</c:v>
                </c:pt>
                <c:pt idx="12">
                  <c:v>3.1200000000000002E-2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AE-2B41-AC01-B27C75C37953}"/>
            </c:ext>
          </c:extLst>
        </c:ser>
        <c:ser>
          <c:idx val="1"/>
          <c:order val="1"/>
          <c:tx>
            <c:v>Acai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Hg!$Q$25:$Q$39</c:f>
                <c:numCache>
                  <c:formatCode>General</c:formatCode>
                  <c:ptCount val="15"/>
                  <c:pt idx="0">
                    <c:v>6.0797478017869571E-3</c:v>
                  </c:pt>
                  <c:pt idx="3">
                    <c:v>5.6518433571122045E-3</c:v>
                  </c:pt>
                  <c:pt idx="6">
                    <c:v>2.7622454633866259E-3</c:v>
                  </c:pt>
                  <c:pt idx="9">
                    <c:v>7.2958892535454536E-3</c:v>
                  </c:pt>
                  <c:pt idx="12">
                    <c:v>1.1494491434305984E-2</c:v>
                  </c:pt>
                </c:numCache>
              </c:numRef>
            </c:plus>
            <c:minus>
              <c:numRef>
                <c:f>Hg!$Q$25:$Q$39</c:f>
                <c:numCache>
                  <c:formatCode>General</c:formatCode>
                  <c:ptCount val="15"/>
                  <c:pt idx="0">
                    <c:v>6.0797478017869571E-3</c:v>
                  </c:pt>
                  <c:pt idx="3">
                    <c:v>5.6518433571122045E-3</c:v>
                  </c:pt>
                  <c:pt idx="6">
                    <c:v>2.7622454633866259E-3</c:v>
                  </c:pt>
                  <c:pt idx="9">
                    <c:v>7.2958892535454536E-3</c:v>
                  </c:pt>
                  <c:pt idx="12">
                    <c:v>1.1494491434305984E-2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Hg!$K$57:$K$71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Hg!$O$25:$O$39</c:f>
              <c:numCache>
                <c:formatCode>0.00</c:formatCode>
                <c:ptCount val="15"/>
                <c:pt idx="0">
                  <c:v>4.8533333333333338E-2</c:v>
                </c:pt>
                <c:pt idx="3">
                  <c:v>4.2233333333333338E-2</c:v>
                </c:pt>
                <c:pt idx="6">
                  <c:v>4.4299999999999999E-2</c:v>
                </c:pt>
                <c:pt idx="9">
                  <c:v>4.3000000000000003E-2</c:v>
                </c:pt>
                <c:pt idx="12">
                  <c:v>4.2866666666666664E-2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AE-2B41-AC01-B27C75C37953}"/>
            </c:ext>
          </c:extLst>
        </c:ser>
        <c:ser>
          <c:idx val="2"/>
          <c:order val="2"/>
          <c:tx>
            <c:v>Soil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Hg!$Q$41:$Q$55</c:f>
                <c:numCache>
                  <c:formatCode>General</c:formatCode>
                  <c:ptCount val="15"/>
                  <c:pt idx="0">
                    <c:v>2.5238858928247898E-3</c:v>
                  </c:pt>
                  <c:pt idx="3">
                    <c:v>4.1581245772583566E-3</c:v>
                  </c:pt>
                  <c:pt idx="6">
                    <c:v>9.6996563513009771E-3</c:v>
                  </c:pt>
                  <c:pt idx="9">
                    <c:v>1.2858201014657275E-3</c:v>
                  </c:pt>
                  <c:pt idx="12">
                    <c:v>3.6555893277737503E-3</c:v>
                  </c:pt>
                </c:numCache>
              </c:numRef>
            </c:plus>
            <c:minus>
              <c:numRef>
                <c:f>Hg!$Q$41:$Q$55</c:f>
                <c:numCache>
                  <c:formatCode>General</c:formatCode>
                  <c:ptCount val="15"/>
                  <c:pt idx="0">
                    <c:v>2.5238858928247898E-3</c:v>
                  </c:pt>
                  <c:pt idx="3">
                    <c:v>4.1581245772583566E-3</c:v>
                  </c:pt>
                  <c:pt idx="6">
                    <c:v>9.6996563513009771E-3</c:v>
                  </c:pt>
                  <c:pt idx="9">
                    <c:v>1.2858201014657275E-3</c:v>
                  </c:pt>
                  <c:pt idx="12">
                    <c:v>3.6555893277737503E-3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Hg!$K$57:$K$71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Hg!$O$41:$O$55</c:f>
              <c:numCache>
                <c:formatCode>0.00</c:formatCode>
                <c:ptCount val="15"/>
                <c:pt idx="0">
                  <c:v>5.8900000000000008E-2</c:v>
                </c:pt>
                <c:pt idx="3">
                  <c:v>3.7600000000000001E-2</c:v>
                </c:pt>
                <c:pt idx="6">
                  <c:v>3.5766666666666662E-2</c:v>
                </c:pt>
                <c:pt idx="9">
                  <c:v>3.5666666666666673E-2</c:v>
                </c:pt>
                <c:pt idx="12">
                  <c:v>3.4666666666666672E-2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AE-2B41-AC01-B27C75C37953}"/>
            </c:ext>
          </c:extLst>
        </c:ser>
        <c:ser>
          <c:idx val="3"/>
          <c:order val="3"/>
          <c:tx>
            <c:v>Gypsum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Hg!$Q$57:$Q$71</c:f>
                <c:numCache>
                  <c:formatCode>General</c:formatCode>
                  <c:ptCount val="15"/>
                  <c:pt idx="0">
                    <c:v>3.6864617182333524E-3</c:v>
                  </c:pt>
                  <c:pt idx="3">
                    <c:v>4.6608296829355736E-3</c:v>
                  </c:pt>
                  <c:pt idx="6">
                    <c:v>4.1904653679513942E-3</c:v>
                  </c:pt>
                  <c:pt idx="9">
                    <c:v>4.0869711686447379E-3</c:v>
                  </c:pt>
                  <c:pt idx="12">
                    <c:v>6.8595432306628977E-3</c:v>
                  </c:pt>
                </c:numCache>
              </c:numRef>
            </c:plus>
            <c:minus>
              <c:numRef>
                <c:f>Hg!$Q$57:$Q$71</c:f>
                <c:numCache>
                  <c:formatCode>General</c:formatCode>
                  <c:ptCount val="15"/>
                  <c:pt idx="0">
                    <c:v>3.6864617182333524E-3</c:v>
                  </c:pt>
                  <c:pt idx="3">
                    <c:v>4.6608296829355736E-3</c:v>
                  </c:pt>
                  <c:pt idx="6">
                    <c:v>4.1904653679513942E-3</c:v>
                  </c:pt>
                  <c:pt idx="9">
                    <c:v>4.0869711686447379E-3</c:v>
                  </c:pt>
                  <c:pt idx="12">
                    <c:v>6.8595432306628977E-3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Hg!$K$57:$K$71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Hg!$O$57:$O$71</c:f>
              <c:numCache>
                <c:formatCode>0.00</c:formatCode>
                <c:ptCount val="15"/>
                <c:pt idx="0">
                  <c:v>3.3900000000000007E-2</c:v>
                </c:pt>
                <c:pt idx="3">
                  <c:v>3.3266666666666667E-2</c:v>
                </c:pt>
                <c:pt idx="6">
                  <c:v>2.9899999999999999E-2</c:v>
                </c:pt>
                <c:pt idx="9">
                  <c:v>2.9666666666666664E-2</c:v>
                </c:pt>
                <c:pt idx="12">
                  <c:v>2.9633333333333334E-2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AE-2B41-AC01-B27C75C37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39"/>
        <c:axId val="864366480"/>
        <c:axId val="864318080"/>
      </c:barChart>
      <c:cat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L/S (cumulative)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auto val="1"/>
        <c:lblAlgn val="ctr"/>
        <c:lblOffset val="100"/>
        <c:noMultiLvlLbl val="0"/>
      </c:catAx>
      <c:valAx>
        <c:axId val="8643180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200" b="0" i="0" u="none" strike="noStrike" baseline="0">
                    <a:effectLst/>
                  </a:rPr>
                  <a:t>Hg(µg/L</a:t>
                </a:r>
                <a:r>
                  <a:rPr lang="en-GB" sz="1200" b="0" i="0" u="none" strike="noStrike" baseline="0"/>
                  <a:t> )</a:t>
                </a:r>
                <a:endParaRPr lang="en-GB" sz="12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nb-NO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863958369735195"/>
          <c:y val="0.10449525836277662"/>
          <c:w val="0.20538593959371526"/>
          <c:h val="5.1600399667711939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span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Al!$Q$9:$Q$23</c:f>
                <c:numCache>
                  <c:formatCode>General</c:formatCode>
                  <c:ptCount val="15"/>
                  <c:pt idx="0">
                    <c:v>0.1553560629564657</c:v>
                  </c:pt>
                  <c:pt idx="3">
                    <c:v>0.11055085462808509</c:v>
                  </c:pt>
                  <c:pt idx="6">
                    <c:v>6.3151545815548618E-2</c:v>
                  </c:pt>
                  <c:pt idx="9">
                    <c:v>1.7447303803548982E-2</c:v>
                  </c:pt>
                  <c:pt idx="12">
                    <c:v>2.8060732378598591E-2</c:v>
                  </c:pt>
                </c:numCache>
              </c:numRef>
            </c:plus>
            <c:minus>
              <c:numRef>
                <c:f>Al!$Q$9:$Q$23</c:f>
                <c:numCache>
                  <c:formatCode>General</c:formatCode>
                  <c:ptCount val="15"/>
                  <c:pt idx="0">
                    <c:v>0.1553560629564657</c:v>
                  </c:pt>
                  <c:pt idx="3">
                    <c:v>0.11055085462808509</c:v>
                  </c:pt>
                  <c:pt idx="6">
                    <c:v>6.3151545815548618E-2</c:v>
                  </c:pt>
                  <c:pt idx="9">
                    <c:v>1.7447303803548982E-2</c:v>
                  </c:pt>
                  <c:pt idx="12">
                    <c:v>2.8060732378598591E-2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Al!$K$57:$K$71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Al!$O$9:$O$23</c:f>
              <c:numCache>
                <c:formatCode>0.00</c:formatCode>
                <c:ptCount val="15"/>
                <c:pt idx="0">
                  <c:v>2.8132816666666667</c:v>
                </c:pt>
                <c:pt idx="3">
                  <c:v>1.128341</c:v>
                </c:pt>
                <c:pt idx="6">
                  <c:v>0.68481916666666665</c:v>
                </c:pt>
                <c:pt idx="9">
                  <c:v>0.51266896666666673</c:v>
                </c:pt>
                <c:pt idx="12">
                  <c:v>0.46772013333333334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51-9F4A-9AB0-6F01DDF81D25}"/>
            </c:ext>
          </c:extLst>
        </c:ser>
        <c:ser>
          <c:idx val="1"/>
          <c:order val="1"/>
          <c:tx>
            <c:v>Acai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Al!$Q$25:$Q$39</c:f>
                <c:numCache>
                  <c:formatCode>General</c:formatCode>
                  <c:ptCount val="15"/>
                  <c:pt idx="0">
                    <c:v>2.3042363745935421E-2</c:v>
                  </c:pt>
                  <c:pt idx="3">
                    <c:v>4.7365699248858723E-2</c:v>
                  </c:pt>
                  <c:pt idx="6">
                    <c:v>4.4209774307649836E-2</c:v>
                  </c:pt>
                  <c:pt idx="9">
                    <c:v>1.3302395956117555E-2</c:v>
                  </c:pt>
                  <c:pt idx="12">
                    <c:v>4.1557205343959363E-3</c:v>
                  </c:pt>
                </c:numCache>
              </c:numRef>
            </c:plus>
            <c:minus>
              <c:numRef>
                <c:f>Al!$Q$25:$Q$39</c:f>
                <c:numCache>
                  <c:formatCode>General</c:formatCode>
                  <c:ptCount val="15"/>
                  <c:pt idx="0">
                    <c:v>2.3042363745935421E-2</c:v>
                  </c:pt>
                  <c:pt idx="3">
                    <c:v>4.7365699248858723E-2</c:v>
                  </c:pt>
                  <c:pt idx="6">
                    <c:v>4.4209774307649836E-2</c:v>
                  </c:pt>
                  <c:pt idx="9">
                    <c:v>1.3302395956117555E-2</c:v>
                  </c:pt>
                  <c:pt idx="12">
                    <c:v>4.1557205343959363E-3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Al!$K$57:$K$71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Al!$O$25:$O$39</c:f>
              <c:numCache>
                <c:formatCode>0.00</c:formatCode>
                <c:ptCount val="15"/>
                <c:pt idx="0">
                  <c:v>2.0179779999999998</c:v>
                </c:pt>
                <c:pt idx="3">
                  <c:v>1.1680266666666668</c:v>
                </c:pt>
                <c:pt idx="6">
                  <c:v>0.72117646666666657</c:v>
                </c:pt>
                <c:pt idx="9">
                  <c:v>0.51717963333333339</c:v>
                </c:pt>
                <c:pt idx="12">
                  <c:v>0.42071930000000002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51-9F4A-9AB0-6F01DDF81D25}"/>
            </c:ext>
          </c:extLst>
        </c:ser>
        <c:ser>
          <c:idx val="2"/>
          <c:order val="2"/>
          <c:tx>
            <c:v>Soil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Al!$Q$41:$Q$55</c:f>
                <c:numCache>
                  <c:formatCode>General</c:formatCode>
                  <c:ptCount val="15"/>
                  <c:pt idx="0">
                    <c:v>0.37186885943479125</c:v>
                  </c:pt>
                  <c:pt idx="3">
                    <c:v>8.9646826793609038E-2</c:v>
                  </c:pt>
                  <c:pt idx="6">
                    <c:v>9.3117788488559158E-3</c:v>
                  </c:pt>
                  <c:pt idx="9">
                    <c:v>2.8052207041574004E-2</c:v>
                  </c:pt>
                  <c:pt idx="12">
                    <c:v>2.8073058172561175E-2</c:v>
                  </c:pt>
                </c:numCache>
              </c:numRef>
            </c:plus>
            <c:minus>
              <c:numRef>
                <c:f>Al!$Q$41:$Q$55</c:f>
                <c:numCache>
                  <c:formatCode>General</c:formatCode>
                  <c:ptCount val="15"/>
                  <c:pt idx="0">
                    <c:v>0.37186885943479125</c:v>
                  </c:pt>
                  <c:pt idx="3">
                    <c:v>8.9646826793609038E-2</c:v>
                  </c:pt>
                  <c:pt idx="6">
                    <c:v>9.3117788488559158E-3</c:v>
                  </c:pt>
                  <c:pt idx="9">
                    <c:v>2.8052207041574004E-2</c:v>
                  </c:pt>
                  <c:pt idx="12">
                    <c:v>2.8073058172561175E-2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Al!$K$57:$K$71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Al!$O$41:$O$55</c:f>
              <c:numCache>
                <c:formatCode>0.00</c:formatCode>
                <c:ptCount val="15"/>
                <c:pt idx="0">
                  <c:v>2.4137013333333335</c:v>
                </c:pt>
                <c:pt idx="3">
                  <c:v>1.0933115666666666</c:v>
                </c:pt>
                <c:pt idx="6">
                  <c:v>0.72835170000000005</c:v>
                </c:pt>
                <c:pt idx="9">
                  <c:v>0.54439223333333331</c:v>
                </c:pt>
                <c:pt idx="12">
                  <c:v>0.52138030000000002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51-9F4A-9AB0-6F01DDF81D25}"/>
            </c:ext>
          </c:extLst>
        </c:ser>
        <c:ser>
          <c:idx val="3"/>
          <c:order val="3"/>
          <c:tx>
            <c:v>Gypsum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Al!$Q$57:$Q$71</c:f>
                <c:numCache>
                  <c:formatCode>General</c:formatCode>
                  <c:ptCount val="15"/>
                  <c:pt idx="0">
                    <c:v>9.2413112512961769E-3</c:v>
                  </c:pt>
                  <c:pt idx="3">
                    <c:v>6.6989254414420831E-3</c:v>
                  </c:pt>
                  <c:pt idx="6">
                    <c:v>9.821732321914153E-3</c:v>
                  </c:pt>
                  <c:pt idx="9">
                    <c:v>9.5721314138144473E-3</c:v>
                  </c:pt>
                  <c:pt idx="12">
                    <c:v>9.2999874915740285E-2</c:v>
                  </c:pt>
                </c:numCache>
              </c:numRef>
            </c:plus>
            <c:minus>
              <c:numRef>
                <c:f>Al!$Q$57:$Q$71</c:f>
                <c:numCache>
                  <c:formatCode>General</c:formatCode>
                  <c:ptCount val="15"/>
                  <c:pt idx="0">
                    <c:v>9.2413112512961769E-3</c:v>
                  </c:pt>
                  <c:pt idx="3">
                    <c:v>6.6989254414420831E-3</c:v>
                  </c:pt>
                  <c:pt idx="6">
                    <c:v>9.821732321914153E-3</c:v>
                  </c:pt>
                  <c:pt idx="9">
                    <c:v>9.5721314138144473E-3</c:v>
                  </c:pt>
                  <c:pt idx="12">
                    <c:v>9.2999874915740285E-2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Al!$K$57:$K$71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Al!$O$57:$O$71</c:f>
              <c:numCache>
                <c:formatCode>0.00</c:formatCode>
                <c:ptCount val="15"/>
                <c:pt idx="0">
                  <c:v>8.7563666666666661E-3</c:v>
                </c:pt>
                <c:pt idx="3">
                  <c:v>5.8544999999999995E-3</c:v>
                </c:pt>
                <c:pt idx="6">
                  <c:v>9.7045166666666668E-2</c:v>
                </c:pt>
                <c:pt idx="9">
                  <c:v>0.21371156666666666</c:v>
                </c:pt>
                <c:pt idx="12">
                  <c:v>0.21280406666666665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51-9F4A-9AB0-6F01DDF81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39"/>
        <c:axId val="864366480"/>
        <c:axId val="864318080"/>
      </c:barChart>
      <c:cat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L/S (cumulative)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auto val="1"/>
        <c:lblAlgn val="ctr"/>
        <c:lblOffset val="100"/>
        <c:noMultiLvlLbl val="0"/>
      </c:catAx>
      <c:valAx>
        <c:axId val="864318080"/>
        <c:scaling>
          <c:orientation val="minMax"/>
          <c:max val="3.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200" b="0" i="0" u="none" strike="noStrike" baseline="0">
                    <a:effectLst/>
                  </a:rPr>
                  <a:t>Al(mg/L</a:t>
                </a:r>
                <a:r>
                  <a:rPr lang="en-GB" sz="1200" b="0" i="0" u="none" strike="noStrike" baseline="0"/>
                  <a:t> )</a:t>
                </a:r>
                <a:endParaRPr lang="en-GB" sz="12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nb-NO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481122092035335"/>
          <c:y val="2.5780663179258884E-2"/>
          <c:w val="0.20538593959371526"/>
          <c:h val="5.1600399667711939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span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Na</a:t>
            </a:r>
            <a:r>
              <a:rPr lang="en-GB" baseline="0"/>
              <a:t> </a:t>
            </a:r>
            <a:r>
              <a:rPr lang="en-GB"/>
              <a:t>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Na!$P$8:$P$22</c:f>
                <c:numCache>
                  <c:formatCode>General</c:formatCode>
                  <c:ptCount val="15"/>
                  <c:pt idx="0">
                    <c:v>8.1965921571101955E-2</c:v>
                  </c:pt>
                  <c:pt idx="3">
                    <c:v>0.26420060217380276</c:v>
                  </c:pt>
                  <c:pt idx="6">
                    <c:v>0.16350055455257639</c:v>
                  </c:pt>
                  <c:pt idx="9">
                    <c:v>4.0021838092887771E-2</c:v>
                  </c:pt>
                  <c:pt idx="12">
                    <c:v>9.8368696999265551E-2</c:v>
                  </c:pt>
                </c:numCache>
              </c:numRef>
            </c:plus>
            <c:minus>
              <c:numRef>
                <c:f>Na!$P$8:$P$22</c:f>
                <c:numCache>
                  <c:formatCode>General</c:formatCode>
                  <c:ptCount val="15"/>
                  <c:pt idx="0">
                    <c:v>8.1965921571101955E-2</c:v>
                  </c:pt>
                  <c:pt idx="3">
                    <c:v>0.26420060217380276</c:v>
                  </c:pt>
                  <c:pt idx="6">
                    <c:v>0.16350055455257639</c:v>
                  </c:pt>
                  <c:pt idx="9">
                    <c:v>4.0021838092887771E-2</c:v>
                  </c:pt>
                  <c:pt idx="12">
                    <c:v>9.8368696999265551E-2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Na!$J$8:$J$22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Na!$N$8:$N$22</c:f>
              <c:numCache>
                <c:formatCode>0.00</c:formatCode>
                <c:ptCount val="15"/>
                <c:pt idx="0">
                  <c:v>8.8164449999999999</c:v>
                </c:pt>
                <c:pt idx="3">
                  <c:v>4.4981260000000001</c:v>
                </c:pt>
                <c:pt idx="6">
                  <c:v>3.1298550000000005</c:v>
                </c:pt>
                <c:pt idx="9">
                  <c:v>2.4397233333333332</c:v>
                </c:pt>
                <c:pt idx="12">
                  <c:v>2.1708986666666665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BC-3F40-A7C8-AA53BFC3F72A}"/>
            </c:ext>
          </c:extLst>
        </c:ser>
        <c:ser>
          <c:idx val="1"/>
          <c:order val="1"/>
          <c:tx>
            <c:v>acai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Na!$P$24:$P$38</c:f>
                <c:numCache>
                  <c:formatCode>General</c:formatCode>
                  <c:ptCount val="15"/>
                  <c:pt idx="0">
                    <c:v>0.12440889709475524</c:v>
                  </c:pt>
                  <c:pt idx="3">
                    <c:v>0.1526141613754545</c:v>
                  </c:pt>
                  <c:pt idx="6">
                    <c:v>0.12919462941753165</c:v>
                  </c:pt>
                  <c:pt idx="9">
                    <c:v>0.14330287645519632</c:v>
                  </c:pt>
                  <c:pt idx="12">
                    <c:v>8.0159203341433727E-2</c:v>
                  </c:pt>
                </c:numCache>
              </c:numRef>
            </c:plus>
            <c:minus>
              <c:numRef>
                <c:f>Na!$P$24:$P$38</c:f>
                <c:numCache>
                  <c:formatCode>General</c:formatCode>
                  <c:ptCount val="15"/>
                  <c:pt idx="0">
                    <c:v>0.12440889709475524</c:v>
                  </c:pt>
                  <c:pt idx="3">
                    <c:v>0.1526141613754545</c:v>
                  </c:pt>
                  <c:pt idx="6">
                    <c:v>0.12919462941753165</c:v>
                  </c:pt>
                  <c:pt idx="9">
                    <c:v>0.14330287645519632</c:v>
                  </c:pt>
                  <c:pt idx="12">
                    <c:v>8.0159203341433727E-2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Na!$J$8:$J$22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Na!$N$24:$N$38</c:f>
              <c:numCache>
                <c:formatCode>0.00</c:formatCode>
                <c:ptCount val="15"/>
                <c:pt idx="0">
                  <c:v>8.5938146666666668</c:v>
                </c:pt>
                <c:pt idx="3">
                  <c:v>4.7641553333333331</c:v>
                </c:pt>
                <c:pt idx="6">
                  <c:v>3.3086076666666666</c:v>
                </c:pt>
                <c:pt idx="9">
                  <c:v>2.4164246666666664</c:v>
                </c:pt>
                <c:pt idx="12">
                  <c:v>1.9370396666666665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BC-3F40-A7C8-AA53BFC3F72A}"/>
            </c:ext>
          </c:extLst>
        </c:ser>
        <c:ser>
          <c:idx val="2"/>
          <c:order val="2"/>
          <c:tx>
            <c:v>Soil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Na!$P$40:$P$54</c:f>
                <c:numCache>
                  <c:formatCode>General</c:formatCode>
                  <c:ptCount val="15"/>
                  <c:pt idx="0">
                    <c:v>8.5592329190958341E-2</c:v>
                  </c:pt>
                  <c:pt idx="3">
                    <c:v>0.32510142295648842</c:v>
                  </c:pt>
                  <c:pt idx="6">
                    <c:v>6.2257506329223694E-2</c:v>
                  </c:pt>
                  <c:pt idx="9">
                    <c:v>3.224569377451815E-2</c:v>
                  </c:pt>
                  <c:pt idx="12">
                    <c:v>6.3187020481530382E-2</c:v>
                  </c:pt>
                </c:numCache>
              </c:numRef>
            </c:plus>
            <c:minus>
              <c:numRef>
                <c:f>Na!$P$40:$P$54</c:f>
                <c:numCache>
                  <c:formatCode>General</c:formatCode>
                  <c:ptCount val="15"/>
                  <c:pt idx="0">
                    <c:v>8.5592329190958341E-2</c:v>
                  </c:pt>
                  <c:pt idx="3">
                    <c:v>0.32510142295648842</c:v>
                  </c:pt>
                  <c:pt idx="6">
                    <c:v>6.2257506329223694E-2</c:v>
                  </c:pt>
                  <c:pt idx="9">
                    <c:v>3.224569377451815E-2</c:v>
                  </c:pt>
                  <c:pt idx="12">
                    <c:v>6.3187020481530382E-2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Na!$J$8:$J$22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Na!$N$40:$N$54</c:f>
              <c:numCache>
                <c:formatCode>0.00</c:formatCode>
                <c:ptCount val="15"/>
                <c:pt idx="0">
                  <c:v>8.7960983333333349</c:v>
                </c:pt>
                <c:pt idx="3">
                  <c:v>4.7679236666666664</c:v>
                </c:pt>
                <c:pt idx="6">
                  <c:v>3.107518666666667</c:v>
                </c:pt>
                <c:pt idx="9">
                  <c:v>2.412032</c:v>
                </c:pt>
                <c:pt idx="12">
                  <c:v>2.1288026666666666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BC-3F40-A7C8-AA53BFC3F72A}"/>
            </c:ext>
          </c:extLst>
        </c:ser>
        <c:ser>
          <c:idx val="3"/>
          <c:order val="3"/>
          <c:tx>
            <c:v>Gypsum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Na!$P$56:$P$70</c:f>
                <c:numCache>
                  <c:formatCode>General</c:formatCode>
                  <c:ptCount val="15"/>
                  <c:pt idx="0">
                    <c:v>0.26726151911564044</c:v>
                  </c:pt>
                  <c:pt idx="3">
                    <c:v>0.51125070162233877</c:v>
                  </c:pt>
                  <c:pt idx="6">
                    <c:v>3.4801756540918098E-2</c:v>
                  </c:pt>
                  <c:pt idx="9">
                    <c:v>8.0612842856045003E-3</c:v>
                  </c:pt>
                  <c:pt idx="12">
                    <c:v>1.657919566806541E-2</c:v>
                  </c:pt>
                </c:numCache>
              </c:numRef>
            </c:plus>
            <c:minus>
              <c:numRef>
                <c:f>Na!$P$56:$P$70</c:f>
                <c:numCache>
                  <c:formatCode>General</c:formatCode>
                  <c:ptCount val="15"/>
                  <c:pt idx="0">
                    <c:v>0.26726151911564044</c:v>
                  </c:pt>
                  <c:pt idx="3">
                    <c:v>0.51125070162233877</c:v>
                  </c:pt>
                  <c:pt idx="6">
                    <c:v>3.4801756540918098E-2</c:v>
                  </c:pt>
                  <c:pt idx="9">
                    <c:v>8.0612842856045003E-3</c:v>
                  </c:pt>
                  <c:pt idx="12">
                    <c:v>1.657919566806541E-2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Na!$J$8:$J$22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Na!$N$56:$N$70</c:f>
              <c:numCache>
                <c:formatCode>0.00</c:formatCode>
                <c:ptCount val="15"/>
                <c:pt idx="0">
                  <c:v>14.75215</c:v>
                </c:pt>
                <c:pt idx="3">
                  <c:v>6.1487293333333328</c:v>
                </c:pt>
                <c:pt idx="6">
                  <c:v>2.1963156666666666</c:v>
                </c:pt>
                <c:pt idx="9">
                  <c:v>1.4118806666666668</c:v>
                </c:pt>
                <c:pt idx="12">
                  <c:v>1.129532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BC-3F40-A7C8-AA53BFC3F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39"/>
        <c:axId val="864366480"/>
        <c:axId val="864318080"/>
      </c:barChart>
      <c:cat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L/S</a:t>
                </a:r>
                <a:r>
                  <a:rPr lang="en-GB" sz="1200" baseline="0"/>
                  <a:t> (cumulative) 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auto val="1"/>
        <c:lblAlgn val="ctr"/>
        <c:lblOffset val="100"/>
        <c:noMultiLvlLbl val="0"/>
      </c:catAx>
      <c:valAx>
        <c:axId val="864318080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200" b="0" i="0" u="none" strike="noStrike" baseline="0">
                    <a:effectLst/>
                  </a:rPr>
                  <a:t>Na(mg/L</a:t>
                </a:r>
                <a:r>
                  <a:rPr lang="en-GB" sz="1200" b="0" i="0" u="none" strike="noStrike" baseline="0"/>
                  <a:t> )</a:t>
                </a:r>
                <a:endParaRPr lang="en-GB" sz="12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nb-NO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279886937209779"/>
          <c:y val="1.9535257237085882E-2"/>
          <c:w val="0.39639685584432877"/>
          <c:h val="5.0162393012118889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span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K!$Q$8:$Q$22</c:f>
                <c:numCache>
                  <c:formatCode>General</c:formatCode>
                  <c:ptCount val="15"/>
                  <c:pt idx="0">
                    <c:v>1.3919400418121487E-3</c:v>
                  </c:pt>
                  <c:pt idx="3">
                    <c:v>7.3781081811893597E-4</c:v>
                  </c:pt>
                  <c:pt idx="6">
                    <c:v>1.8978974534731848E-2</c:v>
                  </c:pt>
                  <c:pt idx="9">
                    <c:v>1.1969581126060058E-3</c:v>
                  </c:pt>
                  <c:pt idx="12">
                    <c:v>1.9997227227043252E-2</c:v>
                  </c:pt>
                </c:numCache>
              </c:numRef>
            </c:plus>
            <c:minus>
              <c:numRef>
                <c:f>K!$Q$8:$Q$22</c:f>
                <c:numCache>
                  <c:formatCode>General</c:formatCode>
                  <c:ptCount val="15"/>
                  <c:pt idx="0">
                    <c:v>1.3919400418121487E-3</c:v>
                  </c:pt>
                  <c:pt idx="3">
                    <c:v>7.3781081811893597E-4</c:v>
                  </c:pt>
                  <c:pt idx="6">
                    <c:v>1.8978974534731848E-2</c:v>
                  </c:pt>
                  <c:pt idx="9">
                    <c:v>1.1969581126060058E-3</c:v>
                  </c:pt>
                  <c:pt idx="12">
                    <c:v>1.9997227227043252E-2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K!$K$8:$K$22</c:f>
              <c:numCache>
                <c:formatCode>General</c:formatCode>
                <c:ptCount val="15"/>
                <c:pt idx="0">
                  <c:v>1</c:v>
                </c:pt>
                <c:pt idx="3">
                  <c:v>2</c:v>
                </c:pt>
                <c:pt idx="6">
                  <c:v>3</c:v>
                </c:pt>
                <c:pt idx="9">
                  <c:v>4</c:v>
                </c:pt>
                <c:pt idx="12">
                  <c:v>5</c:v>
                </c:pt>
              </c:numCache>
            </c:numRef>
          </c:cat>
          <c:val>
            <c:numRef>
              <c:f>K!$O$8:$O$22</c:f>
              <c:numCache>
                <c:formatCode>0.00</c:formatCode>
                <c:ptCount val="15"/>
                <c:pt idx="0">
                  <c:v>1.9833199999999999E-2</c:v>
                </c:pt>
                <c:pt idx="3">
                  <c:v>1.1546466666666666E-2</c:v>
                </c:pt>
                <c:pt idx="6">
                  <c:v>2.0069699999999999E-2</c:v>
                </c:pt>
                <c:pt idx="9">
                  <c:v>8.4377333333333325E-3</c:v>
                </c:pt>
                <c:pt idx="12">
                  <c:v>1.8421799999999999E-2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FF-A443-AA96-3EB589756210}"/>
            </c:ext>
          </c:extLst>
        </c:ser>
        <c:ser>
          <c:idx val="1"/>
          <c:order val="1"/>
          <c:tx>
            <c:v>Acai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K!$Q$24:$Q$38</c:f>
                <c:numCache>
                  <c:formatCode>General</c:formatCode>
                  <c:ptCount val="15"/>
                  <c:pt idx="0">
                    <c:v>1.7720333433657457E-3</c:v>
                  </c:pt>
                  <c:pt idx="3">
                    <c:v>9.9836226557965075E-4</c:v>
                  </c:pt>
                  <c:pt idx="6">
                    <c:v>1.0636945629894567E-3</c:v>
                  </c:pt>
                  <c:pt idx="9">
                    <c:v>1.424376260859469E-2</c:v>
                  </c:pt>
                  <c:pt idx="12">
                    <c:v>2.0300640544656058E-2</c:v>
                  </c:pt>
                </c:numCache>
              </c:numRef>
            </c:plus>
            <c:minus>
              <c:numRef>
                <c:f>K!$Q$24:$Q$38</c:f>
                <c:numCache>
                  <c:formatCode>General</c:formatCode>
                  <c:ptCount val="15"/>
                  <c:pt idx="0">
                    <c:v>1.7720333433657457E-3</c:v>
                  </c:pt>
                  <c:pt idx="3">
                    <c:v>9.9836226557965075E-4</c:v>
                  </c:pt>
                  <c:pt idx="6">
                    <c:v>1.0636945629894567E-3</c:v>
                  </c:pt>
                  <c:pt idx="9">
                    <c:v>1.424376260859469E-2</c:v>
                  </c:pt>
                  <c:pt idx="12">
                    <c:v>2.0300640544656058E-2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K!$K$8:$K$22</c:f>
              <c:numCache>
                <c:formatCode>General</c:formatCode>
                <c:ptCount val="15"/>
                <c:pt idx="0">
                  <c:v>1</c:v>
                </c:pt>
                <c:pt idx="3">
                  <c:v>2</c:v>
                </c:pt>
                <c:pt idx="6">
                  <c:v>3</c:v>
                </c:pt>
                <c:pt idx="9">
                  <c:v>4</c:v>
                </c:pt>
                <c:pt idx="12">
                  <c:v>5</c:v>
                </c:pt>
              </c:numCache>
            </c:numRef>
          </c:cat>
          <c:val>
            <c:numRef>
              <c:f>K!$O$24:$O$38</c:f>
              <c:numCache>
                <c:formatCode>0.00</c:formatCode>
                <c:ptCount val="15"/>
                <c:pt idx="0">
                  <c:v>7.9229800000000003E-2</c:v>
                </c:pt>
                <c:pt idx="3">
                  <c:v>4.3397066666666671E-2</c:v>
                </c:pt>
                <c:pt idx="6">
                  <c:v>2.8665366666666667E-2</c:v>
                </c:pt>
                <c:pt idx="9">
                  <c:v>2.9972200000000001E-2</c:v>
                </c:pt>
                <c:pt idx="12">
                  <c:v>3.0709566666666663E-2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FF-A443-AA96-3EB589756210}"/>
            </c:ext>
          </c:extLst>
        </c:ser>
        <c:ser>
          <c:idx val="2"/>
          <c:order val="2"/>
          <c:tx>
            <c:v>Soil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K!$Q$40:$Q$54</c:f>
                <c:numCache>
                  <c:formatCode>General</c:formatCode>
                  <c:ptCount val="15"/>
                  <c:pt idx="0">
                    <c:v>3.3645250779270556E-4</c:v>
                  </c:pt>
                  <c:pt idx="3">
                    <c:v>1.2836562312395021E-3</c:v>
                  </c:pt>
                  <c:pt idx="6">
                    <c:v>3.3202882906960458E-4</c:v>
                  </c:pt>
                  <c:pt idx="9">
                    <c:v>1.4638450509986783E-4</c:v>
                  </c:pt>
                  <c:pt idx="12">
                    <c:v>3.9373355203741541E-4</c:v>
                  </c:pt>
                </c:numCache>
              </c:numRef>
            </c:plus>
            <c:minus>
              <c:numRef>
                <c:f>K!$Q$40:$Q$54</c:f>
                <c:numCache>
                  <c:formatCode>General</c:formatCode>
                  <c:ptCount val="15"/>
                  <c:pt idx="0">
                    <c:v>3.3645250779270556E-4</c:v>
                  </c:pt>
                  <c:pt idx="3">
                    <c:v>1.2836562312395021E-3</c:v>
                  </c:pt>
                  <c:pt idx="6">
                    <c:v>3.3202882906960458E-4</c:v>
                  </c:pt>
                  <c:pt idx="9">
                    <c:v>1.4638450509986783E-4</c:v>
                  </c:pt>
                  <c:pt idx="12">
                    <c:v>3.9373355203741541E-4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K!$K$8:$K$22</c:f>
              <c:numCache>
                <c:formatCode>General</c:formatCode>
                <c:ptCount val="15"/>
                <c:pt idx="0">
                  <c:v>1</c:v>
                </c:pt>
                <c:pt idx="3">
                  <c:v>2</c:v>
                </c:pt>
                <c:pt idx="6">
                  <c:v>3</c:v>
                </c:pt>
                <c:pt idx="9">
                  <c:v>4</c:v>
                </c:pt>
                <c:pt idx="12">
                  <c:v>5</c:v>
                </c:pt>
              </c:numCache>
            </c:numRef>
          </c:cat>
          <c:val>
            <c:numRef>
              <c:f>K!$O$40:$O$54</c:f>
              <c:numCache>
                <c:formatCode>0.00</c:formatCode>
                <c:ptCount val="15"/>
                <c:pt idx="0">
                  <c:v>1.9473099999999997E-2</c:v>
                </c:pt>
                <c:pt idx="3">
                  <c:v>1.27551E-2</c:v>
                </c:pt>
                <c:pt idx="6">
                  <c:v>1.0098133333333334E-2</c:v>
                </c:pt>
                <c:pt idx="9">
                  <c:v>7.6371666666666671E-3</c:v>
                </c:pt>
                <c:pt idx="12">
                  <c:v>5.5343999999999992E-3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FF-A443-AA96-3EB589756210}"/>
            </c:ext>
          </c:extLst>
        </c:ser>
        <c:ser>
          <c:idx val="3"/>
          <c:order val="3"/>
          <c:tx>
            <c:v>Gypsum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K!$Q$56:$Q$70</c:f>
                <c:numCache>
                  <c:formatCode>General</c:formatCode>
                  <c:ptCount val="15"/>
                  <c:pt idx="0">
                    <c:v>1.2026792090994191E-3</c:v>
                  </c:pt>
                  <c:pt idx="3">
                    <c:v>1.5025773934587642E-3</c:v>
                  </c:pt>
                  <c:pt idx="6">
                    <c:v>7.2555062079315586E-4</c:v>
                  </c:pt>
                  <c:pt idx="9">
                    <c:v>5.5284332620854988E-4</c:v>
                  </c:pt>
                  <c:pt idx="12">
                    <c:v>4.1730423354350698E-4</c:v>
                  </c:pt>
                </c:numCache>
              </c:numRef>
            </c:plus>
            <c:minus>
              <c:numRef>
                <c:f>K!$Q$56:$Q$70</c:f>
                <c:numCache>
                  <c:formatCode>General</c:formatCode>
                  <c:ptCount val="15"/>
                  <c:pt idx="0">
                    <c:v>1.2026792090994191E-3</c:v>
                  </c:pt>
                  <c:pt idx="3">
                    <c:v>1.5025773934587642E-3</c:v>
                  </c:pt>
                  <c:pt idx="6">
                    <c:v>7.2555062079315586E-4</c:v>
                  </c:pt>
                  <c:pt idx="9">
                    <c:v>5.5284332620854988E-4</c:v>
                  </c:pt>
                  <c:pt idx="12">
                    <c:v>4.1730423354350698E-4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K!$O$56:$O$70</c:f>
              <c:numCache>
                <c:formatCode>0.00</c:formatCode>
                <c:ptCount val="15"/>
                <c:pt idx="0">
                  <c:v>3.0403099999999999E-2</c:v>
                </c:pt>
                <c:pt idx="3">
                  <c:v>1.5030166666666666E-2</c:v>
                </c:pt>
                <c:pt idx="6">
                  <c:v>7.3992333333333339E-3</c:v>
                </c:pt>
                <c:pt idx="9">
                  <c:v>5.183933333333334E-3</c:v>
                </c:pt>
                <c:pt idx="12">
                  <c:v>4.4431333333333333E-3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FF-A443-AA96-3EB589756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39"/>
        <c:axId val="864366480"/>
        <c:axId val="864318080"/>
      </c:barChart>
      <c:cat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Leaching test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auto val="1"/>
        <c:lblAlgn val="ctr"/>
        <c:lblOffset val="100"/>
        <c:noMultiLvlLbl val="0"/>
      </c:catAx>
      <c:valAx>
        <c:axId val="8643180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200" b="0" i="0" u="none" strike="noStrike" baseline="0">
                    <a:effectLst/>
                  </a:rPr>
                  <a:t>K(mg/L</a:t>
                </a:r>
                <a:r>
                  <a:rPr lang="en-GB" sz="1200" b="0" i="0" u="none" strike="noStrike" baseline="0"/>
                  <a:t> )</a:t>
                </a:r>
                <a:endParaRPr lang="en-GB" sz="12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nb-NO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736139297020867"/>
          <c:y val="2.2061903437091798E-2"/>
          <c:w val="0.20715041805341342"/>
          <c:h val="5.0162393012118889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span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Br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Al!$K$9:$K$23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Al!$O$9:$O$23</c:f>
              <c:numCache>
                <c:formatCode>0.00</c:formatCode>
                <c:ptCount val="15"/>
                <c:pt idx="0">
                  <c:v>2.8132816666666667</c:v>
                </c:pt>
                <c:pt idx="3">
                  <c:v>1.128341</c:v>
                </c:pt>
                <c:pt idx="6">
                  <c:v>0.68481916666666665</c:v>
                </c:pt>
                <c:pt idx="9">
                  <c:v>0.51266896666666673</c:v>
                </c:pt>
                <c:pt idx="12">
                  <c:v>0.46772013333333334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B2-5F4C-A0AF-3E4AB1BEB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64366480"/>
        <c:axId val="864318080"/>
      </c:barChart>
      <c:cat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L/S (cumulative) </a:t>
                </a:r>
                <a:endParaRPr lang="en-N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auto val="1"/>
        <c:lblAlgn val="ctr"/>
        <c:lblOffset val="100"/>
        <c:noMultiLvlLbl val="0"/>
      </c:catAx>
      <c:valAx>
        <c:axId val="8643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Ca!$K$57:$K$71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Ca!$O$9:$O$23</c:f>
              <c:numCache>
                <c:formatCode>0.0000</c:formatCode>
                <c:ptCount val="15"/>
                <c:pt idx="0">
                  <c:v>0</c:v>
                </c:pt>
                <c:pt idx="3" formatCode="0.00">
                  <c:v>0</c:v>
                </c:pt>
                <c:pt idx="6" formatCode="0.00">
                  <c:v>0</c:v>
                </c:pt>
                <c:pt idx="9" formatCode="0.00">
                  <c:v>0</c:v>
                </c:pt>
                <c:pt idx="12" formatCode="0.00">
                  <c:v>2.9998200000000003E-2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9D-A54D-B1C5-DB03BFED8354}"/>
            </c:ext>
          </c:extLst>
        </c:ser>
        <c:ser>
          <c:idx val="1"/>
          <c:order val="1"/>
          <c:tx>
            <c:v>Acai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Ca!$K$57:$K$71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Ca!$O$25:$O$39</c:f>
              <c:numCache>
                <c:formatCode>0.00</c:formatCode>
                <c:ptCount val="15"/>
                <c:pt idx="0">
                  <c:v>4.1023633333333337E-2</c:v>
                </c:pt>
                <c:pt idx="3">
                  <c:v>1.4244066666666666E-2</c:v>
                </c:pt>
                <c:pt idx="6">
                  <c:v>1.5725366666666667E-2</c:v>
                </c:pt>
                <c:pt idx="9">
                  <c:v>2.7567966666666669E-2</c:v>
                </c:pt>
                <c:pt idx="12">
                  <c:v>1.92745E-2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9D-A54D-B1C5-DB03BFED8354}"/>
            </c:ext>
          </c:extLst>
        </c:ser>
        <c:ser>
          <c:idx val="2"/>
          <c:order val="2"/>
          <c:tx>
            <c:v>Soil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Ca!$K$57:$K$71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Ca!$O$41:$O$55</c:f>
              <c:numCache>
                <c:formatCode>0.00</c:formatCode>
                <c:ptCount val="15"/>
                <c:pt idx="0">
                  <c:v>0</c:v>
                </c:pt>
                <c:pt idx="3">
                  <c:v>0</c:v>
                </c:pt>
                <c:pt idx="6">
                  <c:v>0</c:v>
                </c:pt>
                <c:pt idx="9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9D-A54D-B1C5-DB03BFED8354}"/>
            </c:ext>
          </c:extLst>
        </c:ser>
        <c:ser>
          <c:idx val="3"/>
          <c:order val="3"/>
          <c:tx>
            <c:v>Gypsum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Ca!$Q$57:$Q$71</c:f>
                <c:numCache>
                  <c:formatCode>General</c:formatCode>
                  <c:ptCount val="15"/>
                  <c:pt idx="0">
                    <c:v>0.12506157296841081</c:v>
                  </c:pt>
                  <c:pt idx="3">
                    <c:v>1.2935027861199213</c:v>
                  </c:pt>
                  <c:pt idx="6">
                    <c:v>0.23536193562327215</c:v>
                  </c:pt>
                  <c:pt idx="9">
                    <c:v>0.20807305205723622</c:v>
                  </c:pt>
                  <c:pt idx="12">
                    <c:v>0.37746798148404587</c:v>
                  </c:pt>
                </c:numCache>
              </c:numRef>
            </c:plus>
            <c:minus>
              <c:numRef>
                <c:f>Ca!$Q$57:$Q$71</c:f>
                <c:numCache>
                  <c:formatCode>General</c:formatCode>
                  <c:ptCount val="15"/>
                  <c:pt idx="0">
                    <c:v>0.12506157296841081</c:v>
                  </c:pt>
                  <c:pt idx="3">
                    <c:v>1.2935027861199213</c:v>
                  </c:pt>
                  <c:pt idx="6">
                    <c:v>0.23536193562327215</c:v>
                  </c:pt>
                  <c:pt idx="9">
                    <c:v>0.20807305205723622</c:v>
                  </c:pt>
                  <c:pt idx="12">
                    <c:v>0.37746798148404587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Ca!$K$57:$K$71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Ca!$O$57:$O$71</c:f>
              <c:numCache>
                <c:formatCode>0.00</c:formatCode>
                <c:ptCount val="15"/>
                <c:pt idx="0">
                  <c:v>10.401896666666666</c:v>
                </c:pt>
                <c:pt idx="3">
                  <c:v>11.483020000000002</c:v>
                </c:pt>
                <c:pt idx="6">
                  <c:v>1.5824966666666667</c:v>
                </c:pt>
                <c:pt idx="9">
                  <c:v>0.4394873666666666</c:v>
                </c:pt>
                <c:pt idx="12">
                  <c:v>0.52067649999999999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9D-A54D-B1C5-DB03BFED8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39"/>
        <c:axId val="864366480"/>
        <c:axId val="864318080"/>
      </c:barChart>
      <c:cat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Leaching test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auto val="1"/>
        <c:lblAlgn val="ctr"/>
        <c:lblOffset val="100"/>
        <c:noMultiLvlLbl val="0"/>
      </c:catAx>
      <c:valAx>
        <c:axId val="8643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200" b="0" i="0" u="none" strike="noStrike" baseline="0">
                    <a:effectLst/>
                  </a:rPr>
                  <a:t>Ca(mg/L</a:t>
                </a:r>
                <a:r>
                  <a:rPr lang="en-GB" sz="1200" b="0" i="0" u="none" strike="noStrike" baseline="0"/>
                  <a:t> )</a:t>
                </a:r>
                <a:endParaRPr lang="en-GB" sz="12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nb-NO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398194076173386"/>
          <c:y val="1.9084463635584893E-2"/>
          <c:w val="0.20726738557224597"/>
          <c:h val="4.9983485405581438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span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Mg</a:t>
            </a:r>
            <a:r>
              <a:rPr lang="en-GB" baseline="0"/>
              <a:t> </a:t>
            </a:r>
            <a:r>
              <a:rPr lang="en-GB"/>
              <a:t>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Mg!$P$8:$P$22</c:f>
                <c:numCache>
                  <c:formatCode>General</c:formatCode>
                  <c:ptCount val="15"/>
                  <c:pt idx="0">
                    <c:v>0</c:v>
                  </c:pt>
                  <c:pt idx="3">
                    <c:v>0</c:v>
                  </c:pt>
                  <c:pt idx="6">
                    <c:v>0.43843979442260178</c:v>
                  </c:pt>
                  <c:pt idx="9">
                    <c:v>0</c:v>
                  </c:pt>
                  <c:pt idx="12">
                    <c:v>0.76112085987268363</c:v>
                  </c:pt>
                </c:numCache>
              </c:numRef>
            </c:plus>
            <c:minus>
              <c:numRef>
                <c:f>Mg!$P$8:$P$22</c:f>
                <c:numCache>
                  <c:formatCode>General</c:formatCode>
                  <c:ptCount val="15"/>
                  <c:pt idx="0">
                    <c:v>0</c:v>
                  </c:pt>
                  <c:pt idx="3">
                    <c:v>0</c:v>
                  </c:pt>
                  <c:pt idx="6">
                    <c:v>0.43843979442260178</c:v>
                  </c:pt>
                  <c:pt idx="9">
                    <c:v>0</c:v>
                  </c:pt>
                  <c:pt idx="12">
                    <c:v>0.76112085987268363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Mg!$J$8:$J$22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Mg!$N$8:$N$22</c:f>
              <c:numCache>
                <c:formatCode>0.00</c:formatCode>
                <c:ptCount val="15"/>
                <c:pt idx="0">
                  <c:v>0</c:v>
                </c:pt>
                <c:pt idx="3">
                  <c:v>0</c:v>
                </c:pt>
                <c:pt idx="6">
                  <c:v>0.25313333333333332</c:v>
                </c:pt>
                <c:pt idx="9">
                  <c:v>0</c:v>
                </c:pt>
                <c:pt idx="12">
                  <c:v>0.43943333333333334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A6-9140-92E1-37B60516FECA}"/>
            </c:ext>
          </c:extLst>
        </c:ser>
        <c:ser>
          <c:idx val="1"/>
          <c:order val="1"/>
          <c:tx>
            <c:v>Acai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Mg!$P$24:$P$38</c:f>
                <c:numCache>
                  <c:formatCode>General</c:formatCode>
                  <c:ptCount val="15"/>
                  <c:pt idx="0">
                    <c:v>0</c:v>
                  </c:pt>
                  <c:pt idx="3">
                    <c:v>0</c:v>
                  </c:pt>
                  <c:pt idx="6">
                    <c:v>0.20132611190139513</c:v>
                  </c:pt>
                  <c:pt idx="9">
                    <c:v>0.82634745113662711</c:v>
                  </c:pt>
                  <c:pt idx="12">
                    <c:v>10.653383097557946</c:v>
                  </c:pt>
                </c:numCache>
              </c:numRef>
            </c:plus>
            <c:minus>
              <c:numRef>
                <c:f>Mg!$P$24:$P$38</c:f>
                <c:numCache>
                  <c:formatCode>General</c:formatCode>
                  <c:ptCount val="15"/>
                  <c:pt idx="0">
                    <c:v>0</c:v>
                  </c:pt>
                  <c:pt idx="3">
                    <c:v>0</c:v>
                  </c:pt>
                  <c:pt idx="6">
                    <c:v>0.20132611190139513</c:v>
                  </c:pt>
                  <c:pt idx="9">
                    <c:v>0.82634745113662711</c:v>
                  </c:pt>
                  <c:pt idx="12">
                    <c:v>10.653383097557946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Mg!$J$8:$J$22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Mg!$N$24:$N$38</c:f>
              <c:numCache>
                <c:formatCode>0.00</c:formatCode>
                <c:ptCount val="15"/>
                <c:pt idx="0">
                  <c:v>0</c:v>
                </c:pt>
                <c:pt idx="3">
                  <c:v>0</c:v>
                </c:pt>
                <c:pt idx="6">
                  <c:v>1.0307333333333333</c:v>
                </c:pt>
                <c:pt idx="9">
                  <c:v>2.3355999999999999</c:v>
                </c:pt>
                <c:pt idx="12">
                  <c:v>8.1329666666666665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A6-9140-92E1-37B60516FECA}"/>
            </c:ext>
          </c:extLst>
        </c:ser>
        <c:ser>
          <c:idx val="2"/>
          <c:order val="2"/>
          <c:tx>
            <c:v>Soil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Mg!$P$40:$P$54</c:f>
                <c:numCache>
                  <c:formatCode>General</c:formatCode>
                  <c:ptCount val="15"/>
                  <c:pt idx="0">
                    <c:v>0</c:v>
                  </c:pt>
                  <c:pt idx="3">
                    <c:v>0.12150433462775392</c:v>
                  </c:pt>
                  <c:pt idx="6">
                    <c:v>0.24488357097472507</c:v>
                  </c:pt>
                  <c:pt idx="9">
                    <c:v>0.45270034607158555</c:v>
                  </c:pt>
                  <c:pt idx="12">
                    <c:v>0.29619068182506947</c:v>
                  </c:pt>
                </c:numCache>
              </c:numRef>
            </c:plus>
            <c:minus>
              <c:numRef>
                <c:f>Mg!$P$40:$P$54</c:f>
                <c:numCache>
                  <c:formatCode>General</c:formatCode>
                  <c:ptCount val="15"/>
                  <c:pt idx="0">
                    <c:v>0</c:v>
                  </c:pt>
                  <c:pt idx="3">
                    <c:v>0.12150433462775392</c:v>
                  </c:pt>
                  <c:pt idx="6">
                    <c:v>0.24488357097472507</c:v>
                  </c:pt>
                  <c:pt idx="9">
                    <c:v>0.45270034607158555</c:v>
                  </c:pt>
                  <c:pt idx="12">
                    <c:v>0.29619068182506947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Mg!$J$8:$J$22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Mg!$N$40:$N$54</c:f>
              <c:numCache>
                <c:formatCode>0.00</c:formatCode>
                <c:ptCount val="15"/>
                <c:pt idx="0">
                  <c:v>0</c:v>
                </c:pt>
                <c:pt idx="3">
                  <c:v>0.70173333333333332</c:v>
                </c:pt>
                <c:pt idx="6">
                  <c:v>0.89743333333333331</c:v>
                </c:pt>
                <c:pt idx="9">
                  <c:v>0.26136666666666669</c:v>
                </c:pt>
                <c:pt idx="12">
                  <c:v>0.94100000000000017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A6-9140-92E1-37B60516FECA}"/>
            </c:ext>
          </c:extLst>
        </c:ser>
        <c:ser>
          <c:idx val="3"/>
          <c:order val="3"/>
          <c:tx>
            <c:v>Gypsum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Mg!$P$56:$P$70</c:f>
                <c:numCache>
                  <c:formatCode>General</c:formatCode>
                  <c:ptCount val="15"/>
                  <c:pt idx="0">
                    <c:v>0.41101742055538232</c:v>
                  </c:pt>
                  <c:pt idx="3">
                    <c:v>0.43531369532020614</c:v>
                  </c:pt>
                  <c:pt idx="6">
                    <c:v>0</c:v>
                  </c:pt>
                  <c:pt idx="9">
                    <c:v>0</c:v>
                  </c:pt>
                  <c:pt idx="12">
                    <c:v>0</c:v>
                  </c:pt>
                </c:numCache>
              </c:numRef>
            </c:plus>
            <c:minus>
              <c:numRef>
                <c:f>Mg!$P$56:$P$70</c:f>
                <c:numCache>
                  <c:formatCode>General</c:formatCode>
                  <c:ptCount val="15"/>
                  <c:pt idx="0">
                    <c:v>0.41101742055538232</c:v>
                  </c:pt>
                  <c:pt idx="3">
                    <c:v>0.43531369532020614</c:v>
                  </c:pt>
                  <c:pt idx="6">
                    <c:v>0</c:v>
                  </c:pt>
                  <c:pt idx="9">
                    <c:v>0</c:v>
                  </c:pt>
                  <c:pt idx="1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Mg!$J$8:$J$22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Mg!$N$56:$N$70</c:f>
              <c:numCache>
                <c:formatCode>0.00</c:formatCode>
                <c:ptCount val="15"/>
                <c:pt idx="0">
                  <c:v>0.47220000000000001</c:v>
                </c:pt>
                <c:pt idx="3">
                  <c:v>0.50106666666666666</c:v>
                </c:pt>
                <c:pt idx="6">
                  <c:v>0</c:v>
                </c:pt>
                <c:pt idx="9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A6-9140-92E1-37B60516F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39"/>
        <c:axId val="864366480"/>
        <c:axId val="864318080"/>
      </c:barChart>
      <c:cat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L/S</a:t>
                </a:r>
                <a:r>
                  <a:rPr lang="en-GB" sz="1200" baseline="0"/>
                  <a:t> (cumulative) 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auto val="1"/>
        <c:lblAlgn val="ctr"/>
        <c:lblOffset val="100"/>
        <c:noMultiLvlLbl val="0"/>
      </c:catAx>
      <c:valAx>
        <c:axId val="864318080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0" i="0" baseline="0">
                    <a:effectLst/>
                  </a:rPr>
                  <a:t>Mg(µg/L)</a:t>
                </a:r>
                <a:endParaRPr lang="en-N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nb-NO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322113648193191"/>
          <c:y val="1.832789453319085E-2"/>
          <c:w val="0.20826095153064764"/>
          <c:h val="4.9022605382766635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span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V!$Q$9:$Q$23</c:f>
                <c:numCache>
                  <c:formatCode>General</c:formatCode>
                  <c:ptCount val="15"/>
                  <c:pt idx="0">
                    <c:v>9.6682105031558718E-4</c:v>
                  </c:pt>
                  <c:pt idx="3">
                    <c:v>9.8245355615418249E-4</c:v>
                  </c:pt>
                  <c:pt idx="6">
                    <c:v>5.3844572923678502E-4</c:v>
                  </c:pt>
                  <c:pt idx="9">
                    <c:v>1.7312591756676223E-4</c:v>
                  </c:pt>
                  <c:pt idx="12">
                    <c:v>3.5328142228729372E-4</c:v>
                  </c:pt>
                </c:numCache>
              </c:numRef>
            </c:plus>
            <c:minus>
              <c:numRef>
                <c:f>V!$Q$9:$Q$23</c:f>
                <c:numCache>
                  <c:formatCode>General</c:formatCode>
                  <c:ptCount val="15"/>
                  <c:pt idx="0">
                    <c:v>9.6682105031558718E-4</c:v>
                  </c:pt>
                  <c:pt idx="3">
                    <c:v>9.8245355615418249E-4</c:v>
                  </c:pt>
                  <c:pt idx="6">
                    <c:v>5.3844572923678502E-4</c:v>
                  </c:pt>
                  <c:pt idx="9">
                    <c:v>1.7312591756676223E-4</c:v>
                  </c:pt>
                  <c:pt idx="12">
                    <c:v>3.5328142228729372E-4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V!$K$57:$K$71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V!$O$9:$O$23</c:f>
              <c:numCache>
                <c:formatCode>0.00</c:formatCode>
                <c:ptCount val="15"/>
                <c:pt idx="0">
                  <c:v>1.0955233333333333E-2</c:v>
                </c:pt>
                <c:pt idx="3">
                  <c:v>7.8449999999999995E-3</c:v>
                </c:pt>
                <c:pt idx="6">
                  <c:v>6.6142666666666669E-3</c:v>
                </c:pt>
                <c:pt idx="9">
                  <c:v>5.3409333333333331E-3</c:v>
                </c:pt>
                <c:pt idx="12">
                  <c:v>4.6636666666666667E-3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41-1946-893F-09BFC49B16CB}"/>
            </c:ext>
          </c:extLst>
        </c:ser>
        <c:ser>
          <c:idx val="1"/>
          <c:order val="1"/>
          <c:tx>
            <c:v>Acai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V!$Q$25:$Q$39</c:f>
                <c:numCache>
                  <c:formatCode>General</c:formatCode>
                  <c:ptCount val="15"/>
                  <c:pt idx="0">
                    <c:v>4.2299183601262762E-4</c:v>
                  </c:pt>
                  <c:pt idx="3">
                    <c:v>2.6033037343601206E-4</c:v>
                  </c:pt>
                  <c:pt idx="6">
                    <c:v>2.9781709711387198E-4</c:v>
                  </c:pt>
                  <c:pt idx="9">
                    <c:v>1.7756211119868232E-4</c:v>
                  </c:pt>
                  <c:pt idx="12">
                    <c:v>1.9747436120502675E-4</c:v>
                  </c:pt>
                </c:numCache>
              </c:numRef>
            </c:plus>
            <c:minus>
              <c:numRef>
                <c:f>V!$Q$25:$Q$39</c:f>
                <c:numCache>
                  <c:formatCode>General</c:formatCode>
                  <c:ptCount val="15"/>
                  <c:pt idx="0">
                    <c:v>4.2299183601262762E-4</c:v>
                  </c:pt>
                  <c:pt idx="3">
                    <c:v>2.6033037343601206E-4</c:v>
                  </c:pt>
                  <c:pt idx="6">
                    <c:v>2.9781709711387198E-4</c:v>
                  </c:pt>
                  <c:pt idx="9">
                    <c:v>1.7756211119868232E-4</c:v>
                  </c:pt>
                  <c:pt idx="12">
                    <c:v>1.9747436120502675E-4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V!$K$57:$K$71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V!$O$25:$O$39</c:f>
              <c:numCache>
                <c:formatCode>0.00</c:formatCode>
                <c:ptCount val="15"/>
                <c:pt idx="0">
                  <c:v>1.6225066666666666E-2</c:v>
                </c:pt>
                <c:pt idx="3">
                  <c:v>1.0408266666666667E-2</c:v>
                </c:pt>
                <c:pt idx="6">
                  <c:v>7.6572333333333352E-3</c:v>
                </c:pt>
                <c:pt idx="9">
                  <c:v>5.1343666666666668E-3</c:v>
                </c:pt>
                <c:pt idx="12">
                  <c:v>3.4391666666666668E-3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41-1946-893F-09BFC49B16CB}"/>
            </c:ext>
          </c:extLst>
        </c:ser>
        <c:ser>
          <c:idx val="2"/>
          <c:order val="2"/>
          <c:tx>
            <c:v>Soil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V!$Q$41:$Q$55</c:f>
                <c:numCache>
                  <c:formatCode>General</c:formatCode>
                  <c:ptCount val="15"/>
                  <c:pt idx="0">
                    <c:v>1.2391305298474411E-3</c:v>
                  </c:pt>
                  <c:pt idx="3">
                    <c:v>1.0313591760390752E-3</c:v>
                  </c:pt>
                  <c:pt idx="6">
                    <c:v>8.5154976366621983E-5</c:v>
                  </c:pt>
                  <c:pt idx="9">
                    <c:v>2.5591344891062929E-4</c:v>
                  </c:pt>
                  <c:pt idx="12">
                    <c:v>2.76752530852625E-4</c:v>
                  </c:pt>
                </c:numCache>
              </c:numRef>
            </c:plus>
            <c:minus>
              <c:numRef>
                <c:f>V!$Q$41:$Q$55</c:f>
                <c:numCache>
                  <c:formatCode>General</c:formatCode>
                  <c:ptCount val="15"/>
                  <c:pt idx="0">
                    <c:v>1.2391305298474411E-3</c:v>
                  </c:pt>
                  <c:pt idx="3">
                    <c:v>1.0313591760390752E-3</c:v>
                  </c:pt>
                  <c:pt idx="6">
                    <c:v>8.5154976366621983E-5</c:v>
                  </c:pt>
                  <c:pt idx="9">
                    <c:v>2.5591344891062929E-4</c:v>
                  </c:pt>
                  <c:pt idx="12">
                    <c:v>2.76752530852625E-4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V!$K$57:$K$71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V!$O$41:$O$55</c:f>
              <c:numCache>
                <c:formatCode>0.00</c:formatCode>
                <c:ptCount val="15"/>
                <c:pt idx="0">
                  <c:v>1.8437699999999998E-2</c:v>
                </c:pt>
                <c:pt idx="3">
                  <c:v>1.2801699999999999E-2</c:v>
                </c:pt>
                <c:pt idx="6">
                  <c:v>6.8732999999999997E-3</c:v>
                </c:pt>
                <c:pt idx="9">
                  <c:v>3.9953666666666665E-3</c:v>
                </c:pt>
                <c:pt idx="12">
                  <c:v>2.9133666666666669E-3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41-1946-893F-09BFC49B16CB}"/>
            </c:ext>
          </c:extLst>
        </c:ser>
        <c:ser>
          <c:idx val="3"/>
          <c:order val="3"/>
          <c:tx>
            <c:v>Gypsum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V!$Q$57:$Q$71</c:f>
                <c:numCache>
                  <c:formatCode>General</c:formatCode>
                  <c:ptCount val="15"/>
                  <c:pt idx="0">
                    <c:v>1.19539784172467E-4</c:v>
                  </c:pt>
                  <c:pt idx="3">
                    <c:v>2.0996081380422719E-4</c:v>
                  </c:pt>
                  <c:pt idx="6">
                    <c:v>1.0887416283642936E-4</c:v>
                  </c:pt>
                  <c:pt idx="9">
                    <c:v>5.9172825970485071E-5</c:v>
                  </c:pt>
                  <c:pt idx="12">
                    <c:v>2.5120321123212844E-4</c:v>
                  </c:pt>
                </c:numCache>
              </c:numRef>
            </c:plus>
            <c:minus>
              <c:numRef>
                <c:f>V!$Q$57:$Q$71</c:f>
                <c:numCache>
                  <c:formatCode>General</c:formatCode>
                  <c:ptCount val="15"/>
                  <c:pt idx="0">
                    <c:v>1.19539784172467E-4</c:v>
                  </c:pt>
                  <c:pt idx="3">
                    <c:v>2.0996081380422719E-4</c:v>
                  </c:pt>
                  <c:pt idx="6">
                    <c:v>1.0887416283642936E-4</c:v>
                  </c:pt>
                  <c:pt idx="9">
                    <c:v>5.9172825970485071E-5</c:v>
                  </c:pt>
                  <c:pt idx="12">
                    <c:v>2.5120321123212844E-4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V!$K$57:$K$71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V!$O$57:$O$71</c:f>
              <c:numCache>
                <c:formatCode>0.00</c:formatCode>
                <c:ptCount val="15"/>
                <c:pt idx="0">
                  <c:v>2.8581000000000001E-3</c:v>
                </c:pt>
                <c:pt idx="3">
                  <c:v>2.9703333333333335E-3</c:v>
                </c:pt>
                <c:pt idx="6">
                  <c:v>2.7214333333333337E-3</c:v>
                </c:pt>
                <c:pt idx="9">
                  <c:v>2.0336666666666667E-3</c:v>
                </c:pt>
                <c:pt idx="12">
                  <c:v>1.4088666666666665E-3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41-1946-893F-09BFC49B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39"/>
        <c:axId val="864366480"/>
        <c:axId val="864318080"/>
      </c:barChart>
      <c:cat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L/S (cumulative)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auto val="1"/>
        <c:lblAlgn val="ctr"/>
        <c:lblOffset val="100"/>
        <c:noMultiLvlLbl val="0"/>
      </c:catAx>
      <c:valAx>
        <c:axId val="8643180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200" b="0" i="0" u="none" strike="noStrike" baseline="0">
                    <a:effectLst/>
                  </a:rPr>
                  <a:t>Vl(mg/L</a:t>
                </a:r>
                <a:r>
                  <a:rPr lang="en-GB" sz="1200" b="0" i="0" u="none" strike="noStrike" baseline="0"/>
                  <a:t> )</a:t>
                </a:r>
                <a:endParaRPr lang="en-GB" sz="12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nb-NO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863958369735195"/>
          <c:y val="0.10449525836277662"/>
          <c:w val="0.20538593959371526"/>
          <c:h val="5.1600399667711939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span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Cr!$Q$9:$Q$23</c:f>
                <c:numCache>
                  <c:formatCode>General</c:formatCode>
                  <c:ptCount val="15"/>
                  <c:pt idx="0">
                    <c:v>0.11438279299498381</c:v>
                  </c:pt>
                  <c:pt idx="3">
                    <c:v>7.39267881082354E-2</c:v>
                  </c:pt>
                  <c:pt idx="6">
                    <c:v>0.16200821995606693</c:v>
                  </c:pt>
                  <c:pt idx="9">
                    <c:v>6.9868042289256485E-2</c:v>
                  </c:pt>
                  <c:pt idx="12">
                    <c:v>4.6547001335567682E-2</c:v>
                  </c:pt>
                </c:numCache>
              </c:numRef>
            </c:plus>
            <c:minus>
              <c:numRef>
                <c:f>Cr!$Q$9:$Q$23</c:f>
                <c:numCache>
                  <c:formatCode>General</c:formatCode>
                  <c:ptCount val="15"/>
                  <c:pt idx="0">
                    <c:v>0.11438279299498381</c:v>
                  </c:pt>
                  <c:pt idx="3">
                    <c:v>7.39267881082354E-2</c:v>
                  </c:pt>
                  <c:pt idx="6">
                    <c:v>0.16200821995606693</c:v>
                  </c:pt>
                  <c:pt idx="9">
                    <c:v>6.9868042289256485E-2</c:v>
                  </c:pt>
                  <c:pt idx="12">
                    <c:v>4.6547001335567682E-2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Cr!$K$57:$K$71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Cr!$O$9:$O$23</c:f>
              <c:numCache>
                <c:formatCode>0.00</c:formatCode>
                <c:ptCount val="15"/>
                <c:pt idx="0">
                  <c:v>1.1289666666666667</c:v>
                </c:pt>
                <c:pt idx="3">
                  <c:v>0.39880000000000004</c:v>
                </c:pt>
                <c:pt idx="6">
                  <c:v>0.31523333333333331</c:v>
                </c:pt>
                <c:pt idx="9">
                  <c:v>7.9566666666666661E-2</c:v>
                </c:pt>
                <c:pt idx="12">
                  <c:v>0.14793333333333333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30-F247-91DE-00D89900FB6F}"/>
            </c:ext>
          </c:extLst>
        </c:ser>
        <c:ser>
          <c:idx val="1"/>
          <c:order val="1"/>
          <c:tx>
            <c:v>Acai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Cr!$Q$25:$Q$39</c:f>
                <c:numCache>
                  <c:formatCode>General</c:formatCode>
                  <c:ptCount val="15"/>
                  <c:pt idx="0">
                    <c:v>8.4101446678005107E-2</c:v>
                  </c:pt>
                  <c:pt idx="3">
                    <c:v>3.7728150409652099E-2</c:v>
                  </c:pt>
                  <c:pt idx="6">
                    <c:v>5.4649641657867551E-2</c:v>
                  </c:pt>
                  <c:pt idx="9">
                    <c:v>4.7619568806671619E-2</c:v>
                  </c:pt>
                  <c:pt idx="12">
                    <c:v>6.5306890907468551E-2</c:v>
                  </c:pt>
                </c:numCache>
              </c:numRef>
            </c:plus>
            <c:minus>
              <c:numRef>
                <c:f>Cr!$Q$25:$Q$39</c:f>
                <c:numCache>
                  <c:formatCode>General</c:formatCode>
                  <c:ptCount val="15"/>
                  <c:pt idx="0">
                    <c:v>8.4101446678005107E-2</c:v>
                  </c:pt>
                  <c:pt idx="3">
                    <c:v>3.7728150409652099E-2</c:v>
                  </c:pt>
                  <c:pt idx="6">
                    <c:v>5.4649641657867551E-2</c:v>
                  </c:pt>
                  <c:pt idx="9">
                    <c:v>4.7619568806671619E-2</c:v>
                  </c:pt>
                  <c:pt idx="12">
                    <c:v>6.5306890907468551E-2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Cr!$K$57:$K$71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Cr!$O$25:$O$39</c:f>
              <c:numCache>
                <c:formatCode>0.00</c:formatCode>
                <c:ptCount val="15"/>
                <c:pt idx="0">
                  <c:v>1.6008333333333333</c:v>
                </c:pt>
                <c:pt idx="3">
                  <c:v>0.87423333333333331</c:v>
                </c:pt>
                <c:pt idx="6">
                  <c:v>0.85143333333333338</c:v>
                </c:pt>
                <c:pt idx="9">
                  <c:v>0.78666666666666663</c:v>
                </c:pt>
                <c:pt idx="12">
                  <c:v>0.7631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30-F247-91DE-00D89900FB6F}"/>
            </c:ext>
          </c:extLst>
        </c:ser>
        <c:ser>
          <c:idx val="2"/>
          <c:order val="2"/>
          <c:tx>
            <c:v>Soil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Cr!$Q$41:$Q$55</c:f>
                <c:numCache>
                  <c:formatCode>General</c:formatCode>
                  <c:ptCount val="15"/>
                  <c:pt idx="0">
                    <c:v>0.11290391194876051</c:v>
                  </c:pt>
                  <c:pt idx="3">
                    <c:v>3.8215223842512462E-2</c:v>
                  </c:pt>
                  <c:pt idx="6">
                    <c:v>7.2041932233942993E-2</c:v>
                  </c:pt>
                  <c:pt idx="9">
                    <c:v>7.3681815938533873E-2</c:v>
                  </c:pt>
                  <c:pt idx="12">
                    <c:v>7.6988722117809702E-2</c:v>
                  </c:pt>
                </c:numCache>
              </c:numRef>
            </c:plus>
            <c:minus>
              <c:numRef>
                <c:f>Cr!$Q$41:$Q$55</c:f>
                <c:numCache>
                  <c:formatCode>General</c:formatCode>
                  <c:ptCount val="15"/>
                  <c:pt idx="0">
                    <c:v>0.11290391194876051</c:v>
                  </c:pt>
                  <c:pt idx="3">
                    <c:v>3.8215223842512462E-2</c:v>
                  </c:pt>
                  <c:pt idx="6">
                    <c:v>7.2041932233942993E-2</c:v>
                  </c:pt>
                  <c:pt idx="9">
                    <c:v>7.3681815938533873E-2</c:v>
                  </c:pt>
                  <c:pt idx="12">
                    <c:v>7.6988722117809702E-2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Cr!$K$57:$K$71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Cr!$O$41:$O$55</c:f>
              <c:numCache>
                <c:formatCode>0.00</c:formatCode>
                <c:ptCount val="15"/>
                <c:pt idx="0">
                  <c:v>0.90446666666666664</c:v>
                </c:pt>
                <c:pt idx="3">
                  <c:v>0.32236666666666669</c:v>
                </c:pt>
                <c:pt idx="6">
                  <c:v>0.36109999999999998</c:v>
                </c:pt>
                <c:pt idx="9">
                  <c:v>0.32040000000000002</c:v>
                </c:pt>
                <c:pt idx="12">
                  <c:v>0.35093333333333332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30-F247-91DE-00D89900FB6F}"/>
            </c:ext>
          </c:extLst>
        </c:ser>
        <c:ser>
          <c:idx val="3"/>
          <c:order val="3"/>
          <c:tx>
            <c:v>Gypsum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Cr!$Q$57:$Q$71</c:f>
                <c:numCache>
                  <c:formatCode>General</c:formatCode>
                  <c:ptCount val="15"/>
                  <c:pt idx="0">
                    <c:v>0.20270536088947827</c:v>
                  </c:pt>
                  <c:pt idx="3">
                    <c:v>5.4227791152999791E-2</c:v>
                  </c:pt>
                  <c:pt idx="6">
                    <c:v>5.9224178621010294E-2</c:v>
                  </c:pt>
                  <c:pt idx="9">
                    <c:v>0</c:v>
                  </c:pt>
                  <c:pt idx="12">
                    <c:v>0</c:v>
                  </c:pt>
                </c:numCache>
              </c:numRef>
            </c:plus>
            <c:minus>
              <c:numRef>
                <c:f>Cr!$Q$57:$Q$71</c:f>
                <c:numCache>
                  <c:formatCode>General</c:formatCode>
                  <c:ptCount val="15"/>
                  <c:pt idx="0">
                    <c:v>0.20270536088947827</c:v>
                  </c:pt>
                  <c:pt idx="3">
                    <c:v>5.4227791152999791E-2</c:v>
                  </c:pt>
                  <c:pt idx="6">
                    <c:v>5.9224178621010294E-2</c:v>
                  </c:pt>
                  <c:pt idx="9">
                    <c:v>0</c:v>
                  </c:pt>
                  <c:pt idx="1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Cr!$K$57:$K$71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Cr!$O$57:$O$71</c:f>
              <c:numCache>
                <c:formatCode>0.00</c:formatCode>
                <c:ptCount val="15"/>
                <c:pt idx="0">
                  <c:v>0.85106666666666653</c:v>
                </c:pt>
                <c:pt idx="3">
                  <c:v>0.26026666666666665</c:v>
                </c:pt>
                <c:pt idx="6">
                  <c:v>6.8266666666666656E-2</c:v>
                </c:pt>
                <c:pt idx="9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30-F247-91DE-00D89900F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39"/>
        <c:axId val="864366480"/>
        <c:axId val="864318080"/>
      </c:barChart>
      <c:cat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L/S (cumulative)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auto val="1"/>
        <c:lblAlgn val="ctr"/>
        <c:lblOffset val="100"/>
        <c:noMultiLvlLbl val="0"/>
      </c:catAx>
      <c:valAx>
        <c:axId val="8643180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200" b="0" i="0" u="none" strike="noStrike" baseline="0">
                    <a:effectLst/>
                  </a:rPr>
                  <a:t>Cr(µg/L</a:t>
                </a:r>
                <a:r>
                  <a:rPr lang="en-GB" sz="1200" b="0" i="0" u="none" strike="noStrike" baseline="0"/>
                  <a:t> )</a:t>
                </a:r>
                <a:endParaRPr lang="en-GB" sz="12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nb-NO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863958369735195"/>
          <c:y val="0.10449525836277662"/>
          <c:w val="0.20538593959371526"/>
          <c:h val="5.1600399667711939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span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Fe!$Q$9:$Q$23</c:f>
                <c:numCache>
                  <c:formatCode>General</c:formatCode>
                  <c:ptCount val="15"/>
                  <c:pt idx="0">
                    <c:v>0</c:v>
                  </c:pt>
                  <c:pt idx="3">
                    <c:v>0.25936046987413741</c:v>
                  </c:pt>
                  <c:pt idx="6">
                    <c:v>1.0413351237714015</c:v>
                  </c:pt>
                  <c:pt idx="9">
                    <c:v>3.898387821052868</c:v>
                  </c:pt>
                  <c:pt idx="12">
                    <c:v>9.0103879363395549</c:v>
                  </c:pt>
                </c:numCache>
              </c:numRef>
            </c:plus>
            <c:minus>
              <c:numRef>
                <c:f>Fe!$Q$9:$Q$23</c:f>
                <c:numCache>
                  <c:formatCode>General</c:formatCode>
                  <c:ptCount val="15"/>
                  <c:pt idx="0">
                    <c:v>0</c:v>
                  </c:pt>
                  <c:pt idx="3">
                    <c:v>0.25936046987413741</c:v>
                  </c:pt>
                  <c:pt idx="6">
                    <c:v>1.0413351237714015</c:v>
                  </c:pt>
                  <c:pt idx="9">
                    <c:v>3.898387821052868</c:v>
                  </c:pt>
                  <c:pt idx="12">
                    <c:v>9.0103879363395549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Fe!$K$57:$K$71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Fe!$O$9:$O$23</c:f>
              <c:numCache>
                <c:formatCode>0.00</c:formatCode>
                <c:ptCount val="15"/>
                <c:pt idx="0">
                  <c:v>0</c:v>
                </c:pt>
                <c:pt idx="3">
                  <c:v>0.29726666666666662</c:v>
                </c:pt>
                <c:pt idx="6">
                  <c:v>1.5037</c:v>
                </c:pt>
                <c:pt idx="9">
                  <c:v>4.4216333333333333</c:v>
                </c:pt>
                <c:pt idx="12">
                  <c:v>11.995633333333332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E5-6640-9F24-DB512E5DBE69}"/>
            </c:ext>
          </c:extLst>
        </c:ser>
        <c:ser>
          <c:idx val="1"/>
          <c:order val="1"/>
          <c:tx>
            <c:v>Acai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Fe!$Q$25:$Q$39</c:f>
                <c:numCache>
                  <c:formatCode>General</c:formatCode>
                  <c:ptCount val="15"/>
                  <c:pt idx="0">
                    <c:v>2.4729038214212888</c:v>
                  </c:pt>
                  <c:pt idx="3">
                    <c:v>6.9705558962922165</c:v>
                  </c:pt>
                  <c:pt idx="6">
                    <c:v>4.0510835517591302</c:v>
                  </c:pt>
                  <c:pt idx="9">
                    <c:v>25.231744290939005</c:v>
                  </c:pt>
                  <c:pt idx="12">
                    <c:v>74.063216568167746</c:v>
                  </c:pt>
                </c:numCache>
              </c:numRef>
            </c:plus>
            <c:minus>
              <c:numRef>
                <c:f>Fe!$Q$25:$Q$39</c:f>
                <c:numCache>
                  <c:formatCode>General</c:formatCode>
                  <c:ptCount val="15"/>
                  <c:pt idx="0">
                    <c:v>2.4729038214212888</c:v>
                  </c:pt>
                  <c:pt idx="3">
                    <c:v>6.9705558962922165</c:v>
                  </c:pt>
                  <c:pt idx="6">
                    <c:v>4.0510835517591302</c:v>
                  </c:pt>
                  <c:pt idx="9">
                    <c:v>25.231744290939005</c:v>
                  </c:pt>
                  <c:pt idx="12">
                    <c:v>74.063216568167746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Fe!$K$57:$K$71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Fe!$O$25:$O$39</c:f>
              <c:numCache>
                <c:formatCode>0.00</c:formatCode>
                <c:ptCount val="15"/>
                <c:pt idx="0">
                  <c:v>12.800600000000001</c:v>
                </c:pt>
                <c:pt idx="3">
                  <c:v>49.541033333333331</c:v>
                </c:pt>
                <c:pt idx="6">
                  <c:v>201.75126666666665</c:v>
                </c:pt>
                <c:pt idx="9">
                  <c:v>320.71163333333328</c:v>
                </c:pt>
                <c:pt idx="12">
                  <c:v>318.65573333333333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E5-6640-9F24-DB512E5DBE69}"/>
            </c:ext>
          </c:extLst>
        </c:ser>
        <c:ser>
          <c:idx val="2"/>
          <c:order val="2"/>
          <c:tx>
            <c:v>Soil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Fe!$Q$41:$Q$55</c:f>
                <c:numCache>
                  <c:formatCode>General</c:formatCode>
                  <c:ptCount val="15"/>
                  <c:pt idx="0">
                    <c:v>0.50843871148185915</c:v>
                  </c:pt>
                  <c:pt idx="3">
                    <c:v>10.122103396198503</c:v>
                  </c:pt>
                  <c:pt idx="6">
                    <c:v>18.075320725324151</c:v>
                  </c:pt>
                  <c:pt idx="9">
                    <c:v>35.862589861349029</c:v>
                  </c:pt>
                  <c:pt idx="12">
                    <c:v>51.164578961132925</c:v>
                  </c:pt>
                </c:numCache>
              </c:numRef>
            </c:plus>
            <c:minus>
              <c:numRef>
                <c:f>Fe!$Q$41:$Q$55</c:f>
                <c:numCache>
                  <c:formatCode>General</c:formatCode>
                  <c:ptCount val="15"/>
                  <c:pt idx="0">
                    <c:v>0.50843871148185915</c:v>
                  </c:pt>
                  <c:pt idx="3">
                    <c:v>10.122103396198503</c:v>
                  </c:pt>
                  <c:pt idx="6">
                    <c:v>18.075320725324151</c:v>
                  </c:pt>
                  <c:pt idx="9">
                    <c:v>35.862589861349029</c:v>
                  </c:pt>
                  <c:pt idx="12">
                    <c:v>51.164578961132925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Fe!$K$57:$K$71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Fe!$O$41:$O$55</c:f>
              <c:numCache>
                <c:formatCode>0.00</c:formatCode>
                <c:ptCount val="15"/>
                <c:pt idx="0">
                  <c:v>0.90986666666666671</c:v>
                </c:pt>
                <c:pt idx="3">
                  <c:v>27.213866666666664</c:v>
                </c:pt>
                <c:pt idx="6">
                  <c:v>75.618233333333336</c:v>
                </c:pt>
                <c:pt idx="9">
                  <c:v>103.40496666666665</c:v>
                </c:pt>
                <c:pt idx="12">
                  <c:v>161.71129999999999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E5-6640-9F24-DB512E5DBE69}"/>
            </c:ext>
          </c:extLst>
        </c:ser>
        <c:ser>
          <c:idx val="3"/>
          <c:order val="3"/>
          <c:tx>
            <c:v>Gypsum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Fe!$Q$57:$Q$71</c:f>
                <c:numCache>
                  <c:formatCode>General</c:formatCode>
                  <c:ptCount val="15"/>
                  <c:pt idx="0">
                    <c:v>0.22634063562103324</c:v>
                  </c:pt>
                  <c:pt idx="3">
                    <c:v>1.005236774761719</c:v>
                  </c:pt>
                  <c:pt idx="6">
                    <c:v>0.20293893170113939</c:v>
                  </c:pt>
                  <c:pt idx="9">
                    <c:v>0</c:v>
                  </c:pt>
                  <c:pt idx="12">
                    <c:v>0.39929544617154522</c:v>
                  </c:pt>
                </c:numCache>
              </c:numRef>
            </c:plus>
            <c:minus>
              <c:numRef>
                <c:f>Fe!$Q$57:$Q$71</c:f>
                <c:numCache>
                  <c:formatCode>General</c:formatCode>
                  <c:ptCount val="15"/>
                  <c:pt idx="0">
                    <c:v>0.22634063562103324</c:v>
                  </c:pt>
                  <c:pt idx="3">
                    <c:v>1.005236774761719</c:v>
                  </c:pt>
                  <c:pt idx="6">
                    <c:v>0.20293893170113939</c:v>
                  </c:pt>
                  <c:pt idx="9">
                    <c:v>0</c:v>
                  </c:pt>
                  <c:pt idx="12">
                    <c:v>0.39929544617154522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Fe!$K$57:$K$71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Fe!$O$57:$O$71</c:f>
              <c:numCache>
                <c:formatCode>0.00</c:formatCode>
                <c:ptCount val="15"/>
                <c:pt idx="0">
                  <c:v>4.829933333333333</c:v>
                </c:pt>
                <c:pt idx="3">
                  <c:v>5.6821666666666664</c:v>
                </c:pt>
                <c:pt idx="6">
                  <c:v>0.93840000000000001</c:v>
                </c:pt>
                <c:pt idx="9">
                  <c:v>0</c:v>
                </c:pt>
                <c:pt idx="12">
                  <c:v>0.23053333333333334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E5-6640-9F24-DB512E5DB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39"/>
        <c:axId val="864366480"/>
        <c:axId val="864318080"/>
      </c:barChart>
      <c:cat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L/S (cumulative)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auto val="1"/>
        <c:lblAlgn val="ctr"/>
        <c:lblOffset val="100"/>
        <c:noMultiLvlLbl val="0"/>
      </c:catAx>
      <c:valAx>
        <c:axId val="8643180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200" b="0" i="0" u="none" strike="noStrike" baseline="0">
                    <a:effectLst/>
                  </a:rPr>
                  <a:t>Fe(µg/L</a:t>
                </a:r>
                <a:r>
                  <a:rPr lang="en-GB" sz="1200" b="0" i="0" u="none" strike="noStrike" baseline="0"/>
                  <a:t> )</a:t>
                </a:r>
                <a:endParaRPr lang="en-GB" sz="12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nb-NO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863958369735195"/>
          <c:y val="0.10449525836277662"/>
          <c:w val="0.20538593959371526"/>
          <c:h val="5.1600399667711939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span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Cu!$Q$9:$Q$23</c:f>
                <c:numCache>
                  <c:formatCode>General</c:formatCode>
                  <c:ptCount val="15"/>
                  <c:pt idx="0">
                    <c:v>1.3228707621432005</c:v>
                  </c:pt>
                  <c:pt idx="3">
                    <c:v>2.3402563962096046E-2</c:v>
                  </c:pt>
                  <c:pt idx="6">
                    <c:v>1.3683225545657478</c:v>
                  </c:pt>
                  <c:pt idx="9">
                    <c:v>1.0382041851196711</c:v>
                  </c:pt>
                  <c:pt idx="12">
                    <c:v>1.6167636572280231</c:v>
                  </c:pt>
                </c:numCache>
              </c:numRef>
            </c:plus>
            <c:minus>
              <c:numRef>
                <c:f>Cu!$Q$9:$Q$23</c:f>
                <c:numCache>
                  <c:formatCode>General</c:formatCode>
                  <c:ptCount val="15"/>
                  <c:pt idx="0">
                    <c:v>1.3228707621432005</c:v>
                  </c:pt>
                  <c:pt idx="3">
                    <c:v>2.3402563962096046E-2</c:v>
                  </c:pt>
                  <c:pt idx="6">
                    <c:v>1.3683225545657478</c:v>
                  </c:pt>
                  <c:pt idx="9">
                    <c:v>1.0382041851196711</c:v>
                  </c:pt>
                  <c:pt idx="12">
                    <c:v>1.6167636572280231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Cu!$K$57:$K$71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Cu!$O$9:$O$23</c:f>
              <c:numCache>
                <c:formatCode>0.00</c:formatCode>
                <c:ptCount val="15"/>
                <c:pt idx="0">
                  <c:v>0.98346666666666671</c:v>
                </c:pt>
                <c:pt idx="3">
                  <c:v>9.2600000000000016E-2</c:v>
                </c:pt>
                <c:pt idx="6">
                  <c:v>0.95156666666666656</c:v>
                </c:pt>
                <c:pt idx="9">
                  <c:v>0.69530000000000003</c:v>
                </c:pt>
                <c:pt idx="12">
                  <c:v>1.0160333333333333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69-5344-8196-89B2A04E6113}"/>
            </c:ext>
          </c:extLst>
        </c:ser>
        <c:ser>
          <c:idx val="1"/>
          <c:order val="1"/>
          <c:tx>
            <c:v>Acai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Cu!$Q$25:$Q$39</c:f>
                <c:numCache>
                  <c:formatCode>General</c:formatCode>
                  <c:ptCount val="15"/>
                  <c:pt idx="0">
                    <c:v>4.6712025575148586E-2</c:v>
                  </c:pt>
                  <c:pt idx="3">
                    <c:v>0.84395553397873591</c:v>
                  </c:pt>
                  <c:pt idx="6">
                    <c:v>4.0056252112914165E-2</c:v>
                  </c:pt>
                  <c:pt idx="9">
                    <c:v>1.3136099586000911</c:v>
                  </c:pt>
                  <c:pt idx="12">
                    <c:v>0.10989023311165268</c:v>
                  </c:pt>
                </c:numCache>
              </c:numRef>
            </c:plus>
            <c:minus>
              <c:numRef>
                <c:f>Cu!$Q$25:$Q$39</c:f>
                <c:numCache>
                  <c:formatCode>General</c:formatCode>
                  <c:ptCount val="15"/>
                  <c:pt idx="0">
                    <c:v>4.6712025575148586E-2</c:v>
                  </c:pt>
                  <c:pt idx="3">
                    <c:v>0.84395553397873591</c:v>
                  </c:pt>
                  <c:pt idx="6">
                    <c:v>4.0056252112914165E-2</c:v>
                  </c:pt>
                  <c:pt idx="9">
                    <c:v>1.3136099586000911</c:v>
                  </c:pt>
                  <c:pt idx="12">
                    <c:v>0.10989023311165268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Cu!$K$57:$K$71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Cu!$O$25:$O$39</c:f>
              <c:numCache>
                <c:formatCode>0.00</c:formatCode>
                <c:ptCount val="15"/>
                <c:pt idx="0">
                  <c:v>0.67293333333333338</c:v>
                </c:pt>
                <c:pt idx="3">
                  <c:v>0.80336666666666667</c:v>
                </c:pt>
                <c:pt idx="6">
                  <c:v>0.17556666666666665</c:v>
                </c:pt>
                <c:pt idx="9">
                  <c:v>1.1562333333333332</c:v>
                </c:pt>
                <c:pt idx="12">
                  <c:v>0.2563333333333333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69-5344-8196-89B2A04E6113}"/>
            </c:ext>
          </c:extLst>
        </c:ser>
        <c:ser>
          <c:idx val="2"/>
          <c:order val="2"/>
          <c:tx>
            <c:v>Soil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Cu!$Q$41:$Q$55</c:f>
                <c:numCache>
                  <c:formatCode>General</c:formatCode>
                  <c:ptCount val="15"/>
                  <c:pt idx="0">
                    <c:v>0.15291436601357425</c:v>
                  </c:pt>
                  <c:pt idx="3">
                    <c:v>2.6944146080364098</c:v>
                  </c:pt>
                  <c:pt idx="6">
                    <c:v>9.37247743840087E-3</c:v>
                  </c:pt>
                  <c:pt idx="9">
                    <c:v>0.25563108835455312</c:v>
                  </c:pt>
                  <c:pt idx="12">
                    <c:v>0.13410855056010901</c:v>
                  </c:pt>
                </c:numCache>
              </c:numRef>
            </c:plus>
            <c:minus>
              <c:numRef>
                <c:f>Cu!$Q$41:$Q$55</c:f>
                <c:numCache>
                  <c:formatCode>General</c:formatCode>
                  <c:ptCount val="15"/>
                  <c:pt idx="0">
                    <c:v>0.15291436601357425</c:v>
                  </c:pt>
                  <c:pt idx="3">
                    <c:v>2.6944146080364098</c:v>
                  </c:pt>
                  <c:pt idx="6">
                    <c:v>9.37247743840087E-3</c:v>
                  </c:pt>
                  <c:pt idx="9">
                    <c:v>0.25563108835455312</c:v>
                  </c:pt>
                  <c:pt idx="12">
                    <c:v>0.13410855056010901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Cu!$K$57:$K$71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Cu!$O$41:$O$55</c:f>
              <c:numCache>
                <c:formatCode>0.00</c:formatCode>
                <c:ptCount val="15"/>
                <c:pt idx="0">
                  <c:v>0.23496666666666666</c:v>
                </c:pt>
                <c:pt idx="3">
                  <c:v>1.6487999999999998</c:v>
                </c:pt>
                <c:pt idx="6">
                  <c:v>0.16403333333333334</c:v>
                </c:pt>
                <c:pt idx="9">
                  <c:v>0.25473333333333331</c:v>
                </c:pt>
                <c:pt idx="12">
                  <c:v>0.18133333333333335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69-5344-8196-89B2A04E6113}"/>
            </c:ext>
          </c:extLst>
        </c:ser>
        <c:ser>
          <c:idx val="3"/>
          <c:order val="3"/>
          <c:tx>
            <c:v>Gypsum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Cu!$Q$57:$Q$71</c:f>
                <c:numCache>
                  <c:formatCode>General</c:formatCode>
                  <c:ptCount val="15"/>
                  <c:pt idx="0">
                    <c:v>2.156021090651326</c:v>
                  </c:pt>
                  <c:pt idx="3">
                    <c:v>2.3130246777758336</c:v>
                  </c:pt>
                  <c:pt idx="6">
                    <c:v>0.50656640565017075</c:v>
                  </c:pt>
                  <c:pt idx="9">
                    <c:v>0.94804136513129</c:v>
                  </c:pt>
                  <c:pt idx="12">
                    <c:v>0.92151323557143427</c:v>
                  </c:pt>
                </c:numCache>
              </c:numRef>
            </c:plus>
            <c:minus>
              <c:numRef>
                <c:f>Cu!$Q$57:$Q$71</c:f>
                <c:numCache>
                  <c:formatCode>General</c:formatCode>
                  <c:ptCount val="15"/>
                  <c:pt idx="0">
                    <c:v>2.156021090651326</c:v>
                  </c:pt>
                  <c:pt idx="3">
                    <c:v>2.3130246777758336</c:v>
                  </c:pt>
                  <c:pt idx="6">
                    <c:v>0.50656640565017075</c:v>
                  </c:pt>
                  <c:pt idx="9">
                    <c:v>0.94804136513129</c:v>
                  </c:pt>
                  <c:pt idx="12">
                    <c:v>0.92151323557143427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Cu!$K$57:$K$71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Cu!$O$57:$O$71</c:f>
              <c:numCache>
                <c:formatCode>0.00</c:formatCode>
                <c:ptCount val="15"/>
                <c:pt idx="0">
                  <c:v>1.5129666666666666</c:v>
                </c:pt>
                <c:pt idx="3">
                  <c:v>1.4383999999999999</c:v>
                </c:pt>
                <c:pt idx="6">
                  <c:v>0.39593333333333341</c:v>
                </c:pt>
                <c:pt idx="9">
                  <c:v>0.78759999999999986</c:v>
                </c:pt>
                <c:pt idx="12">
                  <c:v>1.1561333333333332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69-5344-8196-89B2A04E6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39"/>
        <c:axId val="864366480"/>
        <c:axId val="864318080"/>
      </c:barChart>
      <c:cat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L/S (cumulative)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auto val="1"/>
        <c:lblAlgn val="ctr"/>
        <c:lblOffset val="100"/>
        <c:noMultiLvlLbl val="0"/>
      </c:catAx>
      <c:valAx>
        <c:axId val="8643180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200" b="0" i="0" u="none" strike="noStrike" baseline="0">
                    <a:effectLst/>
                  </a:rPr>
                  <a:t>Cr(µg/L</a:t>
                </a:r>
                <a:r>
                  <a:rPr lang="en-GB" sz="1200" b="0" i="0" u="none" strike="noStrike" baseline="0"/>
                  <a:t> )</a:t>
                </a:r>
                <a:endParaRPr lang="en-GB" sz="12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nb-NO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863958369735195"/>
          <c:y val="0.10449525836277662"/>
          <c:w val="0.20538593959371526"/>
          <c:h val="5.1600399667711939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span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Zn!$Q$9:$Q$23</c:f>
                <c:numCache>
                  <c:formatCode>General</c:formatCode>
                  <c:ptCount val="15"/>
                  <c:pt idx="0">
                    <c:v>0.734726223387551</c:v>
                  </c:pt>
                  <c:pt idx="3">
                    <c:v>9.9892558948769306E-2</c:v>
                  </c:pt>
                  <c:pt idx="6">
                    <c:v>0.98690699156506156</c:v>
                  </c:pt>
                  <c:pt idx="9">
                    <c:v>0.4322491218421774</c:v>
                  </c:pt>
                  <c:pt idx="12">
                    <c:v>1.7782174192150972</c:v>
                  </c:pt>
                </c:numCache>
              </c:numRef>
            </c:plus>
            <c:minus>
              <c:numRef>
                <c:f>Zn!$Q$9:$Q$23</c:f>
                <c:numCache>
                  <c:formatCode>General</c:formatCode>
                  <c:ptCount val="15"/>
                  <c:pt idx="0">
                    <c:v>0.734726223387551</c:v>
                  </c:pt>
                  <c:pt idx="3">
                    <c:v>9.9892558948769306E-2</c:v>
                  </c:pt>
                  <c:pt idx="6">
                    <c:v>0.98690699156506156</c:v>
                  </c:pt>
                  <c:pt idx="9">
                    <c:v>0.4322491218421774</c:v>
                  </c:pt>
                  <c:pt idx="12">
                    <c:v>1.7782174192150972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Zn!$K$57:$K$71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Zn!$O$9:$O$23</c:f>
              <c:numCache>
                <c:formatCode>0.00</c:formatCode>
                <c:ptCount val="15"/>
                <c:pt idx="0">
                  <c:v>0.65026666666666666</c:v>
                </c:pt>
                <c:pt idx="3">
                  <c:v>0.23076666666666665</c:v>
                </c:pt>
                <c:pt idx="6">
                  <c:v>1.3160000000000001</c:v>
                </c:pt>
                <c:pt idx="9">
                  <c:v>0.54936666666666667</c:v>
                </c:pt>
                <c:pt idx="12">
                  <c:v>1.2271000000000001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F3-0042-820A-5195CC2CCFB0}"/>
            </c:ext>
          </c:extLst>
        </c:ser>
        <c:ser>
          <c:idx val="1"/>
          <c:order val="1"/>
          <c:tx>
            <c:v>Acai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Zn!$Q$25:$Q$39</c:f>
                <c:numCache>
                  <c:formatCode>General</c:formatCode>
                  <c:ptCount val="15"/>
                  <c:pt idx="0">
                    <c:v>9.0728845100846126E-2</c:v>
                  </c:pt>
                  <c:pt idx="3">
                    <c:v>0.38244258392600583</c:v>
                  </c:pt>
                  <c:pt idx="6">
                    <c:v>0.2107342164908205</c:v>
                  </c:pt>
                  <c:pt idx="9">
                    <c:v>15.270529245030552</c:v>
                  </c:pt>
                  <c:pt idx="12">
                    <c:v>1.0856935356413122</c:v>
                  </c:pt>
                </c:numCache>
              </c:numRef>
            </c:plus>
            <c:minus>
              <c:numRef>
                <c:f>Zn!$Q$25:$Q$39</c:f>
                <c:numCache>
                  <c:formatCode>General</c:formatCode>
                  <c:ptCount val="15"/>
                  <c:pt idx="0">
                    <c:v>9.0728845100846126E-2</c:v>
                  </c:pt>
                  <c:pt idx="3">
                    <c:v>0.38244258392600583</c:v>
                  </c:pt>
                  <c:pt idx="6">
                    <c:v>0.2107342164908205</c:v>
                  </c:pt>
                  <c:pt idx="9">
                    <c:v>15.270529245030552</c:v>
                  </c:pt>
                  <c:pt idx="12">
                    <c:v>1.0856935356413122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Zn!$K$57:$K$71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Zn!$O$25:$O$39</c:f>
              <c:numCache>
                <c:formatCode>0.00</c:formatCode>
                <c:ptCount val="15"/>
                <c:pt idx="0">
                  <c:v>0.31303333333333333</c:v>
                </c:pt>
                <c:pt idx="3">
                  <c:v>0.47939999999999999</c:v>
                </c:pt>
                <c:pt idx="6">
                  <c:v>0.371</c:v>
                </c:pt>
                <c:pt idx="9">
                  <c:v>9.5518666666666672</c:v>
                </c:pt>
                <c:pt idx="12">
                  <c:v>1.1110666666666666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F3-0042-820A-5195CC2CCFB0}"/>
            </c:ext>
          </c:extLst>
        </c:ser>
        <c:ser>
          <c:idx val="2"/>
          <c:order val="2"/>
          <c:tx>
            <c:v>Soil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Zn!$Q$41:$Q$55</c:f>
                <c:numCache>
                  <c:formatCode>General</c:formatCode>
                  <c:ptCount val="15"/>
                  <c:pt idx="0">
                    <c:v>0.17345092485580274</c:v>
                  </c:pt>
                  <c:pt idx="3">
                    <c:v>1.1721198786813571</c:v>
                  </c:pt>
                  <c:pt idx="6">
                    <c:v>0.1393140457144697</c:v>
                  </c:pt>
                  <c:pt idx="9">
                    <c:v>0.10539558814295785</c:v>
                  </c:pt>
                  <c:pt idx="12">
                    <c:v>0.10692272910845489</c:v>
                  </c:pt>
                </c:numCache>
              </c:numRef>
            </c:plus>
            <c:minus>
              <c:numRef>
                <c:f>Zn!$Q$41:$Q$55</c:f>
                <c:numCache>
                  <c:formatCode>General</c:formatCode>
                  <c:ptCount val="15"/>
                  <c:pt idx="0">
                    <c:v>0.17345092485580274</c:v>
                  </c:pt>
                  <c:pt idx="3">
                    <c:v>1.1721198786813571</c:v>
                  </c:pt>
                  <c:pt idx="6">
                    <c:v>0.1393140457144697</c:v>
                  </c:pt>
                  <c:pt idx="9">
                    <c:v>0.10539558814295785</c:v>
                  </c:pt>
                  <c:pt idx="12">
                    <c:v>0.10692272910845489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Zn!$K$57:$K$71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Zn!$O$41:$O$55</c:f>
              <c:numCache>
                <c:formatCode>0.00</c:formatCode>
                <c:ptCount val="15"/>
                <c:pt idx="0">
                  <c:v>0.30606666666666665</c:v>
                </c:pt>
                <c:pt idx="3">
                  <c:v>0.85279999999999989</c:v>
                </c:pt>
                <c:pt idx="6">
                  <c:v>0.34213333333333334</c:v>
                </c:pt>
                <c:pt idx="9">
                  <c:v>0.30449999999999999</c:v>
                </c:pt>
                <c:pt idx="12">
                  <c:v>0.3634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F3-0042-820A-5195CC2CCFB0}"/>
            </c:ext>
          </c:extLst>
        </c:ser>
        <c:ser>
          <c:idx val="3"/>
          <c:order val="3"/>
          <c:tx>
            <c:v>Gypsum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Zn!$Q$57:$Q$71</c:f>
                <c:numCache>
                  <c:formatCode>General</c:formatCode>
                  <c:ptCount val="15"/>
                  <c:pt idx="0">
                    <c:v>0.99388704254222648</c:v>
                  </c:pt>
                  <c:pt idx="3">
                    <c:v>4.0728887983019284</c:v>
                  </c:pt>
                  <c:pt idx="6">
                    <c:v>0.3516394792018287</c:v>
                  </c:pt>
                  <c:pt idx="9">
                    <c:v>0.58988288103091557</c:v>
                  </c:pt>
                  <c:pt idx="12">
                    <c:v>0.50708887123790536</c:v>
                  </c:pt>
                </c:numCache>
              </c:numRef>
            </c:plus>
            <c:minus>
              <c:numRef>
                <c:f>Zn!$Q$57:$Q$71</c:f>
                <c:numCache>
                  <c:formatCode>General</c:formatCode>
                  <c:ptCount val="15"/>
                  <c:pt idx="0">
                    <c:v>0.99388704254222648</c:v>
                  </c:pt>
                  <c:pt idx="3">
                    <c:v>4.0728887983019284</c:v>
                  </c:pt>
                  <c:pt idx="6">
                    <c:v>0.3516394792018287</c:v>
                  </c:pt>
                  <c:pt idx="9">
                    <c:v>0.58988288103091557</c:v>
                  </c:pt>
                  <c:pt idx="12">
                    <c:v>0.50708887123790536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Zn!$K$57:$K$71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Zn!$O$57:$O$71</c:f>
              <c:numCache>
                <c:formatCode>0.00</c:formatCode>
                <c:ptCount val="15"/>
                <c:pt idx="0">
                  <c:v>0.82026666666666659</c:v>
                </c:pt>
                <c:pt idx="3">
                  <c:v>2.6691333333333334</c:v>
                </c:pt>
                <c:pt idx="6">
                  <c:v>0.5359666666666667</c:v>
                </c:pt>
                <c:pt idx="9">
                  <c:v>0.62216666666666665</c:v>
                </c:pt>
                <c:pt idx="12">
                  <c:v>0.72783333333333333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F3-0042-820A-5195CC2CC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39"/>
        <c:axId val="864366480"/>
        <c:axId val="864318080"/>
      </c:barChart>
      <c:cat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L/S (cumulative)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auto val="1"/>
        <c:lblAlgn val="ctr"/>
        <c:lblOffset val="100"/>
        <c:noMultiLvlLbl val="0"/>
      </c:catAx>
      <c:valAx>
        <c:axId val="8643180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200" b="0" i="0" u="none" strike="noStrike" baseline="0">
                    <a:effectLst/>
                  </a:rPr>
                  <a:t>Zn(µg/L</a:t>
                </a:r>
                <a:r>
                  <a:rPr lang="en-GB" sz="1200" b="0" i="0" u="none" strike="noStrike" baseline="0"/>
                  <a:t> )</a:t>
                </a:r>
                <a:endParaRPr lang="en-GB" sz="12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nb-NO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863958369735195"/>
          <c:y val="0.10449525836277662"/>
          <c:w val="0.20538593959371526"/>
          <c:h val="5.1600399667711939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span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Ga!$Q$9:$Q$23</c:f>
                <c:numCache>
                  <c:formatCode>General</c:formatCode>
                  <c:ptCount val="15"/>
                  <c:pt idx="0">
                    <c:v>0.10245337150788826</c:v>
                  </c:pt>
                  <c:pt idx="3">
                    <c:v>0.19567724275789991</c:v>
                  </c:pt>
                  <c:pt idx="6">
                    <c:v>6.8579467286741663E-2</c:v>
                  </c:pt>
                  <c:pt idx="9">
                    <c:v>2.3378694004014287E-2</c:v>
                  </c:pt>
                  <c:pt idx="12">
                    <c:v>1.8298178415714874E-2</c:v>
                  </c:pt>
                </c:numCache>
              </c:numRef>
            </c:plus>
            <c:minus>
              <c:numRef>
                <c:f>Ga!$Q$9:$Q$23</c:f>
                <c:numCache>
                  <c:formatCode>General</c:formatCode>
                  <c:ptCount val="15"/>
                  <c:pt idx="0">
                    <c:v>0.10245337150788826</c:v>
                  </c:pt>
                  <c:pt idx="3">
                    <c:v>0.19567724275789991</c:v>
                  </c:pt>
                  <c:pt idx="6">
                    <c:v>6.8579467286741663E-2</c:v>
                  </c:pt>
                  <c:pt idx="9">
                    <c:v>2.3378694004014287E-2</c:v>
                  </c:pt>
                  <c:pt idx="12">
                    <c:v>1.8298178415714874E-2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Ga!$K$57:$K$71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Ga!$O$9:$O$23</c:f>
              <c:numCache>
                <c:formatCode>0.00</c:formatCode>
                <c:ptCount val="15"/>
                <c:pt idx="0">
                  <c:v>3.7623666666666664</c:v>
                </c:pt>
                <c:pt idx="3">
                  <c:v>0.95356666666666656</c:v>
                </c:pt>
                <c:pt idx="6">
                  <c:v>0.38886666666666669</c:v>
                </c:pt>
                <c:pt idx="9">
                  <c:v>0.20776666666666666</c:v>
                </c:pt>
                <c:pt idx="12">
                  <c:v>0.1690666666666667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96-3A4D-AF3D-D70CF3854117}"/>
            </c:ext>
          </c:extLst>
        </c:ser>
        <c:ser>
          <c:idx val="1"/>
          <c:order val="1"/>
          <c:tx>
            <c:v>Acai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Ga!$Q$25:$Q$39</c:f>
                <c:numCache>
                  <c:formatCode>General</c:formatCode>
                  <c:ptCount val="15"/>
                  <c:pt idx="0">
                    <c:v>6.9074621485270188E-2</c:v>
                  </c:pt>
                  <c:pt idx="3">
                    <c:v>4.9385456698640841E-2</c:v>
                  </c:pt>
                  <c:pt idx="6">
                    <c:v>2.9784112095768995E-2</c:v>
                  </c:pt>
                  <c:pt idx="9">
                    <c:v>1.4498390715294325E-2</c:v>
                  </c:pt>
                  <c:pt idx="12">
                    <c:v>4.9534466115356043E-2</c:v>
                  </c:pt>
                </c:numCache>
              </c:numRef>
            </c:plus>
            <c:minus>
              <c:numRef>
                <c:f>Ga!$Q$25:$Q$39</c:f>
                <c:numCache>
                  <c:formatCode>General</c:formatCode>
                  <c:ptCount val="15"/>
                  <c:pt idx="0">
                    <c:v>6.9074621485270188E-2</c:v>
                  </c:pt>
                  <c:pt idx="3">
                    <c:v>4.9385456698640841E-2</c:v>
                  </c:pt>
                  <c:pt idx="6">
                    <c:v>2.9784112095768995E-2</c:v>
                  </c:pt>
                  <c:pt idx="9">
                    <c:v>1.4498390715294325E-2</c:v>
                  </c:pt>
                  <c:pt idx="12">
                    <c:v>4.9534466115356043E-2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Ga!$K$57:$K$71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Ga!$O$25:$O$39</c:f>
              <c:numCache>
                <c:formatCode>0.00</c:formatCode>
                <c:ptCount val="15"/>
                <c:pt idx="0">
                  <c:v>3.1202333333333336</c:v>
                </c:pt>
                <c:pt idx="3">
                  <c:v>1.2177666666666667</c:v>
                </c:pt>
                <c:pt idx="6">
                  <c:v>0.60876666666666657</c:v>
                </c:pt>
                <c:pt idx="9">
                  <c:v>0.44203333333333333</c:v>
                </c:pt>
                <c:pt idx="12">
                  <c:v>0.35153333333333331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96-3A4D-AF3D-D70CF3854117}"/>
            </c:ext>
          </c:extLst>
        </c:ser>
        <c:ser>
          <c:idx val="2"/>
          <c:order val="2"/>
          <c:tx>
            <c:v>Soil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Ga!$Q$41:$Q$55</c:f>
                <c:numCache>
                  <c:formatCode>General</c:formatCode>
                  <c:ptCount val="15"/>
                  <c:pt idx="0">
                    <c:v>8.0564032504172184E-2</c:v>
                  </c:pt>
                  <c:pt idx="3">
                    <c:v>0.11536417699326482</c:v>
                  </c:pt>
                  <c:pt idx="6">
                    <c:v>1.7462626759263165E-2</c:v>
                  </c:pt>
                  <c:pt idx="9">
                    <c:v>3.1077537439979746E-2</c:v>
                  </c:pt>
                  <c:pt idx="12">
                    <c:v>4.0778711766475982E-2</c:v>
                  </c:pt>
                </c:numCache>
              </c:numRef>
            </c:plus>
            <c:minus>
              <c:numRef>
                <c:f>Ga!$Q$41:$Q$55</c:f>
                <c:numCache>
                  <c:formatCode>General</c:formatCode>
                  <c:ptCount val="15"/>
                  <c:pt idx="0">
                    <c:v>8.0564032504172184E-2</c:v>
                  </c:pt>
                  <c:pt idx="3">
                    <c:v>0.11536417699326482</c:v>
                  </c:pt>
                  <c:pt idx="6">
                    <c:v>1.7462626759263165E-2</c:v>
                  </c:pt>
                  <c:pt idx="9">
                    <c:v>3.1077537439979746E-2</c:v>
                  </c:pt>
                  <c:pt idx="12">
                    <c:v>4.0778711766475982E-2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Ga!$K$57:$K$71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Ga!$O$41:$O$55</c:f>
              <c:numCache>
                <c:formatCode>0.00</c:formatCode>
                <c:ptCount val="15"/>
                <c:pt idx="0">
                  <c:v>3.7316666666666669</c:v>
                </c:pt>
                <c:pt idx="3">
                  <c:v>0.95463333333333333</c:v>
                </c:pt>
                <c:pt idx="6">
                  <c:v>0.36883333333333335</c:v>
                </c:pt>
                <c:pt idx="9">
                  <c:v>0.22953333333333334</c:v>
                </c:pt>
                <c:pt idx="12">
                  <c:v>0.24036666666666665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96-3A4D-AF3D-D70CF3854117}"/>
            </c:ext>
          </c:extLst>
        </c:ser>
        <c:ser>
          <c:idx val="3"/>
          <c:order val="3"/>
          <c:tx>
            <c:v>Gypsum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Ga!$Q$57:$Q$71</c:f>
                <c:numCache>
                  <c:formatCode>General</c:formatCode>
                  <c:ptCount val="15"/>
                  <c:pt idx="0">
                    <c:v>2.8040209224136234E-2</c:v>
                  </c:pt>
                  <c:pt idx="3">
                    <c:v>2.2294917208487985E-2</c:v>
                  </c:pt>
                  <c:pt idx="6">
                    <c:v>2.8706096913373624E-2</c:v>
                  </c:pt>
                  <c:pt idx="9">
                    <c:v>1.908935130729519E-2</c:v>
                  </c:pt>
                  <c:pt idx="12">
                    <c:v>2.4578513651832862E-2</c:v>
                  </c:pt>
                </c:numCache>
              </c:numRef>
            </c:plus>
            <c:minus>
              <c:numRef>
                <c:f>Ga!$Q$57:$Q$71</c:f>
                <c:numCache>
                  <c:formatCode>General</c:formatCode>
                  <c:ptCount val="15"/>
                  <c:pt idx="0">
                    <c:v>2.8040209224136234E-2</c:v>
                  </c:pt>
                  <c:pt idx="3">
                    <c:v>2.2294917208487985E-2</c:v>
                  </c:pt>
                  <c:pt idx="6">
                    <c:v>2.8706096913373624E-2</c:v>
                  </c:pt>
                  <c:pt idx="9">
                    <c:v>1.908935130729519E-2</c:v>
                  </c:pt>
                  <c:pt idx="12">
                    <c:v>2.4578513651832862E-2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Ga!$K$57:$K$71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Ga!$O$57:$O$71</c:f>
              <c:numCache>
                <c:formatCode>0.00</c:formatCode>
                <c:ptCount val="15"/>
                <c:pt idx="0">
                  <c:v>0.45173333333333332</c:v>
                </c:pt>
                <c:pt idx="3">
                  <c:v>0.24916666666666668</c:v>
                </c:pt>
                <c:pt idx="6">
                  <c:v>0.48679999999999995</c:v>
                </c:pt>
                <c:pt idx="9">
                  <c:v>0.41003333333333331</c:v>
                </c:pt>
                <c:pt idx="12">
                  <c:v>0.30476666666666669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96-3A4D-AF3D-D70CF3854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39"/>
        <c:axId val="864366480"/>
        <c:axId val="864318080"/>
      </c:barChart>
      <c:cat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L/S (cumulative)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auto val="1"/>
        <c:lblAlgn val="ctr"/>
        <c:lblOffset val="100"/>
        <c:noMultiLvlLbl val="0"/>
      </c:catAx>
      <c:valAx>
        <c:axId val="8643180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200" b="0" i="0" u="none" strike="noStrike" baseline="0">
                    <a:effectLst/>
                  </a:rPr>
                  <a:t>Ga(µg/L</a:t>
                </a:r>
                <a:r>
                  <a:rPr lang="en-GB" sz="1200" b="0" i="0" u="none" strike="noStrike" baseline="0"/>
                  <a:t> )</a:t>
                </a:r>
                <a:endParaRPr lang="en-GB" sz="12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nb-NO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863958369735195"/>
          <c:y val="0.10449525836277662"/>
          <c:w val="0.20538593959371526"/>
          <c:h val="5.1600399667711939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span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As!$Q$9:$Q$23</c:f>
                <c:numCache>
                  <c:formatCode>General</c:formatCode>
                  <c:ptCount val="15"/>
                  <c:pt idx="0">
                    <c:v>8.5182764297323355E-2</c:v>
                  </c:pt>
                  <c:pt idx="3">
                    <c:v>2.4861281811952771E-2</c:v>
                  </c:pt>
                  <c:pt idx="6">
                    <c:v>0.14376192124481363</c:v>
                  </c:pt>
                  <c:pt idx="9">
                    <c:v>5.9731426680879926E-2</c:v>
                  </c:pt>
                  <c:pt idx="12">
                    <c:v>1.6642115250171768E-2</c:v>
                  </c:pt>
                </c:numCache>
              </c:numRef>
            </c:plus>
            <c:minus>
              <c:numRef>
                <c:f>As!$Q$9:$Q$23</c:f>
                <c:numCache>
                  <c:formatCode>General</c:formatCode>
                  <c:ptCount val="15"/>
                  <c:pt idx="0">
                    <c:v>8.5182764297323355E-2</c:v>
                  </c:pt>
                  <c:pt idx="3">
                    <c:v>2.4861281811952771E-2</c:v>
                  </c:pt>
                  <c:pt idx="6">
                    <c:v>0.14376192124481363</c:v>
                  </c:pt>
                  <c:pt idx="9">
                    <c:v>5.9731426680879926E-2</c:v>
                  </c:pt>
                  <c:pt idx="12">
                    <c:v>1.6642115250171768E-2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As!$K$57:$K$71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As!$O$9:$O$23</c:f>
              <c:numCache>
                <c:formatCode>0.00</c:formatCode>
                <c:ptCount val="15"/>
                <c:pt idx="0">
                  <c:v>0.32683333333333331</c:v>
                </c:pt>
                <c:pt idx="3">
                  <c:v>0.20316666666666669</c:v>
                </c:pt>
                <c:pt idx="6">
                  <c:v>0.16600000000000001</c:v>
                </c:pt>
                <c:pt idx="9">
                  <c:v>0.20836666666666667</c:v>
                </c:pt>
                <c:pt idx="12">
                  <c:v>0.31709999999999999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DF-8846-BC6C-27718BEEC26C}"/>
            </c:ext>
          </c:extLst>
        </c:ser>
        <c:ser>
          <c:idx val="1"/>
          <c:order val="1"/>
          <c:tx>
            <c:v>Acai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As!$Q$25:$Q$39</c:f>
                <c:numCache>
                  <c:formatCode>General</c:formatCode>
                  <c:ptCount val="15"/>
                  <c:pt idx="0">
                    <c:v>4.2444826932540737E-2</c:v>
                  </c:pt>
                  <c:pt idx="3">
                    <c:v>5.8116463530856158E-2</c:v>
                  </c:pt>
                  <c:pt idx="6">
                    <c:v>1.8696791168540144E-2</c:v>
                  </c:pt>
                  <c:pt idx="9">
                    <c:v>6.2632605991874091E-2</c:v>
                  </c:pt>
                  <c:pt idx="12">
                    <c:v>4.3919130228181835E-2</c:v>
                  </c:pt>
                </c:numCache>
              </c:numRef>
            </c:plus>
            <c:minus>
              <c:numRef>
                <c:f>As!$Q$25:$Q$39</c:f>
                <c:numCache>
                  <c:formatCode>General</c:formatCode>
                  <c:ptCount val="15"/>
                  <c:pt idx="0">
                    <c:v>4.2444826932540737E-2</c:v>
                  </c:pt>
                  <c:pt idx="3">
                    <c:v>5.8116463530856158E-2</c:v>
                  </c:pt>
                  <c:pt idx="6">
                    <c:v>1.8696791168540144E-2</c:v>
                  </c:pt>
                  <c:pt idx="9">
                    <c:v>6.2632605991874091E-2</c:v>
                  </c:pt>
                  <c:pt idx="12">
                    <c:v>4.3919130228181835E-2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As!$K$57:$K$71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As!$O$25:$O$39</c:f>
              <c:numCache>
                <c:formatCode>0.00</c:formatCode>
                <c:ptCount val="15"/>
                <c:pt idx="0">
                  <c:v>0.66713333333333324</c:v>
                </c:pt>
                <c:pt idx="3">
                  <c:v>0.48626666666666662</c:v>
                </c:pt>
                <c:pt idx="6">
                  <c:v>0.35349999999999998</c:v>
                </c:pt>
                <c:pt idx="9">
                  <c:v>0.31936666666666663</c:v>
                </c:pt>
                <c:pt idx="12">
                  <c:v>0.17330000000000001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DF-8846-BC6C-27718BEEC26C}"/>
            </c:ext>
          </c:extLst>
        </c:ser>
        <c:ser>
          <c:idx val="2"/>
          <c:order val="2"/>
          <c:tx>
            <c:v>Soil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As!$Q$41:$Q$55</c:f>
                <c:numCache>
                  <c:formatCode>General</c:formatCode>
                  <c:ptCount val="15"/>
                  <c:pt idx="0">
                    <c:v>0.14427308596315977</c:v>
                  </c:pt>
                  <c:pt idx="3">
                    <c:v>6.0093288588105524E-2</c:v>
                  </c:pt>
                  <c:pt idx="6">
                    <c:v>5.9677243010491966E-2</c:v>
                  </c:pt>
                  <c:pt idx="9">
                    <c:v>7.6425737375136485E-2</c:v>
                  </c:pt>
                  <c:pt idx="12">
                    <c:v>2.7838282993029578E-2</c:v>
                  </c:pt>
                </c:numCache>
              </c:numRef>
            </c:plus>
            <c:minus>
              <c:numRef>
                <c:f>As!$Q$41:$Q$55</c:f>
                <c:numCache>
                  <c:formatCode>General</c:formatCode>
                  <c:ptCount val="15"/>
                  <c:pt idx="0">
                    <c:v>0.14427308596315977</c:v>
                  </c:pt>
                  <c:pt idx="3">
                    <c:v>6.0093288588105524E-2</c:v>
                  </c:pt>
                  <c:pt idx="6">
                    <c:v>5.9677243010491966E-2</c:v>
                  </c:pt>
                  <c:pt idx="9">
                    <c:v>7.6425737375136485E-2</c:v>
                  </c:pt>
                  <c:pt idx="12">
                    <c:v>2.7838282993029578E-2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As!$K$57:$K$71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As!$O$41:$O$55</c:f>
              <c:numCache>
                <c:formatCode>0.00</c:formatCode>
                <c:ptCount val="15"/>
                <c:pt idx="0">
                  <c:v>0.52736666666666665</c:v>
                </c:pt>
                <c:pt idx="3">
                  <c:v>0.52693333333333336</c:v>
                </c:pt>
                <c:pt idx="6">
                  <c:v>0.37436666666666668</c:v>
                </c:pt>
                <c:pt idx="9">
                  <c:v>0.27356666666666668</c:v>
                </c:pt>
                <c:pt idx="12">
                  <c:v>0.20020000000000002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DF-8846-BC6C-27718BEEC26C}"/>
            </c:ext>
          </c:extLst>
        </c:ser>
        <c:ser>
          <c:idx val="3"/>
          <c:order val="3"/>
          <c:tx>
            <c:v>Gypsum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As!$Q$57:$Q$71</c:f>
                <c:numCache>
                  <c:formatCode>General</c:formatCode>
                  <c:ptCount val="15"/>
                  <c:pt idx="0">
                    <c:v>0</c:v>
                  </c:pt>
                  <c:pt idx="3">
                    <c:v>0</c:v>
                  </c:pt>
                  <c:pt idx="6">
                    <c:v>0</c:v>
                  </c:pt>
                  <c:pt idx="9">
                    <c:v>0</c:v>
                  </c:pt>
                  <c:pt idx="12">
                    <c:v>0</c:v>
                  </c:pt>
                </c:numCache>
              </c:numRef>
            </c:plus>
            <c:minus>
              <c:numRef>
                <c:f>As!$Q$57:$Q$71</c:f>
                <c:numCache>
                  <c:formatCode>General</c:formatCode>
                  <c:ptCount val="15"/>
                  <c:pt idx="0">
                    <c:v>0</c:v>
                  </c:pt>
                  <c:pt idx="3">
                    <c:v>0</c:v>
                  </c:pt>
                  <c:pt idx="6">
                    <c:v>0</c:v>
                  </c:pt>
                  <c:pt idx="9">
                    <c:v>0</c:v>
                  </c:pt>
                  <c:pt idx="1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As!$K$57:$K$71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As!$O$57:$O$71</c:f>
              <c:numCache>
                <c:formatCode>0.00</c:formatCode>
                <c:ptCount val="15"/>
                <c:pt idx="0">
                  <c:v>0</c:v>
                </c:pt>
                <c:pt idx="3">
                  <c:v>0</c:v>
                </c:pt>
                <c:pt idx="6">
                  <c:v>0</c:v>
                </c:pt>
                <c:pt idx="9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DF-8846-BC6C-27718BEEC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39"/>
        <c:axId val="864366480"/>
        <c:axId val="864318080"/>
      </c:barChart>
      <c:cat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L/S (cumulative)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auto val="1"/>
        <c:lblAlgn val="ctr"/>
        <c:lblOffset val="100"/>
        <c:noMultiLvlLbl val="0"/>
      </c:catAx>
      <c:valAx>
        <c:axId val="8643180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200" b="0" i="0" u="none" strike="noStrike" baseline="0">
                    <a:effectLst/>
                  </a:rPr>
                  <a:t>As(µg/L</a:t>
                </a:r>
                <a:r>
                  <a:rPr lang="en-GB" sz="1200" b="0" i="0" u="none" strike="noStrike" baseline="0"/>
                  <a:t> )</a:t>
                </a:r>
                <a:endParaRPr lang="en-GB" sz="12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nb-NO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863958369735195"/>
          <c:y val="0.10449525836277662"/>
          <c:w val="0.20538593959371526"/>
          <c:h val="5.1600399667711939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span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Hg!$Q$9:$Q$23</c:f>
                <c:numCache>
                  <c:formatCode>General</c:formatCode>
                  <c:ptCount val="15"/>
                  <c:pt idx="0">
                    <c:v>2.7404379212089456E-3</c:v>
                  </c:pt>
                  <c:pt idx="3">
                    <c:v>6.1652250567193409E-3</c:v>
                  </c:pt>
                  <c:pt idx="6">
                    <c:v>2.9206163733020447E-3</c:v>
                  </c:pt>
                  <c:pt idx="9">
                    <c:v>4.1186567389542598E-3</c:v>
                  </c:pt>
                  <c:pt idx="12">
                    <c:v>8.4870489570874896E-3</c:v>
                  </c:pt>
                </c:numCache>
              </c:numRef>
            </c:plus>
            <c:minus>
              <c:numRef>
                <c:f>Hg!$Q$9:$Q$23</c:f>
                <c:numCache>
                  <c:formatCode>General</c:formatCode>
                  <c:ptCount val="15"/>
                  <c:pt idx="0">
                    <c:v>2.7404379212089456E-3</c:v>
                  </c:pt>
                  <c:pt idx="3">
                    <c:v>6.1652250567193409E-3</c:v>
                  </c:pt>
                  <c:pt idx="6">
                    <c:v>2.9206163733020447E-3</c:v>
                  </c:pt>
                  <c:pt idx="9">
                    <c:v>4.1186567389542598E-3</c:v>
                  </c:pt>
                  <c:pt idx="12">
                    <c:v>8.4870489570874896E-3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Hg!$K$57:$K$71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Hg!$O$9:$O$23</c:f>
              <c:numCache>
                <c:formatCode>0.00</c:formatCode>
                <c:ptCount val="15"/>
                <c:pt idx="0">
                  <c:v>4.1300000000000003E-2</c:v>
                </c:pt>
                <c:pt idx="3">
                  <c:v>3.2099999999999997E-2</c:v>
                </c:pt>
                <c:pt idx="6">
                  <c:v>3.2900000000000006E-2</c:v>
                </c:pt>
                <c:pt idx="9">
                  <c:v>3.7966666666666669E-2</c:v>
                </c:pt>
                <c:pt idx="12">
                  <c:v>3.1200000000000002E-2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6-154E-82FC-3311619049CA}"/>
            </c:ext>
          </c:extLst>
        </c:ser>
        <c:ser>
          <c:idx val="1"/>
          <c:order val="1"/>
          <c:tx>
            <c:v>Acai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Hg!$Q$25:$Q$39</c:f>
                <c:numCache>
                  <c:formatCode>General</c:formatCode>
                  <c:ptCount val="15"/>
                  <c:pt idx="0">
                    <c:v>6.0797478017869571E-3</c:v>
                  </c:pt>
                  <c:pt idx="3">
                    <c:v>5.6518433571122045E-3</c:v>
                  </c:pt>
                  <c:pt idx="6">
                    <c:v>2.7622454633866259E-3</c:v>
                  </c:pt>
                  <c:pt idx="9">
                    <c:v>7.2958892535454536E-3</c:v>
                  </c:pt>
                  <c:pt idx="12">
                    <c:v>1.1494491434305984E-2</c:v>
                  </c:pt>
                </c:numCache>
              </c:numRef>
            </c:plus>
            <c:minus>
              <c:numRef>
                <c:f>Hg!$Q$25:$Q$39</c:f>
                <c:numCache>
                  <c:formatCode>General</c:formatCode>
                  <c:ptCount val="15"/>
                  <c:pt idx="0">
                    <c:v>6.0797478017869571E-3</c:v>
                  </c:pt>
                  <c:pt idx="3">
                    <c:v>5.6518433571122045E-3</c:v>
                  </c:pt>
                  <c:pt idx="6">
                    <c:v>2.7622454633866259E-3</c:v>
                  </c:pt>
                  <c:pt idx="9">
                    <c:v>7.2958892535454536E-3</c:v>
                  </c:pt>
                  <c:pt idx="12">
                    <c:v>1.1494491434305984E-2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Hg!$K$57:$K$71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Hg!$O$25:$O$39</c:f>
              <c:numCache>
                <c:formatCode>0.00</c:formatCode>
                <c:ptCount val="15"/>
                <c:pt idx="0">
                  <c:v>4.8533333333333338E-2</c:v>
                </c:pt>
                <c:pt idx="3">
                  <c:v>4.2233333333333338E-2</c:v>
                </c:pt>
                <c:pt idx="6">
                  <c:v>4.4299999999999999E-2</c:v>
                </c:pt>
                <c:pt idx="9">
                  <c:v>4.3000000000000003E-2</c:v>
                </c:pt>
                <c:pt idx="12">
                  <c:v>4.2866666666666664E-2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06-154E-82FC-3311619049CA}"/>
            </c:ext>
          </c:extLst>
        </c:ser>
        <c:ser>
          <c:idx val="2"/>
          <c:order val="2"/>
          <c:tx>
            <c:v>Soil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Hg!$Q$41:$Q$55</c:f>
                <c:numCache>
                  <c:formatCode>General</c:formatCode>
                  <c:ptCount val="15"/>
                  <c:pt idx="0">
                    <c:v>2.5238858928247898E-3</c:v>
                  </c:pt>
                  <c:pt idx="3">
                    <c:v>4.1581245772583566E-3</c:v>
                  </c:pt>
                  <c:pt idx="6">
                    <c:v>9.6996563513009771E-3</c:v>
                  </c:pt>
                  <c:pt idx="9">
                    <c:v>1.2858201014657275E-3</c:v>
                  </c:pt>
                  <c:pt idx="12">
                    <c:v>3.6555893277737503E-3</c:v>
                  </c:pt>
                </c:numCache>
              </c:numRef>
            </c:plus>
            <c:minus>
              <c:numRef>
                <c:f>Hg!$Q$41:$Q$55</c:f>
                <c:numCache>
                  <c:formatCode>General</c:formatCode>
                  <c:ptCount val="15"/>
                  <c:pt idx="0">
                    <c:v>2.5238858928247898E-3</c:v>
                  </c:pt>
                  <c:pt idx="3">
                    <c:v>4.1581245772583566E-3</c:v>
                  </c:pt>
                  <c:pt idx="6">
                    <c:v>9.6996563513009771E-3</c:v>
                  </c:pt>
                  <c:pt idx="9">
                    <c:v>1.2858201014657275E-3</c:v>
                  </c:pt>
                  <c:pt idx="12">
                    <c:v>3.6555893277737503E-3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Hg!$K$57:$K$71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Hg!$O$41:$O$55</c:f>
              <c:numCache>
                <c:formatCode>0.00</c:formatCode>
                <c:ptCount val="15"/>
                <c:pt idx="0">
                  <c:v>5.8900000000000008E-2</c:v>
                </c:pt>
                <c:pt idx="3">
                  <c:v>3.7600000000000001E-2</c:v>
                </c:pt>
                <c:pt idx="6">
                  <c:v>3.5766666666666662E-2</c:v>
                </c:pt>
                <c:pt idx="9">
                  <c:v>3.5666666666666673E-2</c:v>
                </c:pt>
                <c:pt idx="12">
                  <c:v>3.4666666666666672E-2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06-154E-82FC-3311619049CA}"/>
            </c:ext>
          </c:extLst>
        </c:ser>
        <c:ser>
          <c:idx val="3"/>
          <c:order val="3"/>
          <c:tx>
            <c:v>Gypsum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Hg!$Q$57:$Q$71</c:f>
                <c:numCache>
                  <c:formatCode>General</c:formatCode>
                  <c:ptCount val="15"/>
                  <c:pt idx="0">
                    <c:v>3.6864617182333524E-3</c:v>
                  </c:pt>
                  <c:pt idx="3">
                    <c:v>4.6608296829355736E-3</c:v>
                  </c:pt>
                  <c:pt idx="6">
                    <c:v>4.1904653679513942E-3</c:v>
                  </c:pt>
                  <c:pt idx="9">
                    <c:v>4.0869711686447379E-3</c:v>
                  </c:pt>
                  <c:pt idx="12">
                    <c:v>6.8595432306628977E-3</c:v>
                  </c:pt>
                </c:numCache>
              </c:numRef>
            </c:plus>
            <c:minus>
              <c:numRef>
                <c:f>Hg!$Q$57:$Q$71</c:f>
                <c:numCache>
                  <c:formatCode>General</c:formatCode>
                  <c:ptCount val="15"/>
                  <c:pt idx="0">
                    <c:v>3.6864617182333524E-3</c:v>
                  </c:pt>
                  <c:pt idx="3">
                    <c:v>4.6608296829355736E-3</c:v>
                  </c:pt>
                  <c:pt idx="6">
                    <c:v>4.1904653679513942E-3</c:v>
                  </c:pt>
                  <c:pt idx="9">
                    <c:v>4.0869711686447379E-3</c:v>
                  </c:pt>
                  <c:pt idx="12">
                    <c:v>6.8595432306628977E-3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Hg!$K$57:$K$71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Hg!$O$57:$O$71</c:f>
              <c:numCache>
                <c:formatCode>0.00</c:formatCode>
                <c:ptCount val="15"/>
                <c:pt idx="0">
                  <c:v>3.3900000000000007E-2</c:v>
                </c:pt>
                <c:pt idx="3">
                  <c:v>3.3266666666666667E-2</c:v>
                </c:pt>
                <c:pt idx="6">
                  <c:v>2.9899999999999999E-2</c:v>
                </c:pt>
                <c:pt idx="9">
                  <c:v>2.9666666666666664E-2</c:v>
                </c:pt>
                <c:pt idx="12">
                  <c:v>2.9633333333333334E-2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06-154E-82FC-331161904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39"/>
        <c:axId val="864366480"/>
        <c:axId val="864318080"/>
      </c:barChart>
      <c:cat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L/S (cumulative)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auto val="1"/>
        <c:lblAlgn val="ctr"/>
        <c:lblOffset val="100"/>
        <c:noMultiLvlLbl val="0"/>
      </c:catAx>
      <c:valAx>
        <c:axId val="8643180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200" b="0" i="0" u="none" strike="noStrike" baseline="0">
                    <a:effectLst/>
                  </a:rPr>
                  <a:t>Hg(µg/L</a:t>
                </a:r>
                <a:r>
                  <a:rPr lang="en-GB" sz="1200" b="0" i="0" u="none" strike="noStrike" baseline="0"/>
                  <a:t> )</a:t>
                </a:r>
                <a:endParaRPr lang="en-GB" sz="12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nb-NO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863958369735195"/>
          <c:y val="0.10449525836277662"/>
          <c:w val="0.20538593959371526"/>
          <c:h val="5.1600399667711939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span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Acai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Al!$K$25:$K$39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Al!$O$25:$O$39</c:f>
              <c:numCache>
                <c:formatCode>0.00</c:formatCode>
                <c:ptCount val="15"/>
                <c:pt idx="0">
                  <c:v>2.0179779999999998</c:v>
                </c:pt>
                <c:pt idx="3">
                  <c:v>1.1680266666666668</c:v>
                </c:pt>
                <c:pt idx="6">
                  <c:v>0.72117646666666657</c:v>
                </c:pt>
                <c:pt idx="9">
                  <c:v>0.51717963333333339</c:v>
                </c:pt>
                <c:pt idx="12">
                  <c:v>0.42071930000000002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55-E74C-B410-FD5847A0E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64366480"/>
        <c:axId val="864318080"/>
      </c:barChart>
      <c:cat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L/S (cumulative) </a:t>
                </a:r>
                <a:endParaRPr lang="en-N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auto val="1"/>
        <c:lblAlgn val="ctr"/>
        <c:lblOffset val="100"/>
        <c:noMultiLvlLbl val="0"/>
      </c:catAx>
      <c:valAx>
        <c:axId val="8643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QICPM</c:v>
          </c:tx>
          <c:spPr>
            <a:ln w="127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[1]Sheet2!$T$10:$T$24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[1]Sheet2!$T$10:$T$24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'Na QICPMvsIC'!$J$8:$J$22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'Na QICPMvsIC'!$N$8:$N$22</c:f>
              <c:numCache>
                <c:formatCode>0.00</c:formatCode>
                <c:ptCount val="15"/>
                <c:pt idx="0">
                  <c:v>8.8164449999999999</c:v>
                </c:pt>
                <c:pt idx="3">
                  <c:v>4.4981260000000001</c:v>
                </c:pt>
                <c:pt idx="6">
                  <c:v>3.1298550000000005</c:v>
                </c:pt>
                <c:pt idx="9">
                  <c:v>2.4397233333333332</c:v>
                </c:pt>
                <c:pt idx="12">
                  <c:v>2.1708986666666665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3-974B-85FB-F62065C6A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366480"/>
        <c:axId val="864318080"/>
      </c:lineChart>
      <c:lineChart>
        <c:grouping val="standard"/>
        <c:varyColors val="0"/>
        <c:ser>
          <c:idx val="1"/>
          <c:order val="1"/>
          <c:tx>
            <c:v>IC</c:v>
          </c:tx>
          <c:spPr>
            <a:ln w="127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chemeClr val="accent2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B03-974B-85FB-F62065C6A019}"/>
              </c:ext>
            </c:extLst>
          </c:dPt>
          <c:cat>
            <c:numRef>
              <c:f>'Na QICPMvsIC'!$J$74:$J$88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'Na QICPMvsIC'!$N$74:$N$88</c:f>
              <c:numCache>
                <c:formatCode>0.00</c:formatCode>
                <c:ptCount val="15"/>
                <c:pt idx="0">
                  <c:v>42.538491505231121</c:v>
                </c:pt>
                <c:pt idx="3">
                  <c:v>21.064042703577385</c:v>
                </c:pt>
                <c:pt idx="6">
                  <c:v>14.933137555031733</c:v>
                </c:pt>
                <c:pt idx="9">
                  <c:v>11.052508389817959</c:v>
                </c:pt>
                <c:pt idx="12">
                  <c:v>10.28762181396808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03-974B-85FB-F62065C6A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492719"/>
        <c:axId val="260185311"/>
      </c:lineChart>
      <c:cat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Leaching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auto val="1"/>
        <c:lblAlgn val="ctr"/>
        <c:lblOffset val="100"/>
        <c:noMultiLvlLbl val="0"/>
      </c:catAx>
      <c:valAx>
        <c:axId val="8643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Na(mg/L)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between"/>
      </c:valAx>
      <c:valAx>
        <c:axId val="26018531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Na(mg/L) QICPM values </a:t>
                </a:r>
                <a:endParaRPr lang="en-N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50492719"/>
        <c:crosses val="max"/>
        <c:crossBetween val="between"/>
      </c:valAx>
      <c:catAx>
        <c:axId val="2504927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01853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9424040321656899"/>
          <c:y val="2.4778510896041248E-2"/>
          <c:w val="0.2248349134249002"/>
          <c:h val="4.72181034235846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QICPM</c:v>
          </c:tx>
          <c:spPr>
            <a:ln w="127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[1]Sheet2!$T$10:$T$24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[1]Sheet2!$T$10:$T$24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'Na QICPMvsIC'!$J$8:$J$22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'Na QICPMvsIC'!$N$24:$N$38</c:f>
              <c:numCache>
                <c:formatCode>0.00</c:formatCode>
                <c:ptCount val="15"/>
                <c:pt idx="0">
                  <c:v>8.5938146666666668</c:v>
                </c:pt>
                <c:pt idx="3">
                  <c:v>4.7641553333333331</c:v>
                </c:pt>
                <c:pt idx="6">
                  <c:v>3.3086076666666666</c:v>
                </c:pt>
                <c:pt idx="9">
                  <c:v>2.4164246666666664</c:v>
                </c:pt>
                <c:pt idx="12">
                  <c:v>1.9370396666666665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0C-4242-A9CE-8EB98F591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366480"/>
        <c:axId val="864318080"/>
      </c:lineChart>
      <c:lineChart>
        <c:grouping val="standard"/>
        <c:varyColors val="0"/>
        <c:ser>
          <c:idx val="1"/>
          <c:order val="1"/>
          <c:tx>
            <c:v>IC</c:v>
          </c:tx>
          <c:spPr>
            <a:ln w="127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'Na QICPMvsIC'!$J$8:$J$22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'Na QICPMvsIC'!$N$90:$N$104</c:f>
              <c:numCache>
                <c:formatCode>0.00</c:formatCode>
                <c:ptCount val="15"/>
                <c:pt idx="0">
                  <c:v>41.279356839569921</c:v>
                </c:pt>
                <c:pt idx="3">
                  <c:v>21.895090750562087</c:v>
                </c:pt>
                <c:pt idx="6">
                  <c:v>14.41671015726398</c:v>
                </c:pt>
                <c:pt idx="9">
                  <c:v>10.270926914231872</c:v>
                </c:pt>
                <c:pt idx="12">
                  <c:v>9.4765557676205585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0C-4242-A9CE-8EB98F591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919504"/>
        <c:axId val="2012781040"/>
      </c:lineChart>
      <c:cat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Leaching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auto val="1"/>
        <c:lblAlgn val="ctr"/>
        <c:lblOffset val="100"/>
        <c:noMultiLvlLbl val="0"/>
      </c:catAx>
      <c:valAx>
        <c:axId val="8643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Na(mg/L)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between"/>
      </c:valAx>
      <c:valAx>
        <c:axId val="20127810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Na(mg/L)</a:t>
                </a:r>
                <a:r>
                  <a:rPr lang="en-GB" baseline="0"/>
                  <a:t> QICPM values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55919504"/>
        <c:crosses val="max"/>
        <c:crossBetween val="between"/>
      </c:valAx>
      <c:catAx>
        <c:axId val="1955919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2781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4083984068548836"/>
          <c:y val="1.6684095196557034E-2"/>
          <c:w val="0.2248349134249002"/>
          <c:h val="4.72181034235846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Soil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QICPM</c:v>
          </c:tx>
          <c:spPr>
            <a:ln w="127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[1]Sheet2!$T$10:$T$24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[1]Sheet2!$T$10:$T$24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'Na QICPMvsIC'!$J$8:$J$22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'Na QICPMvsIC'!$N$40:$N$54</c:f>
              <c:numCache>
                <c:formatCode>0.00</c:formatCode>
                <c:ptCount val="15"/>
                <c:pt idx="0">
                  <c:v>8.7960983333333349</c:v>
                </c:pt>
                <c:pt idx="3">
                  <c:v>4.7679236666666664</c:v>
                </c:pt>
                <c:pt idx="6">
                  <c:v>3.107518666666667</c:v>
                </c:pt>
                <c:pt idx="9">
                  <c:v>2.412032</c:v>
                </c:pt>
                <c:pt idx="12">
                  <c:v>2.1288026666666666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74-CE48-A16C-E1C866C6C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366480"/>
        <c:axId val="864318080"/>
      </c:lineChart>
      <c:lineChart>
        <c:grouping val="standard"/>
        <c:varyColors val="0"/>
        <c:ser>
          <c:idx val="1"/>
          <c:order val="1"/>
          <c:tx>
            <c:v>IC</c:v>
          </c:tx>
          <c:spPr>
            <a:ln w="127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'Na QICPMvsIC'!$J$8:$J$22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'Na QICPMvsIC'!$N$106:$N$120</c:f>
              <c:numCache>
                <c:formatCode>0.00</c:formatCode>
                <c:ptCount val="15"/>
                <c:pt idx="0">
                  <c:v>41.169633658072435</c:v>
                </c:pt>
                <c:pt idx="3">
                  <c:v>20.911872179513392</c:v>
                </c:pt>
                <c:pt idx="6">
                  <c:v>14.409610555337254</c:v>
                </c:pt>
                <c:pt idx="9">
                  <c:v>10.718689043561961</c:v>
                </c:pt>
                <c:pt idx="12">
                  <c:v>10.14543193931685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74-CE48-A16C-E1C866C6C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919504"/>
        <c:axId val="2012781040"/>
      </c:lineChart>
      <c:cat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Leaching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auto val="1"/>
        <c:lblAlgn val="ctr"/>
        <c:lblOffset val="100"/>
        <c:noMultiLvlLbl val="0"/>
      </c:catAx>
      <c:valAx>
        <c:axId val="8643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Na(mg/L)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between"/>
      </c:valAx>
      <c:valAx>
        <c:axId val="20127810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Na(mg/L)</a:t>
                </a:r>
                <a:r>
                  <a:rPr lang="en-GB" baseline="0"/>
                  <a:t> QICPM values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55919504"/>
        <c:crosses val="max"/>
        <c:crossBetween val="between"/>
      </c:valAx>
      <c:catAx>
        <c:axId val="1955919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2781040"/>
        <c:crosses val="autoZero"/>
        <c:auto val="1"/>
        <c:lblAlgn val="ctr"/>
        <c:lblOffset val="100"/>
        <c:noMultiLvlLbl val="0"/>
      </c:catAx>
    </c:plotArea>
    <c:legend>
      <c:legendPos val="t"/>
      <c:layout>
        <c:manualLayout>
          <c:xMode val="edge"/>
          <c:yMode val="edge"/>
          <c:x val="0.58588683580237488"/>
          <c:y val="4.5021272095549278E-2"/>
          <c:w val="0.22468801261683613"/>
          <c:h val="4.7218103423584602E-2"/>
        </c:manualLayout>
      </c:layout>
      <c:overlay val="0"/>
      <c:txPr>
        <a:bodyPr/>
        <a:lstStyle/>
        <a:p>
          <a:pPr>
            <a:defRPr sz="900"/>
          </a:pPr>
          <a:endParaRPr lang="nb-NO"/>
        </a:p>
      </c:txPr>
    </c:legend>
    <c:plotVisOnly val="1"/>
    <c:dispBlanksAs val="span"/>
    <c:showDLblsOverMax val="0"/>
  </c:chart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Gypsum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QICPM</c:v>
          </c:tx>
          <c:spPr>
            <a:ln w="127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[1]Sheet2!$T$10:$T$24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[1]Sheet2!$T$10:$T$24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'Na QICPMvsIC'!$J$8:$J$22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'Na QICPMvsIC'!$N$56:$N$70</c:f>
              <c:numCache>
                <c:formatCode>0.00</c:formatCode>
                <c:ptCount val="15"/>
                <c:pt idx="0">
                  <c:v>14.75215</c:v>
                </c:pt>
                <c:pt idx="3">
                  <c:v>6.1487293333333328</c:v>
                </c:pt>
                <c:pt idx="6">
                  <c:v>2.1963156666666666</c:v>
                </c:pt>
                <c:pt idx="9">
                  <c:v>1.4118806666666668</c:v>
                </c:pt>
                <c:pt idx="12">
                  <c:v>1.129532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8-0F4F-AD08-EAD929F42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366480"/>
        <c:axId val="864318080"/>
      </c:lineChart>
      <c:lineChart>
        <c:grouping val="standard"/>
        <c:varyColors val="0"/>
        <c:ser>
          <c:idx val="1"/>
          <c:order val="1"/>
          <c:tx>
            <c:v>IC</c:v>
          </c:tx>
          <c:spPr>
            <a:ln w="127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'Na QICPMvsIC'!$J$8:$J$22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'Na QICPMvsIC'!$N$122:$N$136</c:f>
              <c:numCache>
                <c:formatCode>0.00</c:formatCode>
                <c:ptCount val="15"/>
                <c:pt idx="0">
                  <c:v>69.322260737232227</c:v>
                </c:pt>
                <c:pt idx="3">
                  <c:v>27.714177362053054</c:v>
                </c:pt>
                <c:pt idx="6">
                  <c:v>9.6048891548720086</c:v>
                </c:pt>
                <c:pt idx="9">
                  <c:v>6.0221683119252747</c:v>
                </c:pt>
                <c:pt idx="12">
                  <c:v>5.5487116514128685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88-0F4F-AD08-EAD929F42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2102336"/>
        <c:axId val="122338959"/>
      </c:lineChart>
      <c:cat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Leaching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auto val="1"/>
        <c:lblAlgn val="ctr"/>
        <c:lblOffset val="100"/>
        <c:noMultiLvlLbl val="0"/>
      </c:catAx>
      <c:valAx>
        <c:axId val="8643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Na(mg/L) 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between"/>
      </c:valAx>
      <c:valAx>
        <c:axId val="12233895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Na(mg/L)</a:t>
                </a:r>
                <a:r>
                  <a:rPr lang="en-GB" baseline="0"/>
                  <a:t> QICPM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012102336"/>
        <c:crosses val="max"/>
        <c:crossBetween val="between"/>
      </c:valAx>
      <c:catAx>
        <c:axId val="201210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23389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4812558347783564"/>
          <c:y val="2.8428992189864128E-2"/>
          <c:w val="0.2248349134249002"/>
          <c:h val="4.72181034235846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Na</a:t>
            </a:r>
            <a:r>
              <a:rPr lang="en-GB" baseline="0"/>
              <a:t> </a:t>
            </a:r>
            <a:r>
              <a:rPr lang="en-GB"/>
              <a:t>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6.1575493104829085E-2"/>
          <c:y val="7.3842833823651463E-2"/>
          <c:w val="0.91884515066083372"/>
          <c:h val="0.74767219963149145"/>
        </c:manualLayout>
      </c:layout>
      <c:lineChart>
        <c:grouping val="standard"/>
        <c:varyColors val="0"/>
        <c:ser>
          <c:idx val="0"/>
          <c:order val="0"/>
          <c:tx>
            <c:v>BR-QICPM</c:v>
          </c:tx>
          <c:spPr>
            <a:ln w="127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'Na QICPMvsIC'!$P$8:$P$22</c:f>
                <c:numCache>
                  <c:formatCode>General</c:formatCode>
                  <c:ptCount val="15"/>
                  <c:pt idx="0">
                    <c:v>8.1965921571101955E-2</c:v>
                  </c:pt>
                  <c:pt idx="3">
                    <c:v>0.26420060217380276</c:v>
                  </c:pt>
                  <c:pt idx="6">
                    <c:v>0.16350055455257639</c:v>
                  </c:pt>
                  <c:pt idx="9">
                    <c:v>4.0021838092887771E-2</c:v>
                  </c:pt>
                  <c:pt idx="12">
                    <c:v>9.8368696999265551E-2</c:v>
                  </c:pt>
                </c:numCache>
              </c:numRef>
            </c:plus>
            <c:minus>
              <c:numRef>
                <c:f>'Na QICPMvsIC'!$P$8:$P$22</c:f>
                <c:numCache>
                  <c:formatCode>General</c:formatCode>
                  <c:ptCount val="15"/>
                  <c:pt idx="0">
                    <c:v>8.1965921571101955E-2</c:v>
                  </c:pt>
                  <c:pt idx="3">
                    <c:v>0.26420060217380276</c:v>
                  </c:pt>
                  <c:pt idx="6">
                    <c:v>0.16350055455257639</c:v>
                  </c:pt>
                  <c:pt idx="9">
                    <c:v>4.0021838092887771E-2</c:v>
                  </c:pt>
                  <c:pt idx="12">
                    <c:v>9.8368696999265551E-2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'Na QICPMvsIC'!$J$8:$J$22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'Na QICPMvsIC'!$N$8:$N$22</c:f>
              <c:numCache>
                <c:formatCode>0.00</c:formatCode>
                <c:ptCount val="15"/>
                <c:pt idx="0">
                  <c:v>8.8164449999999999</c:v>
                </c:pt>
                <c:pt idx="3">
                  <c:v>4.4981260000000001</c:v>
                </c:pt>
                <c:pt idx="6">
                  <c:v>3.1298550000000005</c:v>
                </c:pt>
                <c:pt idx="9">
                  <c:v>2.4397233333333332</c:v>
                </c:pt>
                <c:pt idx="12">
                  <c:v>2.1708986666666665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02-0E48-AA23-5BEF0B7AF2E9}"/>
            </c:ext>
          </c:extLst>
        </c:ser>
        <c:ser>
          <c:idx val="1"/>
          <c:order val="1"/>
          <c:tx>
            <c:v>acai-QICPM</c:v>
          </c:tx>
          <c:spPr>
            <a:ln w="127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'Na QICPMvsIC'!$P$24:$P$38</c:f>
                <c:numCache>
                  <c:formatCode>General</c:formatCode>
                  <c:ptCount val="15"/>
                  <c:pt idx="0">
                    <c:v>0.12440889709475524</c:v>
                  </c:pt>
                  <c:pt idx="3">
                    <c:v>0.1526141613754545</c:v>
                  </c:pt>
                  <c:pt idx="6">
                    <c:v>0.12919462941753165</c:v>
                  </c:pt>
                  <c:pt idx="9">
                    <c:v>0.14330287645519632</c:v>
                  </c:pt>
                  <c:pt idx="12">
                    <c:v>8.0159203341433727E-2</c:v>
                  </c:pt>
                </c:numCache>
              </c:numRef>
            </c:plus>
            <c:minus>
              <c:numRef>
                <c:f>'Na QICPMvsIC'!$P$24:$P$38</c:f>
                <c:numCache>
                  <c:formatCode>General</c:formatCode>
                  <c:ptCount val="15"/>
                  <c:pt idx="0">
                    <c:v>0.12440889709475524</c:v>
                  </c:pt>
                  <c:pt idx="3">
                    <c:v>0.1526141613754545</c:v>
                  </c:pt>
                  <c:pt idx="6">
                    <c:v>0.12919462941753165</c:v>
                  </c:pt>
                  <c:pt idx="9">
                    <c:v>0.14330287645519632</c:v>
                  </c:pt>
                  <c:pt idx="12">
                    <c:v>8.0159203341433727E-2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'Na QICPMvsIC'!$J$8:$J$22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'Na QICPMvsIC'!$N$24:$N$38</c:f>
              <c:numCache>
                <c:formatCode>0.00</c:formatCode>
                <c:ptCount val="15"/>
                <c:pt idx="0">
                  <c:v>8.5938146666666668</c:v>
                </c:pt>
                <c:pt idx="3">
                  <c:v>4.7641553333333331</c:v>
                </c:pt>
                <c:pt idx="6">
                  <c:v>3.3086076666666666</c:v>
                </c:pt>
                <c:pt idx="9">
                  <c:v>2.4164246666666664</c:v>
                </c:pt>
                <c:pt idx="12">
                  <c:v>1.9370396666666665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02-0E48-AA23-5BEF0B7AF2E9}"/>
            </c:ext>
          </c:extLst>
        </c:ser>
        <c:ser>
          <c:idx val="2"/>
          <c:order val="2"/>
          <c:tx>
            <c:v>Soil-QICPM</c:v>
          </c:tx>
          <c:spPr>
            <a:ln w="1270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'Na QICPMvsIC'!$P$40:$P$54</c:f>
                <c:numCache>
                  <c:formatCode>General</c:formatCode>
                  <c:ptCount val="15"/>
                  <c:pt idx="0">
                    <c:v>8.5592329190958341E-2</c:v>
                  </c:pt>
                  <c:pt idx="3">
                    <c:v>0.32510142295648842</c:v>
                  </c:pt>
                  <c:pt idx="6">
                    <c:v>6.2257506329223694E-2</c:v>
                  </c:pt>
                  <c:pt idx="9">
                    <c:v>3.224569377451815E-2</c:v>
                  </c:pt>
                  <c:pt idx="12">
                    <c:v>6.3187020481530382E-2</c:v>
                  </c:pt>
                </c:numCache>
              </c:numRef>
            </c:plus>
            <c:minus>
              <c:numRef>
                <c:f>'Na QICPMvsIC'!$P$40:$P$54</c:f>
                <c:numCache>
                  <c:formatCode>General</c:formatCode>
                  <c:ptCount val="15"/>
                  <c:pt idx="0">
                    <c:v>8.5592329190958341E-2</c:v>
                  </c:pt>
                  <c:pt idx="3">
                    <c:v>0.32510142295648842</c:v>
                  </c:pt>
                  <c:pt idx="6">
                    <c:v>6.2257506329223694E-2</c:v>
                  </c:pt>
                  <c:pt idx="9">
                    <c:v>3.224569377451815E-2</c:v>
                  </c:pt>
                  <c:pt idx="12">
                    <c:v>6.3187020481530382E-2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'Na QICPMvsIC'!$J$8:$J$22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'Na QICPMvsIC'!$N$40:$N$54</c:f>
              <c:numCache>
                <c:formatCode>0.00</c:formatCode>
                <c:ptCount val="15"/>
                <c:pt idx="0">
                  <c:v>8.7960983333333349</c:v>
                </c:pt>
                <c:pt idx="3">
                  <c:v>4.7679236666666664</c:v>
                </c:pt>
                <c:pt idx="6">
                  <c:v>3.107518666666667</c:v>
                </c:pt>
                <c:pt idx="9">
                  <c:v>2.412032</c:v>
                </c:pt>
                <c:pt idx="12">
                  <c:v>2.1288026666666666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02-0E48-AA23-5BEF0B7AF2E9}"/>
            </c:ext>
          </c:extLst>
        </c:ser>
        <c:ser>
          <c:idx val="3"/>
          <c:order val="3"/>
          <c:tx>
            <c:v>Gypsum-QICPM</c:v>
          </c:tx>
          <c:spPr>
            <a:ln w="127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'Na QICPMvsIC'!$P$56:$P$70</c:f>
                <c:numCache>
                  <c:formatCode>General</c:formatCode>
                  <c:ptCount val="15"/>
                  <c:pt idx="0">
                    <c:v>0.26726151911564044</c:v>
                  </c:pt>
                  <c:pt idx="3">
                    <c:v>0.51125070162233877</c:v>
                  </c:pt>
                  <c:pt idx="6">
                    <c:v>3.4801756540918098E-2</c:v>
                  </c:pt>
                  <c:pt idx="9">
                    <c:v>8.0612842856045003E-3</c:v>
                  </c:pt>
                  <c:pt idx="12">
                    <c:v>1.657919566806541E-2</c:v>
                  </c:pt>
                </c:numCache>
              </c:numRef>
            </c:plus>
            <c:minus>
              <c:numRef>
                <c:f>'Na QICPMvsIC'!$P$56:$P$70</c:f>
                <c:numCache>
                  <c:formatCode>General</c:formatCode>
                  <c:ptCount val="15"/>
                  <c:pt idx="0">
                    <c:v>0.26726151911564044</c:v>
                  </c:pt>
                  <c:pt idx="3">
                    <c:v>0.51125070162233877</c:v>
                  </c:pt>
                  <c:pt idx="6">
                    <c:v>3.4801756540918098E-2</c:v>
                  </c:pt>
                  <c:pt idx="9">
                    <c:v>8.0612842856045003E-3</c:v>
                  </c:pt>
                  <c:pt idx="12">
                    <c:v>1.657919566806541E-2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'Na QICPMvsIC'!$J$8:$J$22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'Na QICPMvsIC'!$N$56:$N$70</c:f>
              <c:numCache>
                <c:formatCode>0.00</c:formatCode>
                <c:ptCount val="15"/>
                <c:pt idx="0">
                  <c:v>14.75215</c:v>
                </c:pt>
                <c:pt idx="3">
                  <c:v>6.1487293333333328</c:v>
                </c:pt>
                <c:pt idx="6">
                  <c:v>2.1963156666666666</c:v>
                </c:pt>
                <c:pt idx="9">
                  <c:v>1.4118806666666668</c:v>
                </c:pt>
                <c:pt idx="12">
                  <c:v>1.129532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02-0E48-AA23-5BEF0B7AF2E9}"/>
            </c:ext>
          </c:extLst>
        </c:ser>
        <c:ser>
          <c:idx val="4"/>
          <c:order val="4"/>
          <c:tx>
            <c:v>BR-IC</c:v>
          </c:tx>
          <c:spPr>
            <a:ln w="1270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'Na QICPMvsIC'!$N$74:$N$88</c:f>
              <c:numCache>
                <c:formatCode>0.00</c:formatCode>
                <c:ptCount val="15"/>
                <c:pt idx="0">
                  <c:v>42.538491505231121</c:v>
                </c:pt>
                <c:pt idx="3">
                  <c:v>21.064042703577385</c:v>
                </c:pt>
                <c:pt idx="6">
                  <c:v>14.933137555031733</c:v>
                </c:pt>
                <c:pt idx="9">
                  <c:v>11.052508389817959</c:v>
                </c:pt>
                <c:pt idx="12">
                  <c:v>10.28762181396808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02-0E48-AA23-5BEF0B7AF2E9}"/>
            </c:ext>
          </c:extLst>
        </c:ser>
        <c:ser>
          <c:idx val="5"/>
          <c:order val="5"/>
          <c:tx>
            <c:v>Acai-IC</c:v>
          </c:tx>
          <c:spPr>
            <a:ln w="1270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'Na QICPMvsIC'!$N$90:$N$104</c:f>
              <c:numCache>
                <c:formatCode>0.00</c:formatCode>
                <c:ptCount val="15"/>
                <c:pt idx="0">
                  <c:v>41.279356839569921</c:v>
                </c:pt>
                <c:pt idx="3">
                  <c:v>21.895090750562087</c:v>
                </c:pt>
                <c:pt idx="6">
                  <c:v>14.41671015726398</c:v>
                </c:pt>
                <c:pt idx="9">
                  <c:v>10.270926914231872</c:v>
                </c:pt>
                <c:pt idx="12">
                  <c:v>9.4765557676205585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A02-0E48-AA23-5BEF0B7AF2E9}"/>
            </c:ext>
          </c:extLst>
        </c:ser>
        <c:ser>
          <c:idx val="6"/>
          <c:order val="6"/>
          <c:tx>
            <c:v>Soil-IC</c:v>
          </c:tx>
          <c:spPr>
            <a:ln w="12700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'Na QICPMvsIC'!$N$106:$N$120</c:f>
              <c:numCache>
                <c:formatCode>0.00</c:formatCode>
                <c:ptCount val="15"/>
                <c:pt idx="0">
                  <c:v>41.169633658072435</c:v>
                </c:pt>
                <c:pt idx="3">
                  <c:v>20.911872179513392</c:v>
                </c:pt>
                <c:pt idx="6">
                  <c:v>14.409610555337254</c:v>
                </c:pt>
                <c:pt idx="9">
                  <c:v>10.718689043561961</c:v>
                </c:pt>
                <c:pt idx="12">
                  <c:v>10.14543193931685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A02-0E48-AA23-5BEF0B7AF2E9}"/>
            </c:ext>
          </c:extLst>
        </c:ser>
        <c:ser>
          <c:idx val="7"/>
          <c:order val="7"/>
          <c:tx>
            <c:v>Gypsum-QICPM</c:v>
          </c:tx>
          <c:spPr>
            <a:ln w="12700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'Na QICPMvsIC'!$N$122:$N$136</c:f>
              <c:numCache>
                <c:formatCode>0.00</c:formatCode>
                <c:ptCount val="15"/>
                <c:pt idx="0">
                  <c:v>69.322260737232227</c:v>
                </c:pt>
                <c:pt idx="3">
                  <c:v>27.714177362053054</c:v>
                </c:pt>
                <c:pt idx="6">
                  <c:v>9.6048891548720086</c:v>
                </c:pt>
                <c:pt idx="9">
                  <c:v>6.0221683119252747</c:v>
                </c:pt>
                <c:pt idx="12">
                  <c:v>5.5487116514128685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A02-0E48-AA23-5BEF0B7AF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366480"/>
        <c:axId val="864318080"/>
      </c:lineChart>
      <c:cat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L/S</a:t>
                </a:r>
                <a:r>
                  <a:rPr lang="en-GB" sz="1200" baseline="0"/>
                  <a:t> (cumulative) 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auto val="1"/>
        <c:lblAlgn val="ctr"/>
        <c:lblOffset val="100"/>
        <c:noMultiLvlLbl val="0"/>
      </c:catAx>
      <c:valAx>
        <c:axId val="8643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200" b="0" i="0" u="none" strike="noStrike" baseline="0">
                    <a:effectLst/>
                  </a:rPr>
                  <a:t>Na(mg/L</a:t>
                </a:r>
                <a:r>
                  <a:rPr lang="en-GB" sz="1200" b="0" i="0" u="none" strike="noStrike" baseline="0"/>
                  <a:t>) </a:t>
                </a:r>
                <a:endParaRPr lang="en-GB" sz="12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nb-NO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767067132072414"/>
          <c:y val="8.3357896547670396E-2"/>
          <c:w val="0.42232933575610743"/>
          <c:h val="5.0172907791589484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span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Na   y1axismg/l vs  y2axis %  cumulative %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'Na QICPMvsIC'!$P$8:$P$22</c:f>
                <c:numCache>
                  <c:formatCode>General</c:formatCode>
                  <c:ptCount val="15"/>
                  <c:pt idx="0">
                    <c:v>8.1965921571101955E-2</c:v>
                  </c:pt>
                  <c:pt idx="3">
                    <c:v>0.26420060217380276</c:v>
                  </c:pt>
                  <c:pt idx="6">
                    <c:v>0.16350055455257639</c:v>
                  </c:pt>
                  <c:pt idx="9">
                    <c:v>4.0021838092887771E-2</c:v>
                  </c:pt>
                  <c:pt idx="12">
                    <c:v>9.8368696999265551E-2</c:v>
                  </c:pt>
                </c:numCache>
              </c:numRef>
            </c:plus>
            <c:minus>
              <c:numRef>
                <c:f>'Na QICPMvsIC'!$P$8:$P$22</c:f>
                <c:numCache>
                  <c:formatCode>General</c:formatCode>
                  <c:ptCount val="15"/>
                  <c:pt idx="0">
                    <c:v>8.1965921571101955E-2</c:v>
                  </c:pt>
                  <c:pt idx="3">
                    <c:v>0.26420060217380276</c:v>
                  </c:pt>
                  <c:pt idx="6">
                    <c:v>0.16350055455257639</c:v>
                  </c:pt>
                  <c:pt idx="9">
                    <c:v>4.0021838092887771E-2</c:v>
                  </c:pt>
                  <c:pt idx="12">
                    <c:v>9.8368696999265551E-2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'Na QICPMvsIC'!$J$8:$J$22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'Na QICPMvsIC'!$N$8:$N$22</c:f>
              <c:numCache>
                <c:formatCode>0.00</c:formatCode>
                <c:ptCount val="15"/>
                <c:pt idx="0">
                  <c:v>8.8164449999999999</c:v>
                </c:pt>
                <c:pt idx="3">
                  <c:v>4.4981260000000001</c:v>
                </c:pt>
                <c:pt idx="6">
                  <c:v>3.1298550000000005</c:v>
                </c:pt>
                <c:pt idx="9">
                  <c:v>2.4397233333333332</c:v>
                </c:pt>
                <c:pt idx="12">
                  <c:v>2.1708986666666665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01-3448-BABA-54D8627807E9}"/>
            </c:ext>
          </c:extLst>
        </c:ser>
        <c:ser>
          <c:idx val="1"/>
          <c:order val="1"/>
          <c:tx>
            <c:v>acai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'Na QICPMvsIC'!$P$24:$P$38</c:f>
                <c:numCache>
                  <c:formatCode>General</c:formatCode>
                  <c:ptCount val="15"/>
                  <c:pt idx="0">
                    <c:v>0.12440889709475524</c:v>
                  </c:pt>
                  <c:pt idx="3">
                    <c:v>0.1526141613754545</c:v>
                  </c:pt>
                  <c:pt idx="6">
                    <c:v>0.12919462941753165</c:v>
                  </c:pt>
                  <c:pt idx="9">
                    <c:v>0.14330287645519632</c:v>
                  </c:pt>
                  <c:pt idx="12">
                    <c:v>8.0159203341433727E-2</c:v>
                  </c:pt>
                </c:numCache>
              </c:numRef>
            </c:plus>
            <c:minus>
              <c:numRef>
                <c:f>'Na QICPMvsIC'!$P$24:$P$38</c:f>
                <c:numCache>
                  <c:formatCode>General</c:formatCode>
                  <c:ptCount val="15"/>
                  <c:pt idx="0">
                    <c:v>0.12440889709475524</c:v>
                  </c:pt>
                  <c:pt idx="3">
                    <c:v>0.1526141613754545</c:v>
                  </c:pt>
                  <c:pt idx="6">
                    <c:v>0.12919462941753165</c:v>
                  </c:pt>
                  <c:pt idx="9">
                    <c:v>0.14330287645519632</c:v>
                  </c:pt>
                  <c:pt idx="12">
                    <c:v>8.0159203341433727E-2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'Na QICPMvsIC'!$J$8:$J$22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'Na QICPMvsIC'!$N$24:$N$38</c:f>
              <c:numCache>
                <c:formatCode>0.00</c:formatCode>
                <c:ptCount val="15"/>
                <c:pt idx="0">
                  <c:v>8.5938146666666668</c:v>
                </c:pt>
                <c:pt idx="3">
                  <c:v>4.7641553333333331</c:v>
                </c:pt>
                <c:pt idx="6">
                  <c:v>3.3086076666666666</c:v>
                </c:pt>
                <c:pt idx="9">
                  <c:v>2.4164246666666664</c:v>
                </c:pt>
                <c:pt idx="12">
                  <c:v>1.9370396666666665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01-3448-BABA-54D8627807E9}"/>
            </c:ext>
          </c:extLst>
        </c:ser>
        <c:ser>
          <c:idx val="2"/>
          <c:order val="2"/>
          <c:tx>
            <c:v>Soil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'Na QICPMvsIC'!$P$40:$P$54</c:f>
                <c:numCache>
                  <c:formatCode>General</c:formatCode>
                  <c:ptCount val="15"/>
                  <c:pt idx="0">
                    <c:v>8.5592329190958341E-2</c:v>
                  </c:pt>
                  <c:pt idx="3">
                    <c:v>0.32510142295648842</c:v>
                  </c:pt>
                  <c:pt idx="6">
                    <c:v>6.2257506329223694E-2</c:v>
                  </c:pt>
                  <c:pt idx="9">
                    <c:v>3.224569377451815E-2</c:v>
                  </c:pt>
                  <c:pt idx="12">
                    <c:v>6.3187020481530382E-2</c:v>
                  </c:pt>
                </c:numCache>
              </c:numRef>
            </c:plus>
            <c:minus>
              <c:numRef>
                <c:f>'Na QICPMvsIC'!$P$40:$P$54</c:f>
                <c:numCache>
                  <c:formatCode>General</c:formatCode>
                  <c:ptCount val="15"/>
                  <c:pt idx="0">
                    <c:v>8.5592329190958341E-2</c:v>
                  </c:pt>
                  <c:pt idx="3">
                    <c:v>0.32510142295648842</c:v>
                  </c:pt>
                  <c:pt idx="6">
                    <c:v>6.2257506329223694E-2</c:v>
                  </c:pt>
                  <c:pt idx="9">
                    <c:v>3.224569377451815E-2</c:v>
                  </c:pt>
                  <c:pt idx="12">
                    <c:v>6.3187020481530382E-2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'Na QICPMvsIC'!$J$8:$J$22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'Na QICPMvsIC'!$N$40:$N$54</c:f>
              <c:numCache>
                <c:formatCode>0.00</c:formatCode>
                <c:ptCount val="15"/>
                <c:pt idx="0">
                  <c:v>8.7960983333333349</c:v>
                </c:pt>
                <c:pt idx="3">
                  <c:v>4.7679236666666664</c:v>
                </c:pt>
                <c:pt idx="6">
                  <c:v>3.107518666666667</c:v>
                </c:pt>
                <c:pt idx="9">
                  <c:v>2.412032</c:v>
                </c:pt>
                <c:pt idx="12">
                  <c:v>2.1288026666666666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01-3448-BABA-54D8627807E9}"/>
            </c:ext>
          </c:extLst>
        </c:ser>
        <c:ser>
          <c:idx val="3"/>
          <c:order val="3"/>
          <c:tx>
            <c:v>Gypsum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'Na QICPMvsIC'!$P$56:$P$70</c:f>
                <c:numCache>
                  <c:formatCode>General</c:formatCode>
                  <c:ptCount val="15"/>
                  <c:pt idx="0">
                    <c:v>0.26726151911564044</c:v>
                  </c:pt>
                  <c:pt idx="3">
                    <c:v>0.51125070162233877</c:v>
                  </c:pt>
                  <c:pt idx="6">
                    <c:v>3.4801756540918098E-2</c:v>
                  </c:pt>
                  <c:pt idx="9">
                    <c:v>8.0612842856045003E-3</c:v>
                  </c:pt>
                  <c:pt idx="12">
                    <c:v>1.657919566806541E-2</c:v>
                  </c:pt>
                </c:numCache>
              </c:numRef>
            </c:plus>
            <c:minus>
              <c:numRef>
                <c:f>'Na QICPMvsIC'!$P$56:$P$70</c:f>
                <c:numCache>
                  <c:formatCode>General</c:formatCode>
                  <c:ptCount val="15"/>
                  <c:pt idx="0">
                    <c:v>0.26726151911564044</c:v>
                  </c:pt>
                  <c:pt idx="3">
                    <c:v>0.51125070162233877</c:v>
                  </c:pt>
                  <c:pt idx="6">
                    <c:v>3.4801756540918098E-2</c:v>
                  </c:pt>
                  <c:pt idx="9">
                    <c:v>8.0612842856045003E-3</c:v>
                  </c:pt>
                  <c:pt idx="12">
                    <c:v>1.657919566806541E-2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'Na QICPMvsIC'!$J$8:$J$22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'Na QICPMvsIC'!$N$56:$N$70</c:f>
              <c:numCache>
                <c:formatCode>0.00</c:formatCode>
                <c:ptCount val="15"/>
                <c:pt idx="0">
                  <c:v>14.75215</c:v>
                </c:pt>
                <c:pt idx="3">
                  <c:v>6.1487293333333328</c:v>
                </c:pt>
                <c:pt idx="6">
                  <c:v>2.1963156666666666</c:v>
                </c:pt>
                <c:pt idx="9">
                  <c:v>1.4118806666666668</c:v>
                </c:pt>
                <c:pt idx="12">
                  <c:v>1.129532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01-3448-BABA-54D862780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39"/>
        <c:axId val="864366480"/>
        <c:axId val="864318080"/>
      </c:barChart>
      <c:cat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l/s</a:t>
                </a:r>
                <a:r>
                  <a:rPr lang="en-GB" sz="1200" baseline="0"/>
                  <a:t> cumulative 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auto val="1"/>
        <c:lblAlgn val="ctr"/>
        <c:lblOffset val="100"/>
        <c:noMultiLvlLbl val="0"/>
      </c:catAx>
      <c:valAx>
        <c:axId val="864318080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200" b="0" i="0" u="none" strike="noStrike" baseline="0">
                    <a:effectLst/>
                  </a:rPr>
                  <a:t>Na(mg/L</a:t>
                </a:r>
                <a:r>
                  <a:rPr lang="en-GB" sz="1200" b="0" i="0" u="none" strike="noStrike" baseline="0"/>
                  <a:t> )</a:t>
                </a:r>
                <a:endParaRPr lang="en-GB" sz="12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nb-NO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767067132072414"/>
          <c:y val="8.3357896547670396E-2"/>
          <c:w val="0.39639685584432877"/>
          <c:h val="5.0162393012118889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span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BR</a:t>
            </a:r>
            <a:br>
              <a:rPr lang="en-GB"/>
            </a:br>
            <a:r>
              <a:rPr lang="en-GB"/>
              <a:t> IC Vs QICPM</a:t>
            </a:r>
          </a:p>
        </c:rich>
      </c:tx>
      <c:layout>
        <c:manualLayout>
          <c:xMode val="edge"/>
          <c:yMode val="edge"/>
          <c:x val="0.43529975755092681"/>
          <c:y val="3.86942160199277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4893363485830302E-2"/>
                  <c:y val="0.200806691757723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'Na QICPMvsIC'!$P$74:$P$88</c:f>
                <c:numCache>
                  <c:formatCode>General</c:formatCode>
                  <c:ptCount val="15"/>
                  <c:pt idx="0">
                    <c:v>0.43243810228291468</c:v>
                  </c:pt>
                  <c:pt idx="3">
                    <c:v>1.3110308027105195</c:v>
                  </c:pt>
                  <c:pt idx="6">
                    <c:v>1.625752328614628</c:v>
                  </c:pt>
                  <c:pt idx="9">
                    <c:v>0.21183319515727952</c:v>
                  </c:pt>
                  <c:pt idx="12">
                    <c:v>0.22717061896075383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'Na QICPMvsIC'!$P$8:$P$22</c:f>
                <c:numCache>
                  <c:formatCode>General</c:formatCode>
                  <c:ptCount val="15"/>
                  <c:pt idx="0">
                    <c:v>8.1965921571101955E-2</c:v>
                  </c:pt>
                  <c:pt idx="3">
                    <c:v>0.26420060217380276</c:v>
                  </c:pt>
                  <c:pt idx="6">
                    <c:v>0.16350055455257639</c:v>
                  </c:pt>
                  <c:pt idx="9">
                    <c:v>4.0021838092887771E-2</c:v>
                  </c:pt>
                  <c:pt idx="12">
                    <c:v>9.8368696999265551E-2</c:v>
                  </c:pt>
                </c:numCache>
              </c:numRef>
            </c:plus>
            <c:minus>
              <c:numRef>
                <c:f>'Na QICPMvsIC'!$P$8:$P$22</c:f>
                <c:numCache>
                  <c:formatCode>General</c:formatCode>
                  <c:ptCount val="15"/>
                  <c:pt idx="0">
                    <c:v>8.1965921571101955E-2</c:v>
                  </c:pt>
                  <c:pt idx="3">
                    <c:v>0.26420060217380276</c:v>
                  </c:pt>
                  <c:pt idx="6">
                    <c:v>0.16350055455257639</c:v>
                  </c:pt>
                  <c:pt idx="9">
                    <c:v>4.0021838092887771E-2</c:v>
                  </c:pt>
                  <c:pt idx="12">
                    <c:v>9.8368696999265551E-2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'Na QICPMvsIC'!$N$74:$N$88</c:f>
              <c:numCache>
                <c:formatCode>0.00</c:formatCode>
                <c:ptCount val="15"/>
                <c:pt idx="0">
                  <c:v>42.538491505231121</c:v>
                </c:pt>
                <c:pt idx="3">
                  <c:v>21.064042703577385</c:v>
                </c:pt>
                <c:pt idx="6">
                  <c:v>14.933137555031733</c:v>
                </c:pt>
                <c:pt idx="9">
                  <c:v>11.052508389817959</c:v>
                </c:pt>
                <c:pt idx="12">
                  <c:v>10.28762181396808</c:v>
                </c:pt>
              </c:numCache>
            </c:numRef>
          </c:xVal>
          <c:yVal>
            <c:numRef>
              <c:f>'Na QICPMvsIC'!$N$8:$N$22</c:f>
              <c:numCache>
                <c:formatCode>0.00</c:formatCode>
                <c:ptCount val="15"/>
                <c:pt idx="0">
                  <c:v>8.8164449999999999</c:v>
                </c:pt>
                <c:pt idx="3">
                  <c:v>4.4981260000000001</c:v>
                </c:pt>
                <c:pt idx="6">
                  <c:v>3.1298550000000005</c:v>
                </c:pt>
                <c:pt idx="9">
                  <c:v>2.4397233333333332</c:v>
                </c:pt>
                <c:pt idx="12">
                  <c:v>2.1708986666666665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53-7E4C-9A88-C1CD8D54E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366480"/>
        <c:axId val="864318080"/>
      </c:scatterChart>
      <c:valAx>
        <c:axId val="864366480"/>
        <c:scaling>
          <c:orientation val="minMax"/>
          <c:min val="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Na(mg/L) 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crossBetween val="midCat"/>
      </c:valAx>
      <c:valAx>
        <c:axId val="8643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Na(mg/L) QICPM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7456098458212377"/>
          <c:y val="9.8102049349692466E-2"/>
          <c:w val="0.26490045159083664"/>
          <c:h val="4.72181034235846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Acai</a:t>
            </a:r>
            <a:br>
              <a:rPr lang="en-GB"/>
            </a:br>
            <a:r>
              <a:rPr lang="en-GB"/>
              <a:t> IC Vs QICPM</a:t>
            </a:r>
          </a:p>
        </c:rich>
      </c:tx>
      <c:layout>
        <c:manualLayout>
          <c:xMode val="edge"/>
          <c:yMode val="edge"/>
          <c:x val="0.43529975755092681"/>
          <c:y val="3.86942160199277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Acai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6530838732142262E-2"/>
                  <c:y val="0.204177352071022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'Na QICPMvsIC'!$P$24:$P$38</c:f>
                <c:numCache>
                  <c:formatCode>General</c:formatCode>
                  <c:ptCount val="15"/>
                  <c:pt idx="0">
                    <c:v>0.12440889709475524</c:v>
                  </c:pt>
                  <c:pt idx="3">
                    <c:v>0.1526141613754545</c:v>
                  </c:pt>
                  <c:pt idx="6">
                    <c:v>0.12919462941753165</c:v>
                  </c:pt>
                  <c:pt idx="9">
                    <c:v>0.14330287645519632</c:v>
                  </c:pt>
                  <c:pt idx="12">
                    <c:v>8.0159203341433727E-2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'Na QICPMvsIC'!$P$90:$P$104</c:f>
                <c:numCache>
                  <c:formatCode>General</c:formatCode>
                  <c:ptCount val="15"/>
                  <c:pt idx="0">
                    <c:v>4.2832109203378953E-2</c:v>
                  </c:pt>
                  <c:pt idx="3">
                    <c:v>0.58446061232544788</c:v>
                  </c:pt>
                  <c:pt idx="6">
                    <c:v>0.22475614850659426</c:v>
                  </c:pt>
                  <c:pt idx="9">
                    <c:v>0.23560374688149843</c:v>
                  </c:pt>
                  <c:pt idx="12">
                    <c:v>0.24292479241771131</c:v>
                  </c:pt>
                </c:numCache>
              </c:numRef>
            </c:plus>
            <c:minus>
              <c:numRef>
                <c:f>'Na QICPMvsIC'!$P$90:$P$104</c:f>
                <c:numCache>
                  <c:formatCode>General</c:formatCode>
                  <c:ptCount val="15"/>
                  <c:pt idx="0">
                    <c:v>4.2832109203378953E-2</c:v>
                  </c:pt>
                  <c:pt idx="3">
                    <c:v>0.58446061232544788</c:v>
                  </c:pt>
                  <c:pt idx="6">
                    <c:v>0.22475614850659426</c:v>
                  </c:pt>
                  <c:pt idx="9">
                    <c:v>0.23560374688149843</c:v>
                  </c:pt>
                  <c:pt idx="12">
                    <c:v>0.24292479241771131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'Na QICPMvsIC'!$N$90:$N$104</c:f>
              <c:numCache>
                <c:formatCode>0.00</c:formatCode>
                <c:ptCount val="15"/>
                <c:pt idx="0">
                  <c:v>41.279356839569921</c:v>
                </c:pt>
                <c:pt idx="3">
                  <c:v>21.895090750562087</c:v>
                </c:pt>
                <c:pt idx="6">
                  <c:v>14.41671015726398</c:v>
                </c:pt>
                <c:pt idx="9">
                  <c:v>10.270926914231872</c:v>
                </c:pt>
                <c:pt idx="12">
                  <c:v>9.4765557676205585</c:v>
                </c:pt>
              </c:numCache>
            </c:numRef>
          </c:xVal>
          <c:yVal>
            <c:numRef>
              <c:f>'Na QICPMvsIC'!$N$24:$N$38</c:f>
              <c:numCache>
                <c:formatCode>0.00</c:formatCode>
                <c:ptCount val="15"/>
                <c:pt idx="0">
                  <c:v>8.5938146666666668</c:v>
                </c:pt>
                <c:pt idx="3">
                  <c:v>4.7641553333333331</c:v>
                </c:pt>
                <c:pt idx="6">
                  <c:v>3.3086076666666666</c:v>
                </c:pt>
                <c:pt idx="9">
                  <c:v>2.4164246666666664</c:v>
                </c:pt>
                <c:pt idx="12">
                  <c:v>1.9370396666666665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A4-7643-BF10-16DCB2FBA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366480"/>
        <c:axId val="864318080"/>
      </c:scatterChart>
      <c:valAx>
        <c:axId val="864366480"/>
        <c:scaling>
          <c:orientation val="minMax"/>
          <c:min val="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Na(mg/L) 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crossBetween val="midCat"/>
      </c:valAx>
      <c:valAx>
        <c:axId val="8643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Na(mg/L) QICPM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6057618063360468"/>
          <c:y val="7.5805320057705503E-2"/>
          <c:w val="0.25578443154052433"/>
          <c:h val="4.72181034235846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Soil</a:t>
            </a:r>
            <a:br>
              <a:rPr lang="en-GB"/>
            </a:br>
            <a:r>
              <a:rPr lang="en-GB"/>
              <a:t> IC Vs QICPM</a:t>
            </a:r>
          </a:p>
        </c:rich>
      </c:tx>
      <c:layout>
        <c:manualLayout>
          <c:xMode val="edge"/>
          <c:yMode val="edge"/>
          <c:x val="0.43529975755092681"/>
          <c:y val="3.86942160199277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Soil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7237235921557378E-2"/>
                  <c:y val="0.199895891221941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'Na QICPMvsIC'!$P$40:$P$54</c:f>
                <c:numCache>
                  <c:formatCode>General</c:formatCode>
                  <c:ptCount val="15"/>
                  <c:pt idx="0">
                    <c:v>8.5592329190958341E-2</c:v>
                  </c:pt>
                  <c:pt idx="3">
                    <c:v>0.32510142295648842</c:v>
                  </c:pt>
                  <c:pt idx="6">
                    <c:v>6.2257506329223694E-2</c:v>
                  </c:pt>
                  <c:pt idx="9">
                    <c:v>3.224569377451815E-2</c:v>
                  </c:pt>
                  <c:pt idx="12">
                    <c:v>6.3187020481530382E-2</c:v>
                  </c:pt>
                </c:numCache>
              </c:numRef>
            </c:plus>
            <c:minus>
              <c:numRef>
                <c:f>'Na QICPMvsIC'!$P$40:$P$54</c:f>
                <c:numCache>
                  <c:formatCode>General</c:formatCode>
                  <c:ptCount val="15"/>
                  <c:pt idx="0">
                    <c:v>8.5592329190958341E-2</c:v>
                  </c:pt>
                  <c:pt idx="3">
                    <c:v>0.32510142295648842</c:v>
                  </c:pt>
                  <c:pt idx="6">
                    <c:v>6.2257506329223694E-2</c:v>
                  </c:pt>
                  <c:pt idx="9">
                    <c:v>3.224569377451815E-2</c:v>
                  </c:pt>
                  <c:pt idx="12">
                    <c:v>6.3187020481530382E-2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'Na QICPMvsIC'!$P$106:$P$120</c:f>
                <c:numCache>
                  <c:formatCode>General</c:formatCode>
                  <c:ptCount val="15"/>
                  <c:pt idx="0">
                    <c:v>0.17098937199294409</c:v>
                  </c:pt>
                  <c:pt idx="3">
                    <c:v>0.38723023499005765</c:v>
                  </c:pt>
                  <c:pt idx="6">
                    <c:v>0.21978371369442634</c:v>
                  </c:pt>
                  <c:pt idx="9">
                    <c:v>5.0038976415556623E-2</c:v>
                  </c:pt>
                  <c:pt idx="12">
                    <c:v>0.14862403107184977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'Na QICPMvsIC'!$N$106:$N$120</c:f>
              <c:numCache>
                <c:formatCode>0.00</c:formatCode>
                <c:ptCount val="15"/>
                <c:pt idx="0">
                  <c:v>41.169633658072435</c:v>
                </c:pt>
                <c:pt idx="3">
                  <c:v>20.911872179513392</c:v>
                </c:pt>
                <c:pt idx="6">
                  <c:v>14.409610555337254</c:v>
                </c:pt>
                <c:pt idx="9">
                  <c:v>10.718689043561961</c:v>
                </c:pt>
                <c:pt idx="12">
                  <c:v>10.14543193931685</c:v>
                </c:pt>
              </c:numCache>
            </c:numRef>
          </c:xVal>
          <c:yVal>
            <c:numRef>
              <c:f>'Na QICPMvsIC'!$N$40:$N$54</c:f>
              <c:numCache>
                <c:formatCode>0.00</c:formatCode>
                <c:ptCount val="15"/>
                <c:pt idx="0">
                  <c:v>8.7960983333333349</c:v>
                </c:pt>
                <c:pt idx="3">
                  <c:v>4.7679236666666664</c:v>
                </c:pt>
                <c:pt idx="6">
                  <c:v>3.107518666666667</c:v>
                </c:pt>
                <c:pt idx="9">
                  <c:v>2.412032</c:v>
                </c:pt>
                <c:pt idx="12">
                  <c:v>2.1288026666666666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14-3649-83FA-EC1FF1A39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366480"/>
        <c:axId val="864318080"/>
      </c:scatterChart>
      <c:valAx>
        <c:axId val="864366480"/>
        <c:scaling>
          <c:orientation val="minMax"/>
          <c:min val="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Na(mg/L) 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crossBetween val="midCat"/>
      </c:valAx>
      <c:valAx>
        <c:axId val="8643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Na(mg/L) QICPM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6057618063360468"/>
          <c:y val="7.5805320057705503E-2"/>
          <c:w val="0.24403093973678133"/>
          <c:h val="4.69010354319318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Gypsum</a:t>
            </a:r>
            <a:br>
              <a:rPr lang="en-GB"/>
            </a:br>
            <a:r>
              <a:rPr lang="en-GB"/>
              <a:t> IC Vs QICPM</a:t>
            </a:r>
          </a:p>
        </c:rich>
      </c:tx>
      <c:layout>
        <c:manualLayout>
          <c:xMode val="edge"/>
          <c:yMode val="edge"/>
          <c:x val="0.43529975755092681"/>
          <c:y val="3.86942160199277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Gypsum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1927490215431294E-2"/>
                  <c:y val="0.213180078701233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'Na QICPMvsIC'!$P$56:$P$70</c:f>
                <c:numCache>
                  <c:formatCode>General</c:formatCode>
                  <c:ptCount val="15"/>
                  <c:pt idx="0">
                    <c:v>0.26726151911564044</c:v>
                  </c:pt>
                  <c:pt idx="3">
                    <c:v>0.51125070162233877</c:v>
                  </c:pt>
                  <c:pt idx="6">
                    <c:v>3.4801756540918098E-2</c:v>
                  </c:pt>
                  <c:pt idx="9">
                    <c:v>8.0612842856045003E-3</c:v>
                  </c:pt>
                  <c:pt idx="12">
                    <c:v>1.657919566806541E-2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'Na QICPMvsIC'!$P$122:$P$136</c:f>
                <c:numCache>
                  <c:formatCode>General</c:formatCode>
                  <c:ptCount val="15"/>
                  <c:pt idx="0">
                    <c:v>1.7006342595662496</c:v>
                  </c:pt>
                  <c:pt idx="3">
                    <c:v>1.7147404172944603</c:v>
                  </c:pt>
                  <c:pt idx="6">
                    <c:v>0.34896375689826892</c:v>
                  </c:pt>
                  <c:pt idx="9">
                    <c:v>8.7223922576598417E-2</c:v>
                  </c:pt>
                  <c:pt idx="12">
                    <c:v>0.20440967721272707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'Na QICPMvsIC'!$N$122:$N$136</c:f>
              <c:numCache>
                <c:formatCode>0.00</c:formatCode>
                <c:ptCount val="15"/>
                <c:pt idx="0">
                  <c:v>69.322260737232227</c:v>
                </c:pt>
                <c:pt idx="3">
                  <c:v>27.714177362053054</c:v>
                </c:pt>
                <c:pt idx="6">
                  <c:v>9.6048891548720086</c:v>
                </c:pt>
                <c:pt idx="9">
                  <c:v>6.0221683119252747</c:v>
                </c:pt>
                <c:pt idx="12">
                  <c:v>5.5487116514128685</c:v>
                </c:pt>
              </c:numCache>
            </c:numRef>
          </c:xVal>
          <c:yVal>
            <c:numRef>
              <c:f>'Na QICPMvsIC'!$N$56:$N$70</c:f>
              <c:numCache>
                <c:formatCode>0.00</c:formatCode>
                <c:ptCount val="15"/>
                <c:pt idx="0">
                  <c:v>14.75215</c:v>
                </c:pt>
                <c:pt idx="3">
                  <c:v>6.1487293333333328</c:v>
                </c:pt>
                <c:pt idx="6">
                  <c:v>2.1963156666666666</c:v>
                </c:pt>
                <c:pt idx="9">
                  <c:v>1.4118806666666668</c:v>
                </c:pt>
                <c:pt idx="12">
                  <c:v>1.129532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9E-3144-B6F2-61222B782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366480"/>
        <c:axId val="864318080"/>
      </c:scatterChart>
      <c:valAx>
        <c:axId val="864366480"/>
        <c:scaling>
          <c:orientation val="minMax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Na(mg/L) 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crossBetween val="midCat"/>
      </c:valAx>
      <c:valAx>
        <c:axId val="8643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Na(mg/L) QICPM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7738607344453683"/>
          <c:y val="7.5522101612414128E-2"/>
          <c:w val="0.322614127204783"/>
          <c:h val="4.69010354319318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Soil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Al!$K$9:$K$23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Al!$O$41:$O$55</c:f>
              <c:numCache>
                <c:formatCode>0.00</c:formatCode>
                <c:ptCount val="15"/>
                <c:pt idx="0">
                  <c:v>2.4137013333333335</c:v>
                </c:pt>
                <c:pt idx="3">
                  <c:v>1.0933115666666666</c:v>
                </c:pt>
                <c:pt idx="6">
                  <c:v>0.72835170000000005</c:v>
                </c:pt>
                <c:pt idx="9">
                  <c:v>0.54439223333333331</c:v>
                </c:pt>
                <c:pt idx="12">
                  <c:v>0.52138030000000002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00-7B48-B96D-E5E1EA1AC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64366480"/>
        <c:axId val="864318080"/>
      </c:barChart>
      <c:cat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L/S (cumulative)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auto val="1"/>
        <c:lblAlgn val="ctr"/>
        <c:lblOffset val="100"/>
        <c:noMultiLvlLbl val="0"/>
      </c:catAx>
      <c:valAx>
        <c:axId val="8643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QICPM</c:v>
          </c:tx>
          <c:spPr>
            <a:ln w="127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'K QICPMvsIC'!$J$8:$J$22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'K QICPMvsIC'!$N$8:$N$22</c:f>
              <c:numCache>
                <c:formatCode>0.00</c:formatCode>
                <c:ptCount val="15"/>
                <c:pt idx="0">
                  <c:v>1.9833199999999999E-2</c:v>
                </c:pt>
                <c:pt idx="3">
                  <c:v>1.1546466666666666E-2</c:v>
                </c:pt>
                <c:pt idx="6">
                  <c:v>2.0069699999999999E-2</c:v>
                </c:pt>
                <c:pt idx="9">
                  <c:v>8.4377333333333325E-3</c:v>
                </c:pt>
                <c:pt idx="12">
                  <c:v>1.8421799999999999E-2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9-E44E-842D-46AF8F301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366480"/>
        <c:axId val="864318080"/>
      </c:lineChart>
      <c:lineChart>
        <c:grouping val="standard"/>
        <c:varyColors val="0"/>
        <c:ser>
          <c:idx val="1"/>
          <c:order val="1"/>
          <c:tx>
            <c:v>IC</c:v>
          </c:tx>
          <c:spPr>
            <a:ln w="127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chemeClr val="accent2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65B9-E44E-842D-46AF8F301AD7}"/>
              </c:ext>
            </c:extLst>
          </c:dPt>
          <c:cat>
            <c:numRef>
              <c:f>'K QICPMvsIC'!$J$74:$J$88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'K QICPMvsIC'!$N$74:$N$88</c:f>
              <c:numCache>
                <c:formatCode>0.00</c:formatCode>
                <c:ptCount val="15"/>
                <c:pt idx="0">
                  <c:v>9.5314263538993096E-2</c:v>
                </c:pt>
                <c:pt idx="3">
                  <c:v>5.1862051492920218E-2</c:v>
                </c:pt>
                <c:pt idx="6">
                  <c:v>9.472110181887787E-2</c:v>
                </c:pt>
                <c:pt idx="9">
                  <c:v>7.9304630318122751E-2</c:v>
                </c:pt>
                <c:pt idx="12">
                  <c:v>8.961774707895287E-2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B9-E44E-842D-46AF8F301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492719"/>
        <c:axId val="260185311"/>
      </c:lineChart>
      <c:cat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Leaching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auto val="1"/>
        <c:lblAlgn val="ctr"/>
        <c:lblOffset val="100"/>
        <c:noMultiLvlLbl val="0"/>
      </c:catAx>
      <c:valAx>
        <c:axId val="8643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K(mg/L)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between"/>
      </c:valAx>
      <c:valAx>
        <c:axId val="26018531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k(mg/L) QICPM values </a:t>
                </a:r>
                <a:endParaRPr lang="en-N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50492719"/>
        <c:crosses val="max"/>
        <c:crossBetween val="between"/>
      </c:valAx>
      <c:catAx>
        <c:axId val="2504927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01853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9424040321656899"/>
          <c:y val="2.4778510896041248E-2"/>
          <c:w val="0.2248349134249002"/>
          <c:h val="4.72181034235846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QICPM</c:v>
          </c:tx>
          <c:spPr>
            <a:ln w="127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'K QICPMvsIC'!$J$8:$J$22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'K QICPMvsIC'!$N$24:$N$38</c:f>
              <c:numCache>
                <c:formatCode>0.00</c:formatCode>
                <c:ptCount val="15"/>
                <c:pt idx="0">
                  <c:v>7.9229800000000003E-2</c:v>
                </c:pt>
                <c:pt idx="3">
                  <c:v>4.3397066666666671E-2</c:v>
                </c:pt>
                <c:pt idx="6">
                  <c:v>2.8665366666666667E-2</c:v>
                </c:pt>
                <c:pt idx="9">
                  <c:v>2.9972200000000001E-2</c:v>
                </c:pt>
                <c:pt idx="12">
                  <c:v>3.0709566666666663E-2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79-BA49-BE5C-72DF2F1BD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366480"/>
        <c:axId val="864318080"/>
      </c:lineChart>
      <c:lineChart>
        <c:grouping val="standard"/>
        <c:varyColors val="0"/>
        <c:ser>
          <c:idx val="1"/>
          <c:order val="1"/>
          <c:tx>
            <c:v>IC</c:v>
          </c:tx>
          <c:spPr>
            <a:ln w="127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'K QICPMvsIC'!$J$8:$J$22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'K QICPMvsIC'!$N$90:$N$104</c:f>
              <c:numCache>
                <c:formatCode>0.00</c:formatCode>
                <c:ptCount val="15"/>
                <c:pt idx="0">
                  <c:v>9.5314263538993096E-2</c:v>
                </c:pt>
                <c:pt idx="3">
                  <c:v>5.1862051492920218E-2</c:v>
                </c:pt>
                <c:pt idx="6">
                  <c:v>9.472110181887787E-2</c:v>
                </c:pt>
                <c:pt idx="9">
                  <c:v>7.9304630318122751E-2</c:v>
                </c:pt>
                <c:pt idx="12">
                  <c:v>8.961774707895287E-2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79-BA49-BE5C-72DF2F1BD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919504"/>
        <c:axId val="2012781040"/>
      </c:lineChart>
      <c:cat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Leaching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auto val="1"/>
        <c:lblAlgn val="ctr"/>
        <c:lblOffset val="100"/>
        <c:noMultiLvlLbl val="0"/>
      </c:catAx>
      <c:valAx>
        <c:axId val="8643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between"/>
      </c:valAx>
      <c:valAx>
        <c:axId val="20127810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K(mg/L)</a:t>
                </a:r>
                <a:r>
                  <a:rPr lang="en-GB" baseline="0"/>
                  <a:t> QICPM values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55919504"/>
        <c:crosses val="max"/>
        <c:crossBetween val="between"/>
      </c:valAx>
      <c:catAx>
        <c:axId val="1955919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2781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4083984068548836"/>
          <c:y val="1.6684095196557034E-2"/>
          <c:w val="0.2248349134249002"/>
          <c:h val="4.72181034235846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Soil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QICPM</c:v>
          </c:tx>
          <c:spPr>
            <a:ln w="127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'K QICPMvsIC'!$J$8:$J$22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'K QICPMvsIC'!$N$40:$N$54</c:f>
              <c:numCache>
                <c:formatCode>0.00</c:formatCode>
                <c:ptCount val="15"/>
                <c:pt idx="0">
                  <c:v>1.9473099999999997E-2</c:v>
                </c:pt>
                <c:pt idx="3">
                  <c:v>1.27551E-2</c:v>
                </c:pt>
                <c:pt idx="6">
                  <c:v>1.0098133333333334E-2</c:v>
                </c:pt>
                <c:pt idx="9">
                  <c:v>7.6371666666666671E-3</c:v>
                </c:pt>
                <c:pt idx="12">
                  <c:v>5.5343999999999992E-3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58-4642-B4F1-FF38B80C1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366480"/>
        <c:axId val="864318080"/>
      </c:lineChart>
      <c:lineChart>
        <c:grouping val="standard"/>
        <c:varyColors val="0"/>
        <c:ser>
          <c:idx val="1"/>
          <c:order val="1"/>
          <c:tx>
            <c:v>IC</c:v>
          </c:tx>
          <c:spPr>
            <a:ln w="127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'K QICPMvsIC'!$J$8:$J$22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'K QICPMvsIC'!$N$106:$N$120</c:f>
              <c:numCache>
                <c:formatCode>0.00</c:formatCode>
                <c:ptCount val="15"/>
                <c:pt idx="0">
                  <c:v>8.5249113157992149E-2</c:v>
                </c:pt>
                <c:pt idx="3">
                  <c:v>5.7943612745849138E-2</c:v>
                </c:pt>
                <c:pt idx="6">
                  <c:v>0.11302915334790191</c:v>
                </c:pt>
                <c:pt idx="9">
                  <c:v>8.3522803688967542E-2</c:v>
                </c:pt>
                <c:pt idx="12">
                  <c:v>0.13374571763510981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58-4642-B4F1-FF38B80C1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919504"/>
        <c:axId val="2012781040"/>
      </c:lineChart>
      <c:cat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Leaching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auto val="1"/>
        <c:lblAlgn val="ctr"/>
        <c:lblOffset val="100"/>
        <c:noMultiLvlLbl val="0"/>
      </c:catAx>
      <c:valAx>
        <c:axId val="8643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between"/>
      </c:valAx>
      <c:valAx>
        <c:axId val="20127810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K(mg/L)</a:t>
                </a:r>
                <a:r>
                  <a:rPr lang="en-GB" baseline="0"/>
                  <a:t> QICPM values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55919504"/>
        <c:crosses val="max"/>
        <c:crossBetween val="between"/>
      </c:valAx>
      <c:catAx>
        <c:axId val="1955919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2781040"/>
        <c:crosses val="autoZero"/>
        <c:auto val="1"/>
        <c:lblAlgn val="ctr"/>
        <c:lblOffset val="100"/>
        <c:noMultiLvlLbl val="0"/>
      </c:catAx>
    </c:plotArea>
    <c:legend>
      <c:legendPos val="t"/>
      <c:layout>
        <c:manualLayout>
          <c:xMode val="edge"/>
          <c:yMode val="edge"/>
          <c:x val="0.58588683580237488"/>
          <c:y val="4.5021272095549278E-2"/>
          <c:w val="0.22468801261683613"/>
          <c:h val="4.7218103423584602E-2"/>
        </c:manualLayout>
      </c:layout>
      <c:overlay val="0"/>
      <c:txPr>
        <a:bodyPr/>
        <a:lstStyle/>
        <a:p>
          <a:pPr>
            <a:defRPr sz="900"/>
          </a:pPr>
          <a:endParaRPr lang="nb-NO"/>
        </a:p>
      </c:txPr>
    </c:legend>
    <c:plotVisOnly val="1"/>
    <c:dispBlanksAs val="span"/>
    <c:showDLblsOverMax val="0"/>
  </c:chart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Gypsum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QICPM</c:v>
          </c:tx>
          <c:spPr>
            <a:ln w="127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'K QICPMvsIC'!$J$8:$J$22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'K QICPMvsIC'!$N$56:$N$70</c:f>
              <c:numCache>
                <c:formatCode>0.00</c:formatCode>
                <c:ptCount val="15"/>
                <c:pt idx="0">
                  <c:v>3.0403099999999999E-2</c:v>
                </c:pt>
                <c:pt idx="3">
                  <c:v>1.5030166666666666E-2</c:v>
                </c:pt>
                <c:pt idx="6">
                  <c:v>7.3992333333333339E-3</c:v>
                </c:pt>
                <c:pt idx="9">
                  <c:v>5.183933333333334E-3</c:v>
                </c:pt>
                <c:pt idx="12">
                  <c:v>4.4431333333333333E-3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2C-254C-9442-EA4AAA722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366480"/>
        <c:axId val="864318080"/>
      </c:lineChart>
      <c:lineChart>
        <c:grouping val="standard"/>
        <c:varyColors val="0"/>
        <c:ser>
          <c:idx val="1"/>
          <c:order val="1"/>
          <c:tx>
            <c:v>IC</c:v>
          </c:tx>
          <c:spPr>
            <a:ln w="127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'K QICPMvsIC'!$J$8:$J$22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'K QICPMvsIC'!$N$122:$N$136</c:f>
              <c:numCache>
                <c:formatCode>0.00</c:formatCode>
                <c:ptCount val="15"/>
                <c:pt idx="0">
                  <c:v>0.11807753931127296</c:v>
                </c:pt>
                <c:pt idx="3">
                  <c:v>5.5056306668791299E-2</c:v>
                </c:pt>
                <c:pt idx="6">
                  <c:v>0.408336615504103</c:v>
                </c:pt>
                <c:pt idx="9">
                  <c:v>7.4399669737362797E-2</c:v>
                </c:pt>
                <c:pt idx="12">
                  <c:v>0.13179096593327358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2C-254C-9442-EA4AAA722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2102336"/>
        <c:axId val="122338959"/>
      </c:lineChart>
      <c:cat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Leaching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auto val="1"/>
        <c:lblAlgn val="ctr"/>
        <c:lblOffset val="100"/>
        <c:noMultiLvlLbl val="0"/>
      </c:catAx>
      <c:valAx>
        <c:axId val="8643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K(mg/L) 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between"/>
      </c:valAx>
      <c:valAx>
        <c:axId val="12233895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K(mg/L)</a:t>
                </a:r>
                <a:r>
                  <a:rPr lang="en-GB" baseline="0"/>
                  <a:t> QICPM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012102336"/>
        <c:crosses val="max"/>
        <c:crossBetween val="between"/>
      </c:valAx>
      <c:catAx>
        <c:axId val="201210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23389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4812558347783564"/>
          <c:y val="2.8428992189864128E-2"/>
          <c:w val="0.2248349134249002"/>
          <c:h val="4.72181034235846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K </a:t>
            </a:r>
            <a:r>
              <a:rPr lang="en-GB"/>
              <a:t>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6.1575493104829085E-2"/>
          <c:y val="7.3842833823651463E-2"/>
          <c:w val="0.91884515066083372"/>
          <c:h val="0.74767219963149145"/>
        </c:manualLayout>
      </c:layout>
      <c:lineChart>
        <c:grouping val="standard"/>
        <c:varyColors val="0"/>
        <c:ser>
          <c:idx val="0"/>
          <c:order val="0"/>
          <c:tx>
            <c:v>BR-QICPM</c:v>
          </c:tx>
          <c:spPr>
            <a:ln w="127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QICPMvsIC'!$P$8:$P$22</c:f>
                <c:numCache>
                  <c:formatCode>General</c:formatCode>
                  <c:ptCount val="15"/>
                  <c:pt idx="0">
                    <c:v>1.3919400418121487E-3</c:v>
                  </c:pt>
                  <c:pt idx="3">
                    <c:v>7.3781081811893597E-4</c:v>
                  </c:pt>
                  <c:pt idx="6">
                    <c:v>1.8978974534731848E-2</c:v>
                  </c:pt>
                  <c:pt idx="9">
                    <c:v>1.1969581126060058E-3</c:v>
                  </c:pt>
                  <c:pt idx="12">
                    <c:v>1.9997227227043252E-2</c:v>
                  </c:pt>
                </c:numCache>
              </c:numRef>
            </c:plus>
            <c:minus>
              <c:numRef>
                <c:f>'K QICPMvsIC'!$P$8:$P$22</c:f>
                <c:numCache>
                  <c:formatCode>General</c:formatCode>
                  <c:ptCount val="15"/>
                  <c:pt idx="0">
                    <c:v>1.3919400418121487E-3</c:v>
                  </c:pt>
                  <c:pt idx="3">
                    <c:v>7.3781081811893597E-4</c:v>
                  </c:pt>
                  <c:pt idx="6">
                    <c:v>1.8978974534731848E-2</c:v>
                  </c:pt>
                  <c:pt idx="9">
                    <c:v>1.1969581126060058E-3</c:v>
                  </c:pt>
                  <c:pt idx="12">
                    <c:v>1.9997227227043252E-2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'K QICPMvsIC'!$J$8:$J$22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'K QICPMvsIC'!$N$8:$N$22</c:f>
              <c:numCache>
                <c:formatCode>0.00</c:formatCode>
                <c:ptCount val="15"/>
                <c:pt idx="0">
                  <c:v>1.9833199999999999E-2</c:v>
                </c:pt>
                <c:pt idx="3">
                  <c:v>1.1546466666666666E-2</c:v>
                </c:pt>
                <c:pt idx="6">
                  <c:v>2.0069699999999999E-2</c:v>
                </c:pt>
                <c:pt idx="9">
                  <c:v>8.4377333333333325E-3</c:v>
                </c:pt>
                <c:pt idx="12">
                  <c:v>1.8421799999999999E-2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00-8E4A-9BA5-AAD5133AF824}"/>
            </c:ext>
          </c:extLst>
        </c:ser>
        <c:ser>
          <c:idx val="1"/>
          <c:order val="1"/>
          <c:tx>
            <c:v>acai-QICPM</c:v>
          </c:tx>
          <c:spPr>
            <a:ln w="127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QICPMvsIC'!$P$24:$P$38</c:f>
                <c:numCache>
                  <c:formatCode>General</c:formatCode>
                  <c:ptCount val="15"/>
                  <c:pt idx="0">
                    <c:v>1.7720333433657457E-3</c:v>
                  </c:pt>
                  <c:pt idx="3">
                    <c:v>9.9836226557965075E-4</c:v>
                  </c:pt>
                  <c:pt idx="6">
                    <c:v>1.0636945629894567E-3</c:v>
                  </c:pt>
                  <c:pt idx="9">
                    <c:v>1.424376260859469E-2</c:v>
                  </c:pt>
                  <c:pt idx="12">
                    <c:v>2.0300640544656058E-2</c:v>
                  </c:pt>
                </c:numCache>
              </c:numRef>
            </c:plus>
            <c:minus>
              <c:numRef>
                <c:f>'K QICPMvsIC'!$P$24:$P$38</c:f>
                <c:numCache>
                  <c:formatCode>General</c:formatCode>
                  <c:ptCount val="15"/>
                  <c:pt idx="0">
                    <c:v>1.7720333433657457E-3</c:v>
                  </c:pt>
                  <c:pt idx="3">
                    <c:v>9.9836226557965075E-4</c:v>
                  </c:pt>
                  <c:pt idx="6">
                    <c:v>1.0636945629894567E-3</c:v>
                  </c:pt>
                  <c:pt idx="9">
                    <c:v>1.424376260859469E-2</c:v>
                  </c:pt>
                  <c:pt idx="12">
                    <c:v>2.0300640544656058E-2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'K QICPMvsIC'!$J$8:$J$22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'K QICPMvsIC'!$N$24:$N$38</c:f>
              <c:numCache>
                <c:formatCode>0.00</c:formatCode>
                <c:ptCount val="15"/>
                <c:pt idx="0">
                  <c:v>7.9229800000000003E-2</c:v>
                </c:pt>
                <c:pt idx="3">
                  <c:v>4.3397066666666671E-2</c:v>
                </c:pt>
                <c:pt idx="6">
                  <c:v>2.8665366666666667E-2</c:v>
                </c:pt>
                <c:pt idx="9">
                  <c:v>2.9972200000000001E-2</c:v>
                </c:pt>
                <c:pt idx="12">
                  <c:v>3.0709566666666663E-2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00-8E4A-9BA5-AAD5133AF824}"/>
            </c:ext>
          </c:extLst>
        </c:ser>
        <c:ser>
          <c:idx val="2"/>
          <c:order val="2"/>
          <c:tx>
            <c:v>Soil-QICPM</c:v>
          </c:tx>
          <c:spPr>
            <a:ln w="1270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QICPMvsIC'!$P$40:$P$54</c:f>
                <c:numCache>
                  <c:formatCode>General</c:formatCode>
                  <c:ptCount val="15"/>
                  <c:pt idx="0">
                    <c:v>3.3645250779270556E-4</c:v>
                  </c:pt>
                  <c:pt idx="3">
                    <c:v>1.2836562312395021E-3</c:v>
                  </c:pt>
                  <c:pt idx="6">
                    <c:v>3.3202882906960458E-4</c:v>
                  </c:pt>
                  <c:pt idx="9">
                    <c:v>1.4638450509986783E-4</c:v>
                  </c:pt>
                  <c:pt idx="12">
                    <c:v>3.9373355203741541E-4</c:v>
                  </c:pt>
                </c:numCache>
              </c:numRef>
            </c:plus>
            <c:minus>
              <c:numRef>
                <c:f>'K QICPMvsIC'!$P$40:$P$54</c:f>
                <c:numCache>
                  <c:formatCode>General</c:formatCode>
                  <c:ptCount val="15"/>
                  <c:pt idx="0">
                    <c:v>3.3645250779270556E-4</c:v>
                  </c:pt>
                  <c:pt idx="3">
                    <c:v>1.2836562312395021E-3</c:v>
                  </c:pt>
                  <c:pt idx="6">
                    <c:v>3.3202882906960458E-4</c:v>
                  </c:pt>
                  <c:pt idx="9">
                    <c:v>1.4638450509986783E-4</c:v>
                  </c:pt>
                  <c:pt idx="12">
                    <c:v>3.9373355203741541E-4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'K QICPMvsIC'!$J$8:$J$22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'K QICPMvsIC'!$N$40:$N$54</c:f>
              <c:numCache>
                <c:formatCode>0.00</c:formatCode>
                <c:ptCount val="15"/>
                <c:pt idx="0">
                  <c:v>1.9473099999999997E-2</c:v>
                </c:pt>
                <c:pt idx="3">
                  <c:v>1.27551E-2</c:v>
                </c:pt>
                <c:pt idx="6">
                  <c:v>1.0098133333333334E-2</c:v>
                </c:pt>
                <c:pt idx="9">
                  <c:v>7.6371666666666671E-3</c:v>
                </c:pt>
                <c:pt idx="12">
                  <c:v>5.5343999999999992E-3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00-8E4A-9BA5-AAD5133AF824}"/>
            </c:ext>
          </c:extLst>
        </c:ser>
        <c:ser>
          <c:idx val="3"/>
          <c:order val="3"/>
          <c:tx>
            <c:v>Gypsum-QICPM</c:v>
          </c:tx>
          <c:spPr>
            <a:ln w="127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QICPMvsIC'!$P$56:$P$70</c:f>
                <c:numCache>
                  <c:formatCode>General</c:formatCode>
                  <c:ptCount val="15"/>
                  <c:pt idx="0">
                    <c:v>1.2026792090994191E-3</c:v>
                  </c:pt>
                  <c:pt idx="3">
                    <c:v>1.5025773934587642E-3</c:v>
                  </c:pt>
                  <c:pt idx="6">
                    <c:v>7.2555062079315586E-4</c:v>
                  </c:pt>
                  <c:pt idx="9">
                    <c:v>5.5284332620854988E-4</c:v>
                  </c:pt>
                  <c:pt idx="12">
                    <c:v>4.1730423354350698E-4</c:v>
                  </c:pt>
                </c:numCache>
              </c:numRef>
            </c:plus>
            <c:minus>
              <c:numRef>
                <c:f>'K QICPMvsIC'!$P$56:$P$70</c:f>
                <c:numCache>
                  <c:formatCode>General</c:formatCode>
                  <c:ptCount val="15"/>
                  <c:pt idx="0">
                    <c:v>1.2026792090994191E-3</c:v>
                  </c:pt>
                  <c:pt idx="3">
                    <c:v>1.5025773934587642E-3</c:v>
                  </c:pt>
                  <c:pt idx="6">
                    <c:v>7.2555062079315586E-4</c:v>
                  </c:pt>
                  <c:pt idx="9">
                    <c:v>5.5284332620854988E-4</c:v>
                  </c:pt>
                  <c:pt idx="12">
                    <c:v>4.1730423354350698E-4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'K QICPMvsIC'!$J$8:$J$22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'K QICPMvsIC'!$N$56:$N$70</c:f>
              <c:numCache>
                <c:formatCode>0.00</c:formatCode>
                <c:ptCount val="15"/>
                <c:pt idx="0">
                  <c:v>3.0403099999999999E-2</c:v>
                </c:pt>
                <c:pt idx="3">
                  <c:v>1.5030166666666666E-2</c:v>
                </c:pt>
                <c:pt idx="6">
                  <c:v>7.3992333333333339E-3</c:v>
                </c:pt>
                <c:pt idx="9">
                  <c:v>5.183933333333334E-3</c:v>
                </c:pt>
                <c:pt idx="12">
                  <c:v>4.4431333333333333E-3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00-8E4A-9BA5-AAD5133AF824}"/>
            </c:ext>
          </c:extLst>
        </c:ser>
        <c:ser>
          <c:idx val="4"/>
          <c:order val="4"/>
          <c:tx>
            <c:v>BR-IC</c:v>
          </c:tx>
          <c:spPr>
            <a:ln w="1270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'K QICPMvsIC'!$N$74:$N$88</c:f>
              <c:numCache>
                <c:formatCode>0.00</c:formatCode>
                <c:ptCount val="15"/>
                <c:pt idx="0">
                  <c:v>9.5314263538993096E-2</c:v>
                </c:pt>
                <c:pt idx="3">
                  <c:v>5.1862051492920218E-2</c:v>
                </c:pt>
                <c:pt idx="6">
                  <c:v>9.472110181887787E-2</c:v>
                </c:pt>
                <c:pt idx="9">
                  <c:v>7.9304630318122751E-2</c:v>
                </c:pt>
                <c:pt idx="12">
                  <c:v>8.961774707895287E-2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00-8E4A-9BA5-AAD5133AF824}"/>
            </c:ext>
          </c:extLst>
        </c:ser>
        <c:ser>
          <c:idx val="5"/>
          <c:order val="5"/>
          <c:tx>
            <c:v>Acai-IC</c:v>
          </c:tx>
          <c:spPr>
            <a:ln w="1270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'K QICPMvsIC'!$N$90:$N$104</c:f>
              <c:numCache>
                <c:formatCode>0.00</c:formatCode>
                <c:ptCount val="15"/>
                <c:pt idx="0">
                  <c:v>9.5314263538993096E-2</c:v>
                </c:pt>
                <c:pt idx="3">
                  <c:v>5.1862051492920218E-2</c:v>
                </c:pt>
                <c:pt idx="6">
                  <c:v>9.472110181887787E-2</c:v>
                </c:pt>
                <c:pt idx="9">
                  <c:v>7.9304630318122751E-2</c:v>
                </c:pt>
                <c:pt idx="12">
                  <c:v>8.961774707895287E-2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00-8E4A-9BA5-AAD5133AF824}"/>
            </c:ext>
          </c:extLst>
        </c:ser>
        <c:ser>
          <c:idx val="6"/>
          <c:order val="6"/>
          <c:tx>
            <c:v>Soil-IC</c:v>
          </c:tx>
          <c:spPr>
            <a:ln w="12700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'K QICPMvsIC'!$N$106:$N$120</c:f>
              <c:numCache>
                <c:formatCode>0.00</c:formatCode>
                <c:ptCount val="15"/>
                <c:pt idx="0">
                  <c:v>8.5249113157992149E-2</c:v>
                </c:pt>
                <c:pt idx="3">
                  <c:v>5.7943612745849138E-2</c:v>
                </c:pt>
                <c:pt idx="6">
                  <c:v>0.11302915334790191</c:v>
                </c:pt>
                <c:pt idx="9">
                  <c:v>8.3522803688967542E-2</c:v>
                </c:pt>
                <c:pt idx="12">
                  <c:v>0.13374571763510981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C00-8E4A-9BA5-AAD5133AF824}"/>
            </c:ext>
          </c:extLst>
        </c:ser>
        <c:ser>
          <c:idx val="7"/>
          <c:order val="7"/>
          <c:tx>
            <c:v>Gypsum-QICPM</c:v>
          </c:tx>
          <c:spPr>
            <a:ln w="12700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'K QICPMvsIC'!$N$122:$N$136</c:f>
              <c:numCache>
                <c:formatCode>0.00</c:formatCode>
                <c:ptCount val="15"/>
                <c:pt idx="0">
                  <c:v>0.11807753931127296</c:v>
                </c:pt>
                <c:pt idx="3">
                  <c:v>5.5056306668791299E-2</c:v>
                </c:pt>
                <c:pt idx="6">
                  <c:v>0.408336615504103</c:v>
                </c:pt>
                <c:pt idx="9">
                  <c:v>7.4399669737362797E-2</c:v>
                </c:pt>
                <c:pt idx="12">
                  <c:v>0.13179096593327358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C00-8E4A-9BA5-AAD5133AF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366480"/>
        <c:axId val="864318080"/>
      </c:lineChart>
      <c:cat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L/S</a:t>
                </a:r>
                <a:r>
                  <a:rPr lang="en-GB" sz="1200" baseline="0"/>
                  <a:t> (cumulative) 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auto val="1"/>
        <c:lblAlgn val="ctr"/>
        <c:lblOffset val="100"/>
        <c:noMultiLvlLbl val="0"/>
      </c:catAx>
      <c:valAx>
        <c:axId val="8643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200" b="0" i="0" u="none" strike="noStrike" baseline="0">
                    <a:effectLst/>
                  </a:rPr>
                  <a:t>K(mg/L</a:t>
                </a:r>
                <a:r>
                  <a:rPr lang="en-GB" sz="1200" b="0" i="0" u="none" strike="noStrike" baseline="0"/>
                  <a:t>) </a:t>
                </a:r>
                <a:endParaRPr lang="en-GB" sz="12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nb-NO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767067132072414"/>
          <c:y val="8.3357896547670396E-2"/>
          <c:w val="0.42232933575610743"/>
          <c:h val="5.0172907791589484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span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   y1axismg/l vs  y2axis %  cumulative %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'K QICPMvsIC'!$P$8:$P$22</c:f>
                <c:numCache>
                  <c:formatCode>General</c:formatCode>
                  <c:ptCount val="15"/>
                  <c:pt idx="0">
                    <c:v>1.3919400418121487E-3</c:v>
                  </c:pt>
                  <c:pt idx="3">
                    <c:v>7.3781081811893597E-4</c:v>
                  </c:pt>
                  <c:pt idx="6">
                    <c:v>1.8978974534731848E-2</c:v>
                  </c:pt>
                  <c:pt idx="9">
                    <c:v>1.1969581126060058E-3</c:v>
                  </c:pt>
                  <c:pt idx="12">
                    <c:v>1.9997227227043252E-2</c:v>
                  </c:pt>
                </c:numCache>
              </c:numRef>
            </c:plus>
            <c:minus>
              <c:numRef>
                <c:f>'K QICPMvsIC'!$P$8:$P$22</c:f>
                <c:numCache>
                  <c:formatCode>General</c:formatCode>
                  <c:ptCount val="15"/>
                  <c:pt idx="0">
                    <c:v>1.3919400418121487E-3</c:v>
                  </c:pt>
                  <c:pt idx="3">
                    <c:v>7.3781081811893597E-4</c:v>
                  </c:pt>
                  <c:pt idx="6">
                    <c:v>1.8978974534731848E-2</c:v>
                  </c:pt>
                  <c:pt idx="9">
                    <c:v>1.1969581126060058E-3</c:v>
                  </c:pt>
                  <c:pt idx="12">
                    <c:v>1.9997227227043252E-2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'K QICPMvsIC'!$J$8:$J$22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'K QICPMvsIC'!$N$8:$N$22</c:f>
              <c:numCache>
                <c:formatCode>0.00</c:formatCode>
                <c:ptCount val="15"/>
                <c:pt idx="0">
                  <c:v>1.9833199999999999E-2</c:v>
                </c:pt>
                <c:pt idx="3">
                  <c:v>1.1546466666666666E-2</c:v>
                </c:pt>
                <c:pt idx="6">
                  <c:v>2.0069699999999999E-2</c:v>
                </c:pt>
                <c:pt idx="9">
                  <c:v>8.4377333333333325E-3</c:v>
                </c:pt>
                <c:pt idx="12">
                  <c:v>1.8421799999999999E-2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5-A346-BF73-4EBE8D9ADCB4}"/>
            </c:ext>
          </c:extLst>
        </c:ser>
        <c:ser>
          <c:idx val="1"/>
          <c:order val="1"/>
          <c:tx>
            <c:v>acai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'K QICPMvsIC'!$P$24:$P$38</c:f>
                <c:numCache>
                  <c:formatCode>General</c:formatCode>
                  <c:ptCount val="15"/>
                  <c:pt idx="0">
                    <c:v>1.7720333433657457E-3</c:v>
                  </c:pt>
                  <c:pt idx="3">
                    <c:v>9.9836226557965075E-4</c:v>
                  </c:pt>
                  <c:pt idx="6">
                    <c:v>1.0636945629894567E-3</c:v>
                  </c:pt>
                  <c:pt idx="9">
                    <c:v>1.424376260859469E-2</c:v>
                  </c:pt>
                  <c:pt idx="12">
                    <c:v>2.0300640544656058E-2</c:v>
                  </c:pt>
                </c:numCache>
              </c:numRef>
            </c:plus>
            <c:minus>
              <c:numRef>
                <c:f>'K QICPMvsIC'!$P$24:$P$38</c:f>
                <c:numCache>
                  <c:formatCode>General</c:formatCode>
                  <c:ptCount val="15"/>
                  <c:pt idx="0">
                    <c:v>1.7720333433657457E-3</c:v>
                  </c:pt>
                  <c:pt idx="3">
                    <c:v>9.9836226557965075E-4</c:v>
                  </c:pt>
                  <c:pt idx="6">
                    <c:v>1.0636945629894567E-3</c:v>
                  </c:pt>
                  <c:pt idx="9">
                    <c:v>1.424376260859469E-2</c:v>
                  </c:pt>
                  <c:pt idx="12">
                    <c:v>2.0300640544656058E-2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'K QICPMvsIC'!$J$8:$J$22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'K QICPMvsIC'!$N$24:$N$38</c:f>
              <c:numCache>
                <c:formatCode>0.00</c:formatCode>
                <c:ptCount val="15"/>
                <c:pt idx="0">
                  <c:v>7.9229800000000003E-2</c:v>
                </c:pt>
                <c:pt idx="3">
                  <c:v>4.3397066666666671E-2</c:v>
                </c:pt>
                <c:pt idx="6">
                  <c:v>2.8665366666666667E-2</c:v>
                </c:pt>
                <c:pt idx="9">
                  <c:v>2.9972200000000001E-2</c:v>
                </c:pt>
                <c:pt idx="12">
                  <c:v>3.0709566666666663E-2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05-A346-BF73-4EBE8D9ADCB4}"/>
            </c:ext>
          </c:extLst>
        </c:ser>
        <c:ser>
          <c:idx val="2"/>
          <c:order val="2"/>
          <c:tx>
            <c:v>Soil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'K QICPMvsIC'!$P$40:$P$54</c:f>
                <c:numCache>
                  <c:formatCode>General</c:formatCode>
                  <c:ptCount val="15"/>
                  <c:pt idx="0">
                    <c:v>3.3645250779270556E-4</c:v>
                  </c:pt>
                  <c:pt idx="3">
                    <c:v>1.2836562312395021E-3</c:v>
                  </c:pt>
                  <c:pt idx="6">
                    <c:v>3.3202882906960458E-4</c:v>
                  </c:pt>
                  <c:pt idx="9">
                    <c:v>1.4638450509986783E-4</c:v>
                  </c:pt>
                  <c:pt idx="12">
                    <c:v>3.9373355203741541E-4</c:v>
                  </c:pt>
                </c:numCache>
              </c:numRef>
            </c:plus>
            <c:minus>
              <c:numRef>
                <c:f>'K QICPMvsIC'!$P$40:$P$54</c:f>
                <c:numCache>
                  <c:formatCode>General</c:formatCode>
                  <c:ptCount val="15"/>
                  <c:pt idx="0">
                    <c:v>3.3645250779270556E-4</c:v>
                  </c:pt>
                  <c:pt idx="3">
                    <c:v>1.2836562312395021E-3</c:v>
                  </c:pt>
                  <c:pt idx="6">
                    <c:v>3.3202882906960458E-4</c:v>
                  </c:pt>
                  <c:pt idx="9">
                    <c:v>1.4638450509986783E-4</c:v>
                  </c:pt>
                  <c:pt idx="12">
                    <c:v>3.9373355203741541E-4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'K QICPMvsIC'!$J$8:$J$22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'K QICPMvsIC'!$N$40:$N$54</c:f>
              <c:numCache>
                <c:formatCode>0.00</c:formatCode>
                <c:ptCount val="15"/>
                <c:pt idx="0">
                  <c:v>1.9473099999999997E-2</c:v>
                </c:pt>
                <c:pt idx="3">
                  <c:v>1.27551E-2</c:v>
                </c:pt>
                <c:pt idx="6">
                  <c:v>1.0098133333333334E-2</c:v>
                </c:pt>
                <c:pt idx="9">
                  <c:v>7.6371666666666671E-3</c:v>
                </c:pt>
                <c:pt idx="12">
                  <c:v>5.5343999999999992E-3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05-A346-BF73-4EBE8D9ADCB4}"/>
            </c:ext>
          </c:extLst>
        </c:ser>
        <c:ser>
          <c:idx val="3"/>
          <c:order val="3"/>
          <c:tx>
            <c:v>Gypsum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'K QICPMvsIC'!$P$56:$P$70</c:f>
                <c:numCache>
                  <c:formatCode>General</c:formatCode>
                  <c:ptCount val="15"/>
                  <c:pt idx="0">
                    <c:v>1.2026792090994191E-3</c:v>
                  </c:pt>
                  <c:pt idx="3">
                    <c:v>1.5025773934587642E-3</c:v>
                  </c:pt>
                  <c:pt idx="6">
                    <c:v>7.2555062079315586E-4</c:v>
                  </c:pt>
                  <c:pt idx="9">
                    <c:v>5.5284332620854988E-4</c:v>
                  </c:pt>
                  <c:pt idx="12">
                    <c:v>4.1730423354350698E-4</c:v>
                  </c:pt>
                </c:numCache>
              </c:numRef>
            </c:plus>
            <c:minus>
              <c:numRef>
                <c:f>'K QICPMvsIC'!$P$56:$P$70</c:f>
                <c:numCache>
                  <c:formatCode>General</c:formatCode>
                  <c:ptCount val="15"/>
                  <c:pt idx="0">
                    <c:v>1.2026792090994191E-3</c:v>
                  </c:pt>
                  <c:pt idx="3">
                    <c:v>1.5025773934587642E-3</c:v>
                  </c:pt>
                  <c:pt idx="6">
                    <c:v>7.2555062079315586E-4</c:v>
                  </c:pt>
                  <c:pt idx="9">
                    <c:v>5.5284332620854988E-4</c:v>
                  </c:pt>
                  <c:pt idx="12">
                    <c:v>4.1730423354350698E-4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'K QICPMvsIC'!$J$8:$J$22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cat>
          <c:val>
            <c:numRef>
              <c:f>'K QICPMvsIC'!$N$56:$N$70</c:f>
              <c:numCache>
                <c:formatCode>0.00</c:formatCode>
                <c:ptCount val="15"/>
                <c:pt idx="0">
                  <c:v>3.0403099999999999E-2</c:v>
                </c:pt>
                <c:pt idx="3">
                  <c:v>1.5030166666666666E-2</c:v>
                </c:pt>
                <c:pt idx="6">
                  <c:v>7.3992333333333339E-3</c:v>
                </c:pt>
                <c:pt idx="9">
                  <c:v>5.183933333333334E-3</c:v>
                </c:pt>
                <c:pt idx="12">
                  <c:v>4.4431333333333333E-3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05-A346-BF73-4EBE8D9AD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39"/>
        <c:axId val="864366480"/>
        <c:axId val="864318080"/>
      </c:barChart>
      <c:cat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l/s</a:t>
                </a:r>
                <a:r>
                  <a:rPr lang="en-GB" sz="1200" baseline="0"/>
                  <a:t> cumulative 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auto val="1"/>
        <c:lblAlgn val="ctr"/>
        <c:lblOffset val="100"/>
        <c:noMultiLvlLbl val="0"/>
      </c:catAx>
      <c:valAx>
        <c:axId val="8643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200" b="0" i="0" u="none" strike="noStrike" baseline="0">
                    <a:effectLst/>
                  </a:rPr>
                  <a:t>Na(mg/L</a:t>
                </a:r>
                <a:r>
                  <a:rPr lang="en-GB" sz="1200" b="0" i="0" u="none" strike="noStrike" baseline="0"/>
                  <a:t> )</a:t>
                </a:r>
                <a:endParaRPr lang="en-GB" sz="12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nb-NO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767067132072414"/>
          <c:y val="8.3357896547670396E-2"/>
          <c:w val="0.39639685584432877"/>
          <c:h val="5.0162393012118889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span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BR</a:t>
            </a:r>
            <a:br>
              <a:rPr lang="en-GB"/>
            </a:br>
            <a:r>
              <a:rPr lang="en-GB"/>
              <a:t> IC Vs QICPM</a:t>
            </a:r>
          </a:p>
        </c:rich>
      </c:tx>
      <c:layout>
        <c:manualLayout>
          <c:xMode val="edge"/>
          <c:yMode val="edge"/>
          <c:x val="0.43529975755092681"/>
          <c:y val="3.86942160199277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748670106124199E-2"/>
                  <c:y val="0.124707640706980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'K QICPMvsIC'!$P$8:$P$22</c:f>
                <c:numCache>
                  <c:formatCode>General</c:formatCode>
                  <c:ptCount val="15"/>
                  <c:pt idx="0">
                    <c:v>1.3919400418121487E-3</c:v>
                  </c:pt>
                  <c:pt idx="3">
                    <c:v>7.3781081811893597E-4</c:v>
                  </c:pt>
                  <c:pt idx="6">
                    <c:v>1.8978974534731848E-2</c:v>
                  </c:pt>
                  <c:pt idx="9">
                    <c:v>1.1969581126060058E-3</c:v>
                  </c:pt>
                  <c:pt idx="12">
                    <c:v>1.9997227227043252E-2</c:v>
                  </c:pt>
                </c:numCache>
              </c:numRef>
            </c:plus>
            <c:minus>
              <c:numRef>
                <c:f>'K QICPMvsIC'!$P$8:$P$22</c:f>
                <c:numCache>
                  <c:formatCode>General</c:formatCode>
                  <c:ptCount val="15"/>
                  <c:pt idx="0">
                    <c:v>1.3919400418121487E-3</c:v>
                  </c:pt>
                  <c:pt idx="3">
                    <c:v>7.3781081811893597E-4</c:v>
                  </c:pt>
                  <c:pt idx="6">
                    <c:v>1.8978974534731848E-2</c:v>
                  </c:pt>
                  <c:pt idx="9">
                    <c:v>1.1969581126060058E-3</c:v>
                  </c:pt>
                  <c:pt idx="12">
                    <c:v>1.9997227227043252E-2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'K QICPMvsIC'!$N$74:$N$88</c:f>
              <c:numCache>
                <c:formatCode>0.00</c:formatCode>
                <c:ptCount val="15"/>
                <c:pt idx="0">
                  <c:v>9.5314263538993096E-2</c:v>
                </c:pt>
                <c:pt idx="3">
                  <c:v>5.1862051492920218E-2</c:v>
                </c:pt>
                <c:pt idx="6">
                  <c:v>9.472110181887787E-2</c:v>
                </c:pt>
                <c:pt idx="9">
                  <c:v>7.9304630318122751E-2</c:v>
                </c:pt>
                <c:pt idx="12">
                  <c:v>8.961774707895287E-2</c:v>
                </c:pt>
              </c:numCache>
            </c:numRef>
          </c:xVal>
          <c:yVal>
            <c:numRef>
              <c:f>'K QICPMvsIC'!$N$8:$N$22</c:f>
              <c:numCache>
                <c:formatCode>0.00</c:formatCode>
                <c:ptCount val="15"/>
                <c:pt idx="0">
                  <c:v>1.9833199999999999E-2</c:v>
                </c:pt>
                <c:pt idx="3">
                  <c:v>1.1546466666666666E-2</c:v>
                </c:pt>
                <c:pt idx="6">
                  <c:v>2.0069699999999999E-2</c:v>
                </c:pt>
                <c:pt idx="9">
                  <c:v>8.4377333333333325E-3</c:v>
                </c:pt>
                <c:pt idx="12">
                  <c:v>1.8421799999999999E-2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13-F24B-A855-2D4E20FF9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366480"/>
        <c:axId val="864318080"/>
      </c:scatterChart>
      <c:val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K(mg/L) 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crossBetween val="midCat"/>
      </c:valAx>
      <c:valAx>
        <c:axId val="8643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K(mg/L) QICPM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7456098458212377"/>
          <c:y val="9.8102049349692466E-2"/>
          <c:w val="0.26490045159083664"/>
          <c:h val="4.72181034235846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Acai</a:t>
            </a:r>
            <a:br>
              <a:rPr lang="en-GB"/>
            </a:br>
            <a:r>
              <a:rPr lang="en-GB"/>
              <a:t> IC Vs QICPM</a:t>
            </a:r>
          </a:p>
        </c:rich>
      </c:tx>
      <c:layout>
        <c:manualLayout>
          <c:xMode val="edge"/>
          <c:yMode val="edge"/>
          <c:x val="0.43529975755092681"/>
          <c:y val="3.86942160199277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Acai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071880213528722E-2"/>
                  <c:y val="-8.48176245498966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'K QICPMvsIC'!$P$24:$P$38</c:f>
                <c:numCache>
                  <c:formatCode>General</c:formatCode>
                  <c:ptCount val="15"/>
                  <c:pt idx="0">
                    <c:v>1.7720333433657457E-3</c:v>
                  </c:pt>
                  <c:pt idx="3">
                    <c:v>9.9836226557965075E-4</c:v>
                  </c:pt>
                  <c:pt idx="6">
                    <c:v>1.0636945629894567E-3</c:v>
                  </c:pt>
                  <c:pt idx="9">
                    <c:v>1.424376260859469E-2</c:v>
                  </c:pt>
                  <c:pt idx="12">
                    <c:v>2.0300640544656058E-2</c:v>
                  </c:pt>
                </c:numCache>
              </c:numRef>
            </c:plus>
            <c:minus>
              <c:numRef>
                <c:f>'K QICPMvsIC'!$P$24:$P$38</c:f>
                <c:numCache>
                  <c:formatCode>General</c:formatCode>
                  <c:ptCount val="15"/>
                  <c:pt idx="0">
                    <c:v>1.7720333433657457E-3</c:v>
                  </c:pt>
                  <c:pt idx="3">
                    <c:v>9.9836226557965075E-4</c:v>
                  </c:pt>
                  <c:pt idx="6">
                    <c:v>1.0636945629894567E-3</c:v>
                  </c:pt>
                  <c:pt idx="9">
                    <c:v>1.424376260859469E-2</c:v>
                  </c:pt>
                  <c:pt idx="12">
                    <c:v>2.0300640544656058E-2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QICPMvsIC'!$P$24:$P$38</c:f>
                <c:numCache>
                  <c:formatCode>General</c:formatCode>
                  <c:ptCount val="15"/>
                  <c:pt idx="0">
                    <c:v>1.7720333433657457E-3</c:v>
                  </c:pt>
                  <c:pt idx="3">
                    <c:v>9.9836226557965075E-4</c:v>
                  </c:pt>
                  <c:pt idx="6">
                    <c:v>1.0636945629894567E-3</c:v>
                  </c:pt>
                  <c:pt idx="9">
                    <c:v>1.424376260859469E-2</c:v>
                  </c:pt>
                  <c:pt idx="12">
                    <c:v>2.0300640544656058E-2</c:v>
                  </c:pt>
                </c:numCache>
              </c:numRef>
            </c:plus>
            <c:minus>
              <c:numRef>
                <c:f>'K QICPMvsIC'!$P$24:$P$38</c:f>
                <c:numCache>
                  <c:formatCode>General</c:formatCode>
                  <c:ptCount val="15"/>
                  <c:pt idx="0">
                    <c:v>1.7720333433657457E-3</c:v>
                  </c:pt>
                  <c:pt idx="3">
                    <c:v>9.9836226557965075E-4</c:v>
                  </c:pt>
                  <c:pt idx="6">
                    <c:v>1.0636945629894567E-3</c:v>
                  </c:pt>
                  <c:pt idx="9">
                    <c:v>1.424376260859469E-2</c:v>
                  </c:pt>
                  <c:pt idx="12">
                    <c:v>2.0300640544656058E-2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'K QICPMvsIC'!$N$90:$N$104</c:f>
              <c:numCache>
                <c:formatCode>0.00</c:formatCode>
                <c:ptCount val="15"/>
                <c:pt idx="0">
                  <c:v>9.5314263538993096E-2</c:v>
                </c:pt>
                <c:pt idx="3">
                  <c:v>5.1862051492920218E-2</c:v>
                </c:pt>
                <c:pt idx="6">
                  <c:v>9.472110181887787E-2</c:v>
                </c:pt>
                <c:pt idx="9">
                  <c:v>7.9304630318122751E-2</c:v>
                </c:pt>
                <c:pt idx="12">
                  <c:v>8.961774707895287E-2</c:v>
                </c:pt>
              </c:numCache>
            </c:numRef>
          </c:xVal>
          <c:yVal>
            <c:numRef>
              <c:f>'K QICPMvsIC'!$N$24:$N$38</c:f>
              <c:numCache>
                <c:formatCode>0.00</c:formatCode>
                <c:ptCount val="15"/>
                <c:pt idx="0">
                  <c:v>7.9229800000000003E-2</c:v>
                </c:pt>
                <c:pt idx="3">
                  <c:v>4.3397066666666671E-2</c:v>
                </c:pt>
                <c:pt idx="6">
                  <c:v>2.8665366666666667E-2</c:v>
                </c:pt>
                <c:pt idx="9">
                  <c:v>2.9972200000000001E-2</c:v>
                </c:pt>
                <c:pt idx="12">
                  <c:v>3.0709566666666663E-2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4D-5346-B07C-8138D7680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366480"/>
        <c:axId val="864318080"/>
      </c:scatterChart>
      <c:val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K(mg/L) 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crossBetween val="midCat"/>
      </c:valAx>
      <c:valAx>
        <c:axId val="8643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K(mg/L) QICPM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6057618063360468"/>
          <c:y val="7.5805320057705503E-2"/>
          <c:w val="0.25832516598289457"/>
          <c:h val="4.58887795452618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Soil</a:t>
            </a:r>
            <a:br>
              <a:rPr lang="en-GB"/>
            </a:br>
            <a:r>
              <a:rPr lang="en-GB"/>
              <a:t> IC Vs QICPM</a:t>
            </a:r>
          </a:p>
        </c:rich>
      </c:tx>
      <c:layout>
        <c:manualLayout>
          <c:xMode val="edge"/>
          <c:yMode val="edge"/>
          <c:x val="0.43529975755092681"/>
          <c:y val="3.86942160199277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Soil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736519994175754E-3"/>
                  <c:y val="-0.28301441226632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'K QICPMvsIC'!$P$106:$P$120</c:f>
                <c:numCache>
                  <c:formatCode>General</c:formatCode>
                  <c:ptCount val="15"/>
                  <c:pt idx="0">
                    <c:v>3.9911569217777844E-3</c:v>
                  </c:pt>
                  <c:pt idx="3">
                    <c:v>4.6921052064375938E-3</c:v>
                  </c:pt>
                  <c:pt idx="6">
                    <c:v>4.2066695889753564E-2</c:v>
                  </c:pt>
                  <c:pt idx="9">
                    <c:v>5.0178874659887783E-3</c:v>
                  </c:pt>
                  <c:pt idx="12">
                    <c:v>1.723349871446431E-3</c:v>
                  </c:pt>
                </c:numCache>
              </c:numRef>
            </c:plus>
            <c:minus>
              <c:numRef>
                <c:f>'K QICPMvsIC'!$P$106:$P$120</c:f>
                <c:numCache>
                  <c:formatCode>General</c:formatCode>
                  <c:ptCount val="15"/>
                  <c:pt idx="0">
                    <c:v>3.9911569217777844E-3</c:v>
                  </c:pt>
                  <c:pt idx="3">
                    <c:v>4.6921052064375938E-3</c:v>
                  </c:pt>
                  <c:pt idx="6">
                    <c:v>4.2066695889753564E-2</c:v>
                  </c:pt>
                  <c:pt idx="9">
                    <c:v>5.0178874659887783E-3</c:v>
                  </c:pt>
                  <c:pt idx="12">
                    <c:v>1.723349871446431E-3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'K QICPMvsIC'!$N$106:$N$120</c:f>
              <c:numCache>
                <c:formatCode>0.00</c:formatCode>
                <c:ptCount val="15"/>
                <c:pt idx="0">
                  <c:v>8.5249113157992149E-2</c:v>
                </c:pt>
                <c:pt idx="3">
                  <c:v>5.7943612745849138E-2</c:v>
                </c:pt>
                <c:pt idx="6">
                  <c:v>0.11302915334790191</c:v>
                </c:pt>
                <c:pt idx="9">
                  <c:v>8.3522803688967542E-2</c:v>
                </c:pt>
                <c:pt idx="12">
                  <c:v>0.13374571763510981</c:v>
                </c:pt>
              </c:numCache>
            </c:numRef>
          </c:xVal>
          <c:yVal>
            <c:numRef>
              <c:f>'K QICPMvsIC'!$N$40:$N$54</c:f>
              <c:numCache>
                <c:formatCode>0.00</c:formatCode>
                <c:ptCount val="15"/>
                <c:pt idx="0">
                  <c:v>1.9473099999999997E-2</c:v>
                </c:pt>
                <c:pt idx="3">
                  <c:v>1.27551E-2</c:v>
                </c:pt>
                <c:pt idx="6">
                  <c:v>1.0098133333333334E-2</c:v>
                </c:pt>
                <c:pt idx="9">
                  <c:v>7.6371666666666671E-3</c:v>
                </c:pt>
                <c:pt idx="12">
                  <c:v>5.5343999999999992E-3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58-2648-9430-9C2102E0D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366480"/>
        <c:axId val="864318080"/>
      </c:scatterChart>
      <c:val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K(mg/L) 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crossBetween val="midCat"/>
      </c:valAx>
      <c:valAx>
        <c:axId val="8643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K(mg/L) QICPM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6057618063360468"/>
          <c:y val="7.5805320057705503E-2"/>
          <c:w val="0.24403093973678133"/>
          <c:h val="4.69010354319318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Gypsum</a:t>
            </a:r>
            <a:br>
              <a:rPr lang="en-GB"/>
            </a:br>
            <a:r>
              <a:rPr lang="en-GB"/>
              <a:t> IC Vs QICPM</a:t>
            </a:r>
          </a:p>
        </c:rich>
      </c:tx>
      <c:layout>
        <c:manualLayout>
          <c:xMode val="edge"/>
          <c:yMode val="edge"/>
          <c:x val="0.43529975755092681"/>
          <c:y val="3.86942160199277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Gypsum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9883496482503077E-2"/>
                  <c:y val="-0.148693911973943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'K QICPMvsIC'!$P$56:$P$70</c:f>
                <c:numCache>
                  <c:formatCode>General</c:formatCode>
                  <c:ptCount val="15"/>
                  <c:pt idx="0">
                    <c:v>1.2026792090994191E-3</c:v>
                  </c:pt>
                  <c:pt idx="3">
                    <c:v>1.5025773934587642E-3</c:v>
                  </c:pt>
                  <c:pt idx="6">
                    <c:v>7.2555062079315586E-4</c:v>
                  </c:pt>
                  <c:pt idx="9">
                    <c:v>5.5284332620854988E-4</c:v>
                  </c:pt>
                  <c:pt idx="12">
                    <c:v>4.1730423354350698E-4</c:v>
                  </c:pt>
                </c:numCache>
              </c:numRef>
            </c:plus>
            <c:minus>
              <c:numRef>
                <c:f>'K QICPMvsIC'!$P$56:$P$70</c:f>
                <c:numCache>
                  <c:formatCode>General</c:formatCode>
                  <c:ptCount val="15"/>
                  <c:pt idx="0">
                    <c:v>1.2026792090994191E-3</c:v>
                  </c:pt>
                  <c:pt idx="3">
                    <c:v>1.5025773934587642E-3</c:v>
                  </c:pt>
                  <c:pt idx="6">
                    <c:v>7.2555062079315586E-4</c:v>
                  </c:pt>
                  <c:pt idx="9">
                    <c:v>5.5284332620854988E-4</c:v>
                  </c:pt>
                  <c:pt idx="12">
                    <c:v>4.1730423354350698E-4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'K QICPMvsIC'!$N$122:$N$136</c:f>
              <c:numCache>
                <c:formatCode>0.00</c:formatCode>
                <c:ptCount val="15"/>
                <c:pt idx="0">
                  <c:v>0.11807753931127296</c:v>
                </c:pt>
                <c:pt idx="3">
                  <c:v>5.5056306668791299E-2</c:v>
                </c:pt>
                <c:pt idx="6">
                  <c:v>0.408336615504103</c:v>
                </c:pt>
                <c:pt idx="9">
                  <c:v>7.4399669737362797E-2</c:v>
                </c:pt>
                <c:pt idx="12">
                  <c:v>0.13179096593327358</c:v>
                </c:pt>
              </c:numCache>
            </c:numRef>
          </c:xVal>
          <c:yVal>
            <c:numRef>
              <c:f>'K QICPMvsIC'!$N$56:$N$70</c:f>
              <c:numCache>
                <c:formatCode>0.00</c:formatCode>
                <c:ptCount val="15"/>
                <c:pt idx="0">
                  <c:v>3.0403099999999999E-2</c:v>
                </c:pt>
                <c:pt idx="3">
                  <c:v>1.5030166666666666E-2</c:v>
                </c:pt>
                <c:pt idx="6">
                  <c:v>7.3992333333333339E-3</c:v>
                </c:pt>
                <c:pt idx="9">
                  <c:v>5.183933333333334E-3</c:v>
                </c:pt>
                <c:pt idx="12">
                  <c:v>4.4431333333333333E-3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28-4244-A7AC-0A20BC24E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366480"/>
        <c:axId val="864318080"/>
      </c:scatterChart>
      <c:valAx>
        <c:axId val="8643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K(mg/L) 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18080"/>
        <c:crosses val="autoZero"/>
        <c:crossBetween val="midCat"/>
      </c:valAx>
      <c:valAx>
        <c:axId val="8643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K(mg/L) QICPM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4366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7738607344453683"/>
          <c:y val="7.5522101612414128E-2"/>
          <c:w val="0.322614127204783"/>
          <c:h val="4.69010354319318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5" Type="http://schemas.openxmlformats.org/officeDocument/2006/relationships/chart" Target="../charts/chart51.xml"/><Relationship Id="rId4" Type="http://schemas.openxmlformats.org/officeDocument/2006/relationships/chart" Target="../charts/chart5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Relationship Id="rId5" Type="http://schemas.openxmlformats.org/officeDocument/2006/relationships/chart" Target="../charts/chart56.xml"/><Relationship Id="rId4" Type="http://schemas.openxmlformats.org/officeDocument/2006/relationships/chart" Target="../charts/chart55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4.xml"/><Relationship Id="rId2" Type="http://schemas.openxmlformats.org/officeDocument/2006/relationships/chart" Target="../charts/chart63.xml"/><Relationship Id="rId1" Type="http://schemas.openxmlformats.org/officeDocument/2006/relationships/chart" Target="../charts/chart62.xml"/><Relationship Id="rId5" Type="http://schemas.openxmlformats.org/officeDocument/2006/relationships/chart" Target="../charts/chart66.xml"/><Relationship Id="rId4" Type="http://schemas.openxmlformats.org/officeDocument/2006/relationships/chart" Target="../charts/chart65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4.xml"/><Relationship Id="rId13" Type="http://schemas.openxmlformats.org/officeDocument/2006/relationships/chart" Target="../charts/chart79.xml"/><Relationship Id="rId3" Type="http://schemas.openxmlformats.org/officeDocument/2006/relationships/chart" Target="../charts/chart69.xml"/><Relationship Id="rId7" Type="http://schemas.openxmlformats.org/officeDocument/2006/relationships/chart" Target="../charts/chart73.xml"/><Relationship Id="rId12" Type="http://schemas.openxmlformats.org/officeDocument/2006/relationships/chart" Target="../charts/chart78.xml"/><Relationship Id="rId2" Type="http://schemas.openxmlformats.org/officeDocument/2006/relationships/chart" Target="../charts/chart68.xml"/><Relationship Id="rId1" Type="http://schemas.openxmlformats.org/officeDocument/2006/relationships/chart" Target="../charts/chart67.xml"/><Relationship Id="rId6" Type="http://schemas.openxmlformats.org/officeDocument/2006/relationships/chart" Target="../charts/chart72.xml"/><Relationship Id="rId11" Type="http://schemas.openxmlformats.org/officeDocument/2006/relationships/chart" Target="../charts/chart77.xml"/><Relationship Id="rId5" Type="http://schemas.openxmlformats.org/officeDocument/2006/relationships/chart" Target="../charts/chart71.xml"/><Relationship Id="rId10" Type="http://schemas.openxmlformats.org/officeDocument/2006/relationships/chart" Target="../charts/chart76.xml"/><Relationship Id="rId4" Type="http://schemas.openxmlformats.org/officeDocument/2006/relationships/chart" Target="../charts/chart70.xml"/><Relationship Id="rId9" Type="http://schemas.openxmlformats.org/officeDocument/2006/relationships/chart" Target="../charts/chart75.xml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7.xml"/><Relationship Id="rId3" Type="http://schemas.openxmlformats.org/officeDocument/2006/relationships/chart" Target="../charts/chart82.xml"/><Relationship Id="rId7" Type="http://schemas.openxmlformats.org/officeDocument/2006/relationships/chart" Target="../charts/chart86.xml"/><Relationship Id="rId2" Type="http://schemas.openxmlformats.org/officeDocument/2006/relationships/chart" Target="../charts/chart81.xml"/><Relationship Id="rId1" Type="http://schemas.openxmlformats.org/officeDocument/2006/relationships/chart" Target="../charts/chart80.xml"/><Relationship Id="rId6" Type="http://schemas.openxmlformats.org/officeDocument/2006/relationships/chart" Target="../charts/chart85.xml"/><Relationship Id="rId5" Type="http://schemas.openxmlformats.org/officeDocument/2006/relationships/chart" Target="../charts/chart84.xml"/><Relationship Id="rId10" Type="http://schemas.openxmlformats.org/officeDocument/2006/relationships/chart" Target="../charts/chart89.xml"/><Relationship Id="rId4" Type="http://schemas.openxmlformats.org/officeDocument/2006/relationships/chart" Target="../charts/chart83.xml"/><Relationship Id="rId9" Type="http://schemas.openxmlformats.org/officeDocument/2006/relationships/chart" Target="../charts/chart88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7.xml"/><Relationship Id="rId3" Type="http://schemas.openxmlformats.org/officeDocument/2006/relationships/chart" Target="../charts/chart92.xml"/><Relationship Id="rId7" Type="http://schemas.openxmlformats.org/officeDocument/2006/relationships/chart" Target="../charts/chart96.xml"/><Relationship Id="rId2" Type="http://schemas.openxmlformats.org/officeDocument/2006/relationships/chart" Target="../charts/chart91.xml"/><Relationship Id="rId1" Type="http://schemas.openxmlformats.org/officeDocument/2006/relationships/chart" Target="../charts/chart90.xml"/><Relationship Id="rId6" Type="http://schemas.openxmlformats.org/officeDocument/2006/relationships/chart" Target="../charts/chart95.xml"/><Relationship Id="rId5" Type="http://schemas.openxmlformats.org/officeDocument/2006/relationships/chart" Target="../charts/chart94.xml"/><Relationship Id="rId10" Type="http://schemas.openxmlformats.org/officeDocument/2006/relationships/chart" Target="../charts/chart99.xml"/><Relationship Id="rId4" Type="http://schemas.openxmlformats.org/officeDocument/2006/relationships/chart" Target="../charts/chart93.xml"/><Relationship Id="rId9" Type="http://schemas.openxmlformats.org/officeDocument/2006/relationships/chart" Target="../charts/chart98.xml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7.xml"/><Relationship Id="rId3" Type="http://schemas.openxmlformats.org/officeDocument/2006/relationships/chart" Target="../charts/chart102.xml"/><Relationship Id="rId7" Type="http://schemas.openxmlformats.org/officeDocument/2006/relationships/chart" Target="../charts/chart106.xml"/><Relationship Id="rId2" Type="http://schemas.openxmlformats.org/officeDocument/2006/relationships/chart" Target="../charts/chart101.xml"/><Relationship Id="rId1" Type="http://schemas.openxmlformats.org/officeDocument/2006/relationships/chart" Target="../charts/chart100.xml"/><Relationship Id="rId6" Type="http://schemas.openxmlformats.org/officeDocument/2006/relationships/chart" Target="../charts/chart105.xml"/><Relationship Id="rId5" Type="http://schemas.openxmlformats.org/officeDocument/2006/relationships/chart" Target="../charts/chart104.xml"/><Relationship Id="rId10" Type="http://schemas.openxmlformats.org/officeDocument/2006/relationships/chart" Target="../charts/chart109.xml"/><Relationship Id="rId4" Type="http://schemas.openxmlformats.org/officeDocument/2006/relationships/chart" Target="../charts/chart103.xml"/><Relationship Id="rId9" Type="http://schemas.openxmlformats.org/officeDocument/2006/relationships/chart" Target="../charts/chart10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5" Type="http://schemas.openxmlformats.org/officeDocument/2006/relationships/chart" Target="../charts/chart46.xml"/><Relationship Id="rId4" Type="http://schemas.openxmlformats.org/officeDocument/2006/relationships/chart" Target="../charts/chart4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101600</xdr:colOff>
      <xdr:row>0</xdr:row>
      <xdr:rowOff>101600</xdr:rowOff>
    </xdr:from>
    <xdr:to>
      <xdr:col>26</xdr:col>
      <xdr:colOff>769463</xdr:colOff>
      <xdr:row>22</xdr:row>
      <xdr:rowOff>170010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3B08BB-782C-EF41-AE0A-7FCA303F8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139700</xdr:colOff>
      <xdr:row>0</xdr:row>
      <xdr:rowOff>63500</xdr:rowOff>
    </xdr:from>
    <xdr:to>
      <xdr:col>34</xdr:col>
      <xdr:colOff>807563</xdr:colOff>
      <xdr:row>22</xdr:row>
      <xdr:rowOff>131910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7104C5-481A-5945-B22D-09387C211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177800</xdr:colOff>
      <xdr:row>23</xdr:row>
      <xdr:rowOff>139700</xdr:rowOff>
    </xdr:from>
    <xdr:to>
      <xdr:col>27</xdr:col>
      <xdr:colOff>20163</xdr:colOff>
      <xdr:row>46</xdr:row>
      <xdr:rowOff>4910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1CB2F0-BA22-2C4A-99BC-770BB75727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76200</xdr:colOff>
      <xdr:row>23</xdr:row>
      <xdr:rowOff>127000</xdr:rowOff>
    </xdr:from>
    <xdr:to>
      <xdr:col>34</xdr:col>
      <xdr:colOff>744063</xdr:colOff>
      <xdr:row>45</xdr:row>
      <xdr:rowOff>195410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EA37C0-92D9-4243-B096-A2FBFD910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254000</xdr:colOff>
      <xdr:row>46</xdr:row>
      <xdr:rowOff>50813</xdr:rowOff>
    </xdr:from>
    <xdr:to>
      <xdr:col>34</xdr:col>
      <xdr:colOff>190500</xdr:colOff>
      <xdr:row>74</xdr:row>
      <xdr:rowOff>162571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034459-0B5A-524B-A61B-12B3CD7888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47</xdr:row>
      <xdr:rowOff>0</xdr:rowOff>
    </xdr:from>
    <xdr:to>
      <xdr:col>50</xdr:col>
      <xdr:colOff>762000</xdr:colOff>
      <xdr:row>75</xdr:row>
      <xdr:rowOff>111758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1D781DF-2CAE-D440-8902-5EEE35EF29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353786</xdr:colOff>
      <xdr:row>0</xdr:row>
      <xdr:rowOff>0</xdr:rowOff>
    </xdr:from>
    <xdr:to>
      <xdr:col>26</xdr:col>
      <xdr:colOff>196149</xdr:colOff>
      <xdr:row>22</xdr:row>
      <xdr:rowOff>68411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86D957-1828-E647-85CF-157AB574A8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562428</xdr:colOff>
      <xdr:row>1</xdr:row>
      <xdr:rowOff>90714</xdr:rowOff>
    </xdr:from>
    <xdr:to>
      <xdr:col>35</xdr:col>
      <xdr:colOff>395720</xdr:colOff>
      <xdr:row>23</xdr:row>
      <xdr:rowOff>159123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7447B3-E459-DB40-AECB-863E1E113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435428</xdr:colOff>
      <xdr:row>24</xdr:row>
      <xdr:rowOff>52614</xdr:rowOff>
    </xdr:from>
    <xdr:to>
      <xdr:col>26</xdr:col>
      <xdr:colOff>277791</xdr:colOff>
      <xdr:row>46</xdr:row>
      <xdr:rowOff>121024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5953AE-3DD8-AE4E-A89F-4B27DDAF0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471714</xdr:colOff>
      <xdr:row>25</xdr:row>
      <xdr:rowOff>18143</xdr:rowOff>
    </xdr:from>
    <xdr:to>
      <xdr:col>35</xdr:col>
      <xdr:colOff>305006</xdr:colOff>
      <xdr:row>47</xdr:row>
      <xdr:rowOff>86553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BC261B-510A-3E41-BBB6-42ED7B474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508000</xdr:colOff>
      <xdr:row>49</xdr:row>
      <xdr:rowOff>9085</xdr:rowOff>
    </xdr:from>
    <xdr:to>
      <xdr:col>33</xdr:col>
      <xdr:colOff>444500</xdr:colOff>
      <xdr:row>77</xdr:row>
      <xdr:rowOff>117214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FB548CC-CCC9-2048-820F-6BE116630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353786</xdr:colOff>
      <xdr:row>0</xdr:row>
      <xdr:rowOff>0</xdr:rowOff>
    </xdr:from>
    <xdr:to>
      <xdr:col>26</xdr:col>
      <xdr:colOff>196149</xdr:colOff>
      <xdr:row>22</xdr:row>
      <xdr:rowOff>68411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2BD5E8-6B2C-A044-AA86-AEAAB3490B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562428</xdr:colOff>
      <xdr:row>1</xdr:row>
      <xdr:rowOff>90714</xdr:rowOff>
    </xdr:from>
    <xdr:to>
      <xdr:col>35</xdr:col>
      <xdr:colOff>395720</xdr:colOff>
      <xdr:row>23</xdr:row>
      <xdr:rowOff>159123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0DAE27-8C24-D14E-80C3-8DCC4359F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435428</xdr:colOff>
      <xdr:row>24</xdr:row>
      <xdr:rowOff>52614</xdr:rowOff>
    </xdr:from>
    <xdr:to>
      <xdr:col>26</xdr:col>
      <xdr:colOff>277791</xdr:colOff>
      <xdr:row>46</xdr:row>
      <xdr:rowOff>121024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A4DAD1-4BE2-0841-B3EC-7FB345EF09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471714</xdr:colOff>
      <xdr:row>25</xdr:row>
      <xdr:rowOff>18143</xdr:rowOff>
    </xdr:from>
    <xdr:to>
      <xdr:col>35</xdr:col>
      <xdr:colOff>305006</xdr:colOff>
      <xdr:row>47</xdr:row>
      <xdr:rowOff>86553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878D8A-330B-F345-86A2-EB660C1F8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508000</xdr:colOff>
      <xdr:row>49</xdr:row>
      <xdr:rowOff>9085</xdr:rowOff>
    </xdr:from>
    <xdr:to>
      <xdr:col>33</xdr:col>
      <xdr:colOff>444500</xdr:colOff>
      <xdr:row>77</xdr:row>
      <xdr:rowOff>117214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BA215E8-2DBC-9F47-8C56-355CACEB4B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353786</xdr:colOff>
      <xdr:row>0</xdr:row>
      <xdr:rowOff>0</xdr:rowOff>
    </xdr:from>
    <xdr:to>
      <xdr:col>26</xdr:col>
      <xdr:colOff>196149</xdr:colOff>
      <xdr:row>22</xdr:row>
      <xdr:rowOff>68411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658D7B-B3DE-4744-9A62-4206906DE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562428</xdr:colOff>
      <xdr:row>1</xdr:row>
      <xdr:rowOff>90714</xdr:rowOff>
    </xdr:from>
    <xdr:to>
      <xdr:col>35</xdr:col>
      <xdr:colOff>395720</xdr:colOff>
      <xdr:row>23</xdr:row>
      <xdr:rowOff>159123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5D66C4-9F0D-A442-876F-BDD6CEA08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435428</xdr:colOff>
      <xdr:row>24</xdr:row>
      <xdr:rowOff>52614</xdr:rowOff>
    </xdr:from>
    <xdr:to>
      <xdr:col>26</xdr:col>
      <xdr:colOff>277791</xdr:colOff>
      <xdr:row>46</xdr:row>
      <xdr:rowOff>121024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E06E2B-6B6B-BF41-99AC-3F6D1CA0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471714</xdr:colOff>
      <xdr:row>25</xdr:row>
      <xdr:rowOff>18143</xdr:rowOff>
    </xdr:from>
    <xdr:to>
      <xdr:col>35</xdr:col>
      <xdr:colOff>305006</xdr:colOff>
      <xdr:row>47</xdr:row>
      <xdr:rowOff>86553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5BF5B0-C63E-C849-9332-4A35F77D1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508000</xdr:colOff>
      <xdr:row>49</xdr:row>
      <xdr:rowOff>9085</xdr:rowOff>
    </xdr:from>
    <xdr:to>
      <xdr:col>33</xdr:col>
      <xdr:colOff>444500</xdr:colOff>
      <xdr:row>77</xdr:row>
      <xdr:rowOff>117214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B6CD26-D38C-514B-AB17-5711F46B63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353786</xdr:colOff>
      <xdr:row>0</xdr:row>
      <xdr:rowOff>0</xdr:rowOff>
    </xdr:from>
    <xdr:to>
      <xdr:col>26</xdr:col>
      <xdr:colOff>196149</xdr:colOff>
      <xdr:row>22</xdr:row>
      <xdr:rowOff>68411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FF68AC-7A20-C542-8F85-6C33E67D05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562428</xdr:colOff>
      <xdr:row>1</xdr:row>
      <xdr:rowOff>90714</xdr:rowOff>
    </xdr:from>
    <xdr:to>
      <xdr:col>35</xdr:col>
      <xdr:colOff>395720</xdr:colOff>
      <xdr:row>23</xdr:row>
      <xdr:rowOff>159123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C98B0D-DBD0-294C-B0B5-87C830D12E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435428</xdr:colOff>
      <xdr:row>24</xdr:row>
      <xdr:rowOff>52614</xdr:rowOff>
    </xdr:from>
    <xdr:to>
      <xdr:col>26</xdr:col>
      <xdr:colOff>277791</xdr:colOff>
      <xdr:row>46</xdr:row>
      <xdr:rowOff>121024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F0616B-A70B-9248-9198-E930E9EA80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471714</xdr:colOff>
      <xdr:row>25</xdr:row>
      <xdr:rowOff>18143</xdr:rowOff>
    </xdr:from>
    <xdr:to>
      <xdr:col>35</xdr:col>
      <xdr:colOff>305006</xdr:colOff>
      <xdr:row>47</xdr:row>
      <xdr:rowOff>86553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EAB07E-25C5-E447-955E-58231610C6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508000</xdr:colOff>
      <xdr:row>48</xdr:row>
      <xdr:rowOff>92168</xdr:rowOff>
    </xdr:from>
    <xdr:to>
      <xdr:col>33</xdr:col>
      <xdr:colOff>444500</xdr:colOff>
      <xdr:row>76</xdr:row>
      <xdr:rowOff>200298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0CB4E1-4A9E-6346-B71D-5EE1B0DA3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33865</xdr:colOff>
      <xdr:row>1</xdr:row>
      <xdr:rowOff>0</xdr:rowOff>
    </xdr:from>
    <xdr:to>
      <xdr:col>16</xdr:col>
      <xdr:colOff>131837</xdr:colOff>
      <xdr:row>28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EAF7DD-B45D-ED46-95FA-26AC5711CE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148903</xdr:colOff>
      <xdr:row>1</xdr:row>
      <xdr:rowOff>19140</xdr:rowOff>
    </xdr:from>
    <xdr:to>
      <xdr:col>31</xdr:col>
      <xdr:colOff>258707</xdr:colOff>
      <xdr:row>28</xdr:row>
      <xdr:rowOff>192817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D448B9-D8B7-0D43-BC79-5ED71E947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15459</xdr:colOff>
      <xdr:row>28</xdr:row>
      <xdr:rowOff>193627</xdr:rowOff>
    </xdr:from>
    <xdr:to>
      <xdr:col>16</xdr:col>
      <xdr:colOff>113431</xdr:colOff>
      <xdr:row>56</xdr:row>
      <xdr:rowOff>164841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10337E-535F-7F4B-A17B-CA538DA06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137678</xdr:colOff>
      <xdr:row>28</xdr:row>
      <xdr:rowOff>193630</xdr:rowOff>
    </xdr:from>
    <xdr:to>
      <xdr:col>31</xdr:col>
      <xdr:colOff>247482</xdr:colOff>
      <xdr:row>56</xdr:row>
      <xdr:rowOff>164844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DCF62B-2F4D-9F40-B9FA-1CB1EF5DD7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36810</xdr:colOff>
      <xdr:row>56</xdr:row>
      <xdr:rowOff>184058</xdr:rowOff>
    </xdr:from>
    <xdr:to>
      <xdr:col>16</xdr:col>
      <xdr:colOff>134782</xdr:colOff>
      <xdr:row>84</xdr:row>
      <xdr:rowOff>164474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F83F16D-5EEF-B448-9876-DEB2B18625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120743</xdr:colOff>
      <xdr:row>56</xdr:row>
      <xdr:rowOff>187735</xdr:rowOff>
    </xdr:from>
    <xdr:to>
      <xdr:col>31</xdr:col>
      <xdr:colOff>230547</xdr:colOff>
      <xdr:row>84</xdr:row>
      <xdr:rowOff>158948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53AC793-63BB-3F48-A51B-855A95647D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18406</xdr:colOff>
      <xdr:row>84</xdr:row>
      <xdr:rowOff>189210</xdr:rowOff>
    </xdr:from>
    <xdr:to>
      <xdr:col>16</xdr:col>
      <xdr:colOff>116378</xdr:colOff>
      <xdr:row>112</xdr:row>
      <xdr:rowOff>160424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A94B942-E01C-BD49-B496-C51204765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131785</xdr:colOff>
      <xdr:row>84</xdr:row>
      <xdr:rowOff>175039</xdr:rowOff>
    </xdr:from>
    <xdr:to>
      <xdr:col>31</xdr:col>
      <xdr:colOff>241589</xdr:colOff>
      <xdr:row>112</xdr:row>
      <xdr:rowOff>146253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F524C05-39C9-374F-8B90-4FCAFF1024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9069</xdr:colOff>
      <xdr:row>112</xdr:row>
      <xdr:rowOff>189579</xdr:rowOff>
    </xdr:from>
    <xdr:to>
      <xdr:col>16</xdr:col>
      <xdr:colOff>107041</xdr:colOff>
      <xdr:row>140</xdr:row>
      <xdr:rowOff>160792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26CFA59-B647-9247-BE0C-3267192C4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104912</xdr:colOff>
      <xdr:row>112</xdr:row>
      <xdr:rowOff>173934</xdr:rowOff>
    </xdr:from>
    <xdr:to>
      <xdr:col>31</xdr:col>
      <xdr:colOff>214716</xdr:colOff>
      <xdr:row>140</xdr:row>
      <xdr:rowOff>145147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0C4C503-8482-2344-B566-7265687E8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822737</xdr:colOff>
      <xdr:row>140</xdr:row>
      <xdr:rowOff>189580</xdr:rowOff>
    </xdr:from>
    <xdr:to>
      <xdr:col>16</xdr:col>
      <xdr:colOff>104280</xdr:colOff>
      <xdr:row>168</xdr:row>
      <xdr:rowOff>160793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60770EF-994E-5045-930D-A3A6FB123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105177</xdr:colOff>
      <xdr:row>140</xdr:row>
      <xdr:rowOff>170909</xdr:rowOff>
    </xdr:from>
    <xdr:to>
      <xdr:col>31</xdr:col>
      <xdr:colOff>214981</xdr:colOff>
      <xdr:row>168</xdr:row>
      <xdr:rowOff>142122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BFF1F80-C150-BC46-9113-35D38D09B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579781</xdr:colOff>
      <xdr:row>168</xdr:row>
      <xdr:rowOff>188371</xdr:rowOff>
    </xdr:from>
    <xdr:to>
      <xdr:col>23</xdr:col>
      <xdr:colOff>677752</xdr:colOff>
      <xdr:row>196</xdr:row>
      <xdr:rowOff>159584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A84E1CA-5913-7440-AA85-78C46589BC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101600</xdr:colOff>
      <xdr:row>0</xdr:row>
      <xdr:rowOff>101600</xdr:rowOff>
    </xdr:from>
    <xdr:to>
      <xdr:col>26</xdr:col>
      <xdr:colOff>769463</xdr:colOff>
      <xdr:row>22</xdr:row>
      <xdr:rowOff>170010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983ABF-B853-7040-B2AF-65AA1C846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139700</xdr:colOff>
      <xdr:row>0</xdr:row>
      <xdr:rowOff>63500</xdr:rowOff>
    </xdr:from>
    <xdr:to>
      <xdr:col>34</xdr:col>
      <xdr:colOff>807563</xdr:colOff>
      <xdr:row>22</xdr:row>
      <xdr:rowOff>131910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D18DE8-81C5-534F-9CF9-9512CE19C0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177800</xdr:colOff>
      <xdr:row>23</xdr:row>
      <xdr:rowOff>139700</xdr:rowOff>
    </xdr:from>
    <xdr:to>
      <xdr:col>27</xdr:col>
      <xdr:colOff>20163</xdr:colOff>
      <xdr:row>46</xdr:row>
      <xdr:rowOff>4910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BA90EC-6F98-DC40-9100-1D8356B557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76200</xdr:colOff>
      <xdr:row>23</xdr:row>
      <xdr:rowOff>127000</xdr:rowOff>
    </xdr:from>
    <xdr:to>
      <xdr:col>34</xdr:col>
      <xdr:colOff>744063</xdr:colOff>
      <xdr:row>45</xdr:row>
      <xdr:rowOff>195410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D7083F-C4F1-6D4C-AF8E-7904DE8E9D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254000</xdr:colOff>
      <xdr:row>46</xdr:row>
      <xdr:rowOff>50813</xdr:rowOff>
    </xdr:from>
    <xdr:to>
      <xdr:col>34</xdr:col>
      <xdr:colOff>190500</xdr:colOff>
      <xdr:row>74</xdr:row>
      <xdr:rowOff>162571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E14778-4C90-FD4E-90FF-6C37A28DC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277159</xdr:colOff>
      <xdr:row>48</xdr:row>
      <xdr:rowOff>72465</xdr:rowOff>
    </xdr:from>
    <xdr:to>
      <xdr:col>50</xdr:col>
      <xdr:colOff>213659</xdr:colOff>
      <xdr:row>76</xdr:row>
      <xdr:rowOff>184223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B99DC17-18CB-9548-A24E-DB0658D98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0</xdr:colOff>
      <xdr:row>0</xdr:row>
      <xdr:rowOff>84045</xdr:rowOff>
    </xdr:from>
    <xdr:to>
      <xdr:col>43</xdr:col>
      <xdr:colOff>667862</xdr:colOff>
      <xdr:row>22</xdr:row>
      <xdr:rowOff>152455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14DBB04-1585-7642-917A-5ABB3A9EC8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43</xdr:col>
      <xdr:colOff>706734</xdr:colOff>
      <xdr:row>0</xdr:row>
      <xdr:rowOff>97792</xdr:rowOff>
    </xdr:from>
    <xdr:to>
      <xdr:col>51</xdr:col>
      <xdr:colOff>550446</xdr:colOff>
      <xdr:row>22</xdr:row>
      <xdr:rowOff>166202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16CA687-79E0-024C-8200-98B8E84D1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825155</xdr:colOff>
      <xdr:row>22</xdr:row>
      <xdr:rowOff>168259</xdr:rowOff>
    </xdr:from>
    <xdr:to>
      <xdr:col>43</xdr:col>
      <xdr:colOff>683788</xdr:colOff>
      <xdr:row>45</xdr:row>
      <xdr:rowOff>64153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75A8219-BE87-FC46-AF4C-3297836DFF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43</xdr:col>
      <xdr:colOff>700689</xdr:colOff>
      <xdr:row>22</xdr:row>
      <xdr:rowOff>175173</xdr:rowOff>
    </xdr:from>
    <xdr:to>
      <xdr:col>51</xdr:col>
      <xdr:colOff>559323</xdr:colOff>
      <xdr:row>45</xdr:row>
      <xdr:rowOff>71067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B196C14-7FF6-EC4B-AC08-E6F1227D5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101600</xdr:colOff>
      <xdr:row>0</xdr:row>
      <xdr:rowOff>101600</xdr:rowOff>
    </xdr:from>
    <xdr:to>
      <xdr:col>26</xdr:col>
      <xdr:colOff>769463</xdr:colOff>
      <xdr:row>22</xdr:row>
      <xdr:rowOff>170010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74ED30-4885-8542-A368-33C883E8D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139700</xdr:colOff>
      <xdr:row>0</xdr:row>
      <xdr:rowOff>63500</xdr:rowOff>
    </xdr:from>
    <xdr:to>
      <xdr:col>34</xdr:col>
      <xdr:colOff>807563</xdr:colOff>
      <xdr:row>22</xdr:row>
      <xdr:rowOff>131910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7661C1-7C78-C745-86D6-8F564286C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177800</xdr:colOff>
      <xdr:row>23</xdr:row>
      <xdr:rowOff>139700</xdr:rowOff>
    </xdr:from>
    <xdr:to>
      <xdr:col>27</xdr:col>
      <xdr:colOff>20163</xdr:colOff>
      <xdr:row>46</xdr:row>
      <xdr:rowOff>4910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D372CE-6F9B-8849-A6AE-7C0C59173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76200</xdr:colOff>
      <xdr:row>23</xdr:row>
      <xdr:rowOff>127000</xdr:rowOff>
    </xdr:from>
    <xdr:to>
      <xdr:col>34</xdr:col>
      <xdr:colOff>744063</xdr:colOff>
      <xdr:row>45</xdr:row>
      <xdr:rowOff>195410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E9D2B4-8C01-4B4C-B3F2-3FC471D16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254000</xdr:colOff>
      <xdr:row>46</xdr:row>
      <xdr:rowOff>50813</xdr:rowOff>
    </xdr:from>
    <xdr:to>
      <xdr:col>34</xdr:col>
      <xdr:colOff>190500</xdr:colOff>
      <xdr:row>74</xdr:row>
      <xdr:rowOff>162571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929743-A4CA-B441-8234-A8D210504D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277159</xdr:colOff>
      <xdr:row>48</xdr:row>
      <xdr:rowOff>72465</xdr:rowOff>
    </xdr:from>
    <xdr:to>
      <xdr:col>50</xdr:col>
      <xdr:colOff>213659</xdr:colOff>
      <xdr:row>76</xdr:row>
      <xdr:rowOff>184223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B57CC0D-3BB9-0748-BA8E-8BA5FFB25E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0</xdr:colOff>
      <xdr:row>0</xdr:row>
      <xdr:rowOff>84045</xdr:rowOff>
    </xdr:from>
    <xdr:to>
      <xdr:col>43</xdr:col>
      <xdr:colOff>667862</xdr:colOff>
      <xdr:row>22</xdr:row>
      <xdr:rowOff>152455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341562E-0B8B-CA44-9B57-4C29680DAD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43</xdr:col>
      <xdr:colOff>706734</xdr:colOff>
      <xdr:row>0</xdr:row>
      <xdr:rowOff>97792</xdr:rowOff>
    </xdr:from>
    <xdr:to>
      <xdr:col>51</xdr:col>
      <xdr:colOff>550446</xdr:colOff>
      <xdr:row>22</xdr:row>
      <xdr:rowOff>166202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18F231D-C21F-C944-80F6-151DEEBD93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825155</xdr:colOff>
      <xdr:row>22</xdr:row>
      <xdr:rowOff>168259</xdr:rowOff>
    </xdr:from>
    <xdr:to>
      <xdr:col>43</xdr:col>
      <xdr:colOff>683788</xdr:colOff>
      <xdr:row>45</xdr:row>
      <xdr:rowOff>64153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CD0655-F846-E94F-9BE0-BB1A1B4B2B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43</xdr:col>
      <xdr:colOff>700689</xdr:colOff>
      <xdr:row>22</xdr:row>
      <xdr:rowOff>175173</xdr:rowOff>
    </xdr:from>
    <xdr:to>
      <xdr:col>51</xdr:col>
      <xdr:colOff>559323</xdr:colOff>
      <xdr:row>45</xdr:row>
      <xdr:rowOff>71067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B681413-8FF9-3B43-90DC-4148217ADD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101600</xdr:colOff>
      <xdr:row>0</xdr:row>
      <xdr:rowOff>101600</xdr:rowOff>
    </xdr:from>
    <xdr:to>
      <xdr:col>26</xdr:col>
      <xdr:colOff>769463</xdr:colOff>
      <xdr:row>22</xdr:row>
      <xdr:rowOff>170010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6ACA9E-2C13-4B4E-9D8C-A6C24D8E3C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139700</xdr:colOff>
      <xdr:row>0</xdr:row>
      <xdr:rowOff>63500</xdr:rowOff>
    </xdr:from>
    <xdr:to>
      <xdr:col>34</xdr:col>
      <xdr:colOff>807563</xdr:colOff>
      <xdr:row>22</xdr:row>
      <xdr:rowOff>131910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EBE66F-D508-D34D-9937-6B28EA883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177800</xdr:colOff>
      <xdr:row>23</xdr:row>
      <xdr:rowOff>139700</xdr:rowOff>
    </xdr:from>
    <xdr:to>
      <xdr:col>27</xdr:col>
      <xdr:colOff>20163</xdr:colOff>
      <xdr:row>46</xdr:row>
      <xdr:rowOff>4910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98361A-DE9B-5B4D-843F-8EFF9830F2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76200</xdr:colOff>
      <xdr:row>23</xdr:row>
      <xdr:rowOff>127000</xdr:rowOff>
    </xdr:from>
    <xdr:to>
      <xdr:col>34</xdr:col>
      <xdr:colOff>744063</xdr:colOff>
      <xdr:row>45</xdr:row>
      <xdr:rowOff>195410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408535-6E1E-FC4F-80C8-587205A5FB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254000</xdr:colOff>
      <xdr:row>46</xdr:row>
      <xdr:rowOff>50813</xdr:rowOff>
    </xdr:from>
    <xdr:to>
      <xdr:col>34</xdr:col>
      <xdr:colOff>190500</xdr:colOff>
      <xdr:row>74</xdr:row>
      <xdr:rowOff>162571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F5C4BB1-7590-0449-B6AF-E3D4AD606E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277159</xdr:colOff>
      <xdr:row>48</xdr:row>
      <xdr:rowOff>72465</xdr:rowOff>
    </xdr:from>
    <xdr:to>
      <xdr:col>50</xdr:col>
      <xdr:colOff>213659</xdr:colOff>
      <xdr:row>76</xdr:row>
      <xdr:rowOff>184223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B221043-D9CB-3F44-9E2F-073D638DC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0</xdr:colOff>
      <xdr:row>0</xdr:row>
      <xdr:rowOff>84045</xdr:rowOff>
    </xdr:from>
    <xdr:to>
      <xdr:col>43</xdr:col>
      <xdr:colOff>667862</xdr:colOff>
      <xdr:row>22</xdr:row>
      <xdr:rowOff>152455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5074541-7D30-7648-9385-4DF0DDA2B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43</xdr:col>
      <xdr:colOff>706734</xdr:colOff>
      <xdr:row>0</xdr:row>
      <xdr:rowOff>97792</xdr:rowOff>
    </xdr:from>
    <xdr:to>
      <xdr:col>51</xdr:col>
      <xdr:colOff>550446</xdr:colOff>
      <xdr:row>22</xdr:row>
      <xdr:rowOff>166202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BDA8407-0A19-714F-8E79-70A1602A83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825155</xdr:colOff>
      <xdr:row>22</xdr:row>
      <xdr:rowOff>168259</xdr:rowOff>
    </xdr:from>
    <xdr:to>
      <xdr:col>43</xdr:col>
      <xdr:colOff>683788</xdr:colOff>
      <xdr:row>45</xdr:row>
      <xdr:rowOff>64153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C802E29-F6CF-2E4C-9220-8FD6B04A3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43</xdr:col>
      <xdr:colOff>700689</xdr:colOff>
      <xdr:row>22</xdr:row>
      <xdr:rowOff>175173</xdr:rowOff>
    </xdr:from>
    <xdr:to>
      <xdr:col>51</xdr:col>
      <xdr:colOff>559323</xdr:colOff>
      <xdr:row>45</xdr:row>
      <xdr:rowOff>71067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9DD15A9-6D58-A540-9580-CC44C5FF0F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353786</xdr:colOff>
      <xdr:row>0</xdr:row>
      <xdr:rowOff>0</xdr:rowOff>
    </xdr:from>
    <xdr:to>
      <xdr:col>26</xdr:col>
      <xdr:colOff>196149</xdr:colOff>
      <xdr:row>22</xdr:row>
      <xdr:rowOff>68411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EA42C9-C8D9-3749-AA51-E1B3C995D3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562428</xdr:colOff>
      <xdr:row>1</xdr:row>
      <xdr:rowOff>90714</xdr:rowOff>
    </xdr:from>
    <xdr:to>
      <xdr:col>35</xdr:col>
      <xdr:colOff>395720</xdr:colOff>
      <xdr:row>23</xdr:row>
      <xdr:rowOff>159123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526A06-D438-874B-9774-F60C2D6122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435428</xdr:colOff>
      <xdr:row>24</xdr:row>
      <xdr:rowOff>52614</xdr:rowOff>
    </xdr:from>
    <xdr:to>
      <xdr:col>26</xdr:col>
      <xdr:colOff>277791</xdr:colOff>
      <xdr:row>46</xdr:row>
      <xdr:rowOff>121024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2F7DA5-9163-F949-87D7-5754F24E8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471714</xdr:colOff>
      <xdr:row>25</xdr:row>
      <xdr:rowOff>18143</xdr:rowOff>
    </xdr:from>
    <xdr:to>
      <xdr:col>35</xdr:col>
      <xdr:colOff>305006</xdr:colOff>
      <xdr:row>47</xdr:row>
      <xdr:rowOff>86553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6B4597-F08C-4149-826B-407232A2BB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508000</xdr:colOff>
      <xdr:row>49</xdr:row>
      <xdr:rowOff>9085</xdr:rowOff>
    </xdr:from>
    <xdr:to>
      <xdr:col>33</xdr:col>
      <xdr:colOff>444500</xdr:colOff>
      <xdr:row>77</xdr:row>
      <xdr:rowOff>117214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EACA61-B6B3-1240-A113-15AFDA61E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101600</xdr:colOff>
      <xdr:row>0</xdr:row>
      <xdr:rowOff>101600</xdr:rowOff>
    </xdr:from>
    <xdr:to>
      <xdr:col>27</xdr:col>
      <xdr:colOff>769463</xdr:colOff>
      <xdr:row>22</xdr:row>
      <xdr:rowOff>170010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4B4D8-E2DB-3345-82E9-270F418BD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139700</xdr:colOff>
      <xdr:row>0</xdr:row>
      <xdr:rowOff>63500</xdr:rowOff>
    </xdr:from>
    <xdr:to>
      <xdr:col>35</xdr:col>
      <xdr:colOff>807563</xdr:colOff>
      <xdr:row>22</xdr:row>
      <xdr:rowOff>131910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BF12D9-1AB3-4545-B0A7-33B2AF4DDC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177800</xdr:colOff>
      <xdr:row>23</xdr:row>
      <xdr:rowOff>139700</xdr:rowOff>
    </xdr:from>
    <xdr:to>
      <xdr:col>28</xdr:col>
      <xdr:colOff>20163</xdr:colOff>
      <xdr:row>46</xdr:row>
      <xdr:rowOff>4910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C23109-58BF-FC40-A472-D64E04CEF0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76200</xdr:colOff>
      <xdr:row>23</xdr:row>
      <xdr:rowOff>127000</xdr:rowOff>
    </xdr:from>
    <xdr:to>
      <xdr:col>35</xdr:col>
      <xdr:colOff>744063</xdr:colOff>
      <xdr:row>45</xdr:row>
      <xdr:rowOff>195410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0CEF33-8B84-1942-B3FD-8C924BEEA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241300</xdr:colOff>
      <xdr:row>47</xdr:row>
      <xdr:rowOff>25413</xdr:rowOff>
    </xdr:from>
    <xdr:to>
      <xdr:col>35</xdr:col>
      <xdr:colOff>177800</xdr:colOff>
      <xdr:row>75</xdr:row>
      <xdr:rowOff>137171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7082796-C5BF-364E-BDF7-D07EE83D74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101600</xdr:colOff>
      <xdr:row>1</xdr:row>
      <xdr:rowOff>101600</xdr:rowOff>
    </xdr:from>
    <xdr:to>
      <xdr:col>27</xdr:col>
      <xdr:colOff>769463</xdr:colOff>
      <xdr:row>23</xdr:row>
      <xdr:rowOff>170010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764E5B-AFE2-0243-BC81-0495E7C992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139700</xdr:colOff>
      <xdr:row>1</xdr:row>
      <xdr:rowOff>63500</xdr:rowOff>
    </xdr:from>
    <xdr:to>
      <xdr:col>35</xdr:col>
      <xdr:colOff>807563</xdr:colOff>
      <xdr:row>23</xdr:row>
      <xdr:rowOff>131910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CE70BB-C545-074E-AFD6-829873E998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177800</xdr:colOff>
      <xdr:row>24</xdr:row>
      <xdr:rowOff>139700</xdr:rowOff>
    </xdr:from>
    <xdr:to>
      <xdr:col>28</xdr:col>
      <xdr:colOff>20163</xdr:colOff>
      <xdr:row>47</xdr:row>
      <xdr:rowOff>4910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07953B-79C0-2841-9C58-75B88FD836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76200</xdr:colOff>
      <xdr:row>24</xdr:row>
      <xdr:rowOff>127000</xdr:rowOff>
    </xdr:from>
    <xdr:to>
      <xdr:col>35</xdr:col>
      <xdr:colOff>744063</xdr:colOff>
      <xdr:row>46</xdr:row>
      <xdr:rowOff>195410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EADD21-AE8D-D241-A76E-3D5035E187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144406</xdr:colOff>
      <xdr:row>47</xdr:row>
      <xdr:rowOff>55652</xdr:rowOff>
    </xdr:from>
    <xdr:to>
      <xdr:col>35</xdr:col>
      <xdr:colOff>80906</xdr:colOff>
      <xdr:row>75</xdr:row>
      <xdr:rowOff>167410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CB528B-6F50-8249-A2FA-C2003EBD3C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101600</xdr:colOff>
      <xdr:row>0</xdr:row>
      <xdr:rowOff>101600</xdr:rowOff>
    </xdr:from>
    <xdr:to>
      <xdr:col>26</xdr:col>
      <xdr:colOff>769463</xdr:colOff>
      <xdr:row>22</xdr:row>
      <xdr:rowOff>170010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4907B7A-6BFB-134F-AAC0-8031025ACE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139700</xdr:colOff>
      <xdr:row>0</xdr:row>
      <xdr:rowOff>63500</xdr:rowOff>
    </xdr:from>
    <xdr:to>
      <xdr:col>34</xdr:col>
      <xdr:colOff>807563</xdr:colOff>
      <xdr:row>22</xdr:row>
      <xdr:rowOff>131910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A4A0D86-D2FE-804E-9F7C-3FFA2E4826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177800</xdr:colOff>
      <xdr:row>23</xdr:row>
      <xdr:rowOff>139700</xdr:rowOff>
    </xdr:from>
    <xdr:to>
      <xdr:col>27</xdr:col>
      <xdr:colOff>20163</xdr:colOff>
      <xdr:row>46</xdr:row>
      <xdr:rowOff>4910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F2C7199-F50D-3D4D-BBBB-DB900A8BD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76200</xdr:colOff>
      <xdr:row>23</xdr:row>
      <xdr:rowOff>127000</xdr:rowOff>
    </xdr:from>
    <xdr:to>
      <xdr:col>34</xdr:col>
      <xdr:colOff>744063</xdr:colOff>
      <xdr:row>45</xdr:row>
      <xdr:rowOff>195410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FD4659D-428B-304A-B417-8FECBA918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254000</xdr:colOff>
      <xdr:row>46</xdr:row>
      <xdr:rowOff>50813</xdr:rowOff>
    </xdr:from>
    <xdr:to>
      <xdr:col>34</xdr:col>
      <xdr:colOff>190500</xdr:colOff>
      <xdr:row>74</xdr:row>
      <xdr:rowOff>162571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9C9A75B-BD0F-8541-9DA4-74F2B2B4E9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353786</xdr:colOff>
      <xdr:row>0</xdr:row>
      <xdr:rowOff>0</xdr:rowOff>
    </xdr:from>
    <xdr:to>
      <xdr:col>26</xdr:col>
      <xdr:colOff>196149</xdr:colOff>
      <xdr:row>22</xdr:row>
      <xdr:rowOff>68411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3D7C1B-34EB-A34F-97C5-EC73561304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562428</xdr:colOff>
      <xdr:row>1</xdr:row>
      <xdr:rowOff>90714</xdr:rowOff>
    </xdr:from>
    <xdr:to>
      <xdr:col>35</xdr:col>
      <xdr:colOff>395720</xdr:colOff>
      <xdr:row>23</xdr:row>
      <xdr:rowOff>159123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A4BC6B-8C35-1C4E-A498-055C60E0D6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435428</xdr:colOff>
      <xdr:row>24</xdr:row>
      <xdr:rowOff>52614</xdr:rowOff>
    </xdr:from>
    <xdr:to>
      <xdr:col>26</xdr:col>
      <xdr:colOff>277791</xdr:colOff>
      <xdr:row>46</xdr:row>
      <xdr:rowOff>121024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6D5F1D-9D18-3F46-A507-9C20D62C35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471714</xdr:colOff>
      <xdr:row>25</xdr:row>
      <xdr:rowOff>18143</xdr:rowOff>
    </xdr:from>
    <xdr:to>
      <xdr:col>35</xdr:col>
      <xdr:colOff>305006</xdr:colOff>
      <xdr:row>47</xdr:row>
      <xdr:rowOff>86553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70B6DE-B622-B445-B2E5-0FDC2B0DA9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508000</xdr:colOff>
      <xdr:row>49</xdr:row>
      <xdr:rowOff>9085</xdr:rowOff>
    </xdr:from>
    <xdr:to>
      <xdr:col>33</xdr:col>
      <xdr:colOff>444500</xdr:colOff>
      <xdr:row>77</xdr:row>
      <xdr:rowOff>117214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226D83-8914-C040-B144-1ADC5C9C6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353786</xdr:colOff>
      <xdr:row>0</xdr:row>
      <xdr:rowOff>0</xdr:rowOff>
    </xdr:from>
    <xdr:to>
      <xdr:col>26</xdr:col>
      <xdr:colOff>196149</xdr:colOff>
      <xdr:row>22</xdr:row>
      <xdr:rowOff>68411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54EEBF-EBAA-F446-8369-D3AD24BBA3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562428</xdr:colOff>
      <xdr:row>1</xdr:row>
      <xdr:rowOff>90714</xdr:rowOff>
    </xdr:from>
    <xdr:to>
      <xdr:col>35</xdr:col>
      <xdr:colOff>395720</xdr:colOff>
      <xdr:row>23</xdr:row>
      <xdr:rowOff>159123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B1960C-022D-C04C-A446-11A943880A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435428</xdr:colOff>
      <xdr:row>24</xdr:row>
      <xdr:rowOff>52614</xdr:rowOff>
    </xdr:from>
    <xdr:to>
      <xdr:col>26</xdr:col>
      <xdr:colOff>277791</xdr:colOff>
      <xdr:row>46</xdr:row>
      <xdr:rowOff>121024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945D96-4290-E242-8A3B-F0C4DB506E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471714</xdr:colOff>
      <xdr:row>25</xdr:row>
      <xdr:rowOff>18143</xdr:rowOff>
    </xdr:from>
    <xdr:to>
      <xdr:col>35</xdr:col>
      <xdr:colOff>305006</xdr:colOff>
      <xdr:row>47</xdr:row>
      <xdr:rowOff>86553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520327-B284-1C4F-9043-7B61137C6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508000</xdr:colOff>
      <xdr:row>49</xdr:row>
      <xdr:rowOff>9085</xdr:rowOff>
    </xdr:from>
    <xdr:to>
      <xdr:col>33</xdr:col>
      <xdr:colOff>444500</xdr:colOff>
      <xdr:row>77</xdr:row>
      <xdr:rowOff>117214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67290C-BC54-BD41-B2A0-34B73465C7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353786</xdr:colOff>
      <xdr:row>0</xdr:row>
      <xdr:rowOff>0</xdr:rowOff>
    </xdr:from>
    <xdr:to>
      <xdr:col>26</xdr:col>
      <xdr:colOff>196149</xdr:colOff>
      <xdr:row>22</xdr:row>
      <xdr:rowOff>68411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D19B18-9C3B-704B-A50A-FE8945815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562428</xdr:colOff>
      <xdr:row>1</xdr:row>
      <xdr:rowOff>90714</xdr:rowOff>
    </xdr:from>
    <xdr:to>
      <xdr:col>35</xdr:col>
      <xdr:colOff>395720</xdr:colOff>
      <xdr:row>23</xdr:row>
      <xdr:rowOff>159123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ABEE7B-02A0-7A4D-99CA-E50FB5F63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435428</xdr:colOff>
      <xdr:row>24</xdr:row>
      <xdr:rowOff>52614</xdr:rowOff>
    </xdr:from>
    <xdr:to>
      <xdr:col>26</xdr:col>
      <xdr:colOff>277791</xdr:colOff>
      <xdr:row>46</xdr:row>
      <xdr:rowOff>121024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894978-79C4-2E4A-B4DC-548D1D3DA3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471714</xdr:colOff>
      <xdr:row>25</xdr:row>
      <xdr:rowOff>18143</xdr:rowOff>
    </xdr:from>
    <xdr:to>
      <xdr:col>35</xdr:col>
      <xdr:colOff>305006</xdr:colOff>
      <xdr:row>47</xdr:row>
      <xdr:rowOff>86553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C8D157-BBFB-4F47-BB9C-4C153D1125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508000</xdr:colOff>
      <xdr:row>49</xdr:row>
      <xdr:rowOff>9085</xdr:rowOff>
    </xdr:from>
    <xdr:to>
      <xdr:col>33</xdr:col>
      <xdr:colOff>444500</xdr:colOff>
      <xdr:row>77</xdr:row>
      <xdr:rowOff>117214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FC36EB-2715-4B4E-8A76-76EAD65791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353786</xdr:colOff>
      <xdr:row>0</xdr:row>
      <xdr:rowOff>0</xdr:rowOff>
    </xdr:from>
    <xdr:to>
      <xdr:col>26</xdr:col>
      <xdr:colOff>196149</xdr:colOff>
      <xdr:row>22</xdr:row>
      <xdr:rowOff>68411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E76FEF-AA55-8A44-BEEF-9BE042A8E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562428</xdr:colOff>
      <xdr:row>1</xdr:row>
      <xdr:rowOff>90714</xdr:rowOff>
    </xdr:from>
    <xdr:to>
      <xdr:col>35</xdr:col>
      <xdr:colOff>395720</xdr:colOff>
      <xdr:row>23</xdr:row>
      <xdr:rowOff>159123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265AAC-4A8F-EB4C-9A1D-BF25D14997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435428</xdr:colOff>
      <xdr:row>24</xdr:row>
      <xdr:rowOff>52614</xdr:rowOff>
    </xdr:from>
    <xdr:to>
      <xdr:col>26</xdr:col>
      <xdr:colOff>277791</xdr:colOff>
      <xdr:row>46</xdr:row>
      <xdr:rowOff>121024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C699CE-6A17-6848-BCBD-E6DF9AF3BC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471714</xdr:colOff>
      <xdr:row>25</xdr:row>
      <xdr:rowOff>18143</xdr:rowOff>
    </xdr:from>
    <xdr:to>
      <xdr:col>35</xdr:col>
      <xdr:colOff>305006</xdr:colOff>
      <xdr:row>47</xdr:row>
      <xdr:rowOff>86553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1D7FDC-3D81-5441-B1D3-B9290BC15A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508000</xdr:colOff>
      <xdr:row>49</xdr:row>
      <xdr:rowOff>9085</xdr:rowOff>
    </xdr:from>
    <xdr:to>
      <xdr:col>33</xdr:col>
      <xdr:colOff>444500</xdr:colOff>
      <xdr:row>77</xdr:row>
      <xdr:rowOff>117214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2EEADC-316E-E84F-B61B-286F84310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rgetorres/Desktop/Msc_thesis_Experiments_jorge_torres08dic2020(AutoRecovered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rgetorres/Documents/Oslo/COURSES/Courses%202019_02/Master%20thesis%20/data/QICPM/Dilution_factor_jorge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2"/>
  <sheetViews>
    <sheetView tabSelected="1" zoomScale="75" zoomScaleNormal="99" workbookViewId="0">
      <selection activeCell="W12" sqref="W12"/>
    </sheetView>
  </sheetViews>
  <sheetFormatPr defaultColWidth="11" defaultRowHeight="15.75" x14ac:dyDescent="0.25"/>
  <sheetData>
    <row r="1" spans="1:42" x14ac:dyDescent="0.25">
      <c r="A1" s="2"/>
      <c r="B1" s="2"/>
      <c r="C1" s="2" t="s">
        <v>6</v>
      </c>
      <c r="D1" s="2" t="s">
        <v>0</v>
      </c>
      <c r="E1" s="2" t="s">
        <v>7</v>
      </c>
      <c r="F1" s="2" t="s">
        <v>0</v>
      </c>
      <c r="G1" s="2" t="s">
        <v>8</v>
      </c>
      <c r="H1" s="2" t="s">
        <v>0</v>
      </c>
      <c r="I1" s="2" t="s">
        <v>9</v>
      </c>
      <c r="J1" s="2" t="s">
        <v>0</v>
      </c>
      <c r="K1" s="2" t="s">
        <v>10</v>
      </c>
      <c r="L1" s="2" t="s">
        <v>0</v>
      </c>
      <c r="M1" s="2" t="s">
        <v>11</v>
      </c>
      <c r="N1" s="2" t="s">
        <v>0</v>
      </c>
      <c r="O1" s="2" t="s">
        <v>12</v>
      </c>
      <c r="P1" s="2" t="s">
        <v>0</v>
      </c>
      <c r="Q1" s="2" t="s">
        <v>13</v>
      </c>
      <c r="R1" s="2" t="s">
        <v>0</v>
      </c>
      <c r="S1" s="2" t="s">
        <v>14</v>
      </c>
      <c r="T1" s="2" t="s">
        <v>0</v>
      </c>
      <c r="U1" s="2" t="s">
        <v>15</v>
      </c>
      <c r="V1" s="2" t="s">
        <v>0</v>
      </c>
      <c r="W1" s="2" t="s">
        <v>16</v>
      </c>
      <c r="X1" s="2" t="s">
        <v>0</v>
      </c>
      <c r="Y1" s="2" t="s">
        <v>17</v>
      </c>
      <c r="Z1" s="2" t="s">
        <v>0</v>
      </c>
      <c r="AA1" s="2" t="s">
        <v>18</v>
      </c>
      <c r="AB1" s="2" t="s">
        <v>0</v>
      </c>
      <c r="AC1" s="2" t="s">
        <v>19</v>
      </c>
      <c r="AD1" s="2" t="s">
        <v>0</v>
      </c>
      <c r="AE1" s="2" t="s">
        <v>20</v>
      </c>
      <c r="AF1" s="2" t="s">
        <v>0</v>
      </c>
      <c r="AG1" s="2" t="s">
        <v>21</v>
      </c>
      <c r="AH1" s="2" t="s">
        <v>0</v>
      </c>
      <c r="AI1" s="2" t="s">
        <v>22</v>
      </c>
      <c r="AJ1" s="2" t="s">
        <v>0</v>
      </c>
      <c r="AK1" s="2" t="s">
        <v>23</v>
      </c>
      <c r="AL1" s="2" t="s">
        <v>0</v>
      </c>
      <c r="AM1" s="2" t="s">
        <v>24</v>
      </c>
      <c r="AN1" s="2" t="s">
        <v>0</v>
      </c>
      <c r="AO1" s="2" t="s">
        <v>25</v>
      </c>
      <c r="AP1" s="2" t="s">
        <v>0</v>
      </c>
    </row>
    <row r="2" spans="1:42" x14ac:dyDescent="0.25">
      <c r="A2" s="4">
        <v>1</v>
      </c>
      <c r="B2" s="5" t="s">
        <v>26</v>
      </c>
      <c r="C2">
        <v>8860.7199999999993</v>
      </c>
      <c r="D2">
        <v>1.26</v>
      </c>
      <c r="E2" s="7">
        <v>0.151</v>
      </c>
      <c r="F2">
        <v>170.1</v>
      </c>
      <c r="G2">
        <v>2668.9769999999999</v>
      </c>
      <c r="H2">
        <v>0.66</v>
      </c>
      <c r="I2">
        <v>20.159800000000001</v>
      </c>
      <c r="J2">
        <v>1.97</v>
      </c>
      <c r="K2" s="7">
        <v>21.751899999999999</v>
      </c>
      <c r="L2">
        <v>17.16</v>
      </c>
      <c r="M2" s="7">
        <v>0.31929999999999997</v>
      </c>
      <c r="N2">
        <v>7.99</v>
      </c>
      <c r="O2">
        <v>10.001899999999999</v>
      </c>
      <c r="P2">
        <v>0.66</v>
      </c>
      <c r="Q2">
        <v>1.1457999999999999</v>
      </c>
      <c r="R2">
        <v>5.94</v>
      </c>
      <c r="S2">
        <v>0.1226</v>
      </c>
      <c r="T2">
        <v>5.82</v>
      </c>
      <c r="U2" s="7">
        <v>0.10050000000000001</v>
      </c>
      <c r="V2">
        <v>308</v>
      </c>
      <c r="W2" s="7">
        <v>-1.43E-2</v>
      </c>
      <c r="X2">
        <v>88.5</v>
      </c>
      <c r="Y2">
        <v>2.5059999999999998</v>
      </c>
      <c r="Z2">
        <v>3.43</v>
      </c>
      <c r="AA2">
        <v>1.4956</v>
      </c>
      <c r="AB2">
        <v>4.42</v>
      </c>
      <c r="AC2">
        <v>3.6772999999999998</v>
      </c>
      <c r="AD2">
        <v>2.19</v>
      </c>
      <c r="AE2">
        <v>0.23630000000000001</v>
      </c>
      <c r="AF2">
        <v>40.840000000000003</v>
      </c>
      <c r="AG2" s="7">
        <v>-6.8999999999999999E-3</v>
      </c>
      <c r="AH2">
        <v>18.97</v>
      </c>
      <c r="AI2" s="7">
        <v>6.4000000000000003E-3</v>
      </c>
      <c r="AJ2">
        <v>22.31</v>
      </c>
      <c r="AK2">
        <v>4.3400000000000001E-2</v>
      </c>
      <c r="AL2">
        <v>20.420000000000002</v>
      </c>
      <c r="AM2" s="7">
        <v>2.0299999999999999E-2</v>
      </c>
      <c r="AN2">
        <v>9.44</v>
      </c>
      <c r="AO2" s="7">
        <v>0.50880000000000003</v>
      </c>
      <c r="AP2">
        <v>2.2799999999999998</v>
      </c>
    </row>
    <row r="3" spans="1:42" x14ac:dyDescent="0.25">
      <c r="A3" s="4">
        <v>2</v>
      </c>
      <c r="B3" s="5" t="s">
        <v>27</v>
      </c>
      <c r="C3">
        <v>8721.8629999999994</v>
      </c>
      <c r="D3">
        <v>0.65</v>
      </c>
      <c r="E3" s="7">
        <v>0.19040000000000001</v>
      </c>
      <c r="F3">
        <v>133.1</v>
      </c>
      <c r="G3">
        <v>2793.143</v>
      </c>
      <c r="H3">
        <v>1.19</v>
      </c>
      <c r="I3">
        <v>21.032800000000002</v>
      </c>
      <c r="J3">
        <v>1.1399999999999999</v>
      </c>
      <c r="K3" s="7">
        <v>18.766500000000001</v>
      </c>
      <c r="L3">
        <v>12.64</v>
      </c>
      <c r="M3" s="7">
        <v>0.22739999999999999</v>
      </c>
      <c r="N3">
        <v>9.0500000000000007</v>
      </c>
      <c r="O3">
        <v>10.928800000000001</v>
      </c>
      <c r="P3">
        <v>0.93</v>
      </c>
      <c r="Q3">
        <v>1.0071000000000001</v>
      </c>
      <c r="R3">
        <v>7.28</v>
      </c>
      <c r="S3" s="7">
        <v>-8.3999999999999995E-3</v>
      </c>
      <c r="T3">
        <v>46.86</v>
      </c>
      <c r="U3" s="7">
        <v>7.2099999999999997E-2</v>
      </c>
      <c r="V3">
        <v>326.89999999999998</v>
      </c>
      <c r="W3" s="7">
        <v>-1.47E-2</v>
      </c>
      <c r="X3">
        <v>75.849999999999994</v>
      </c>
      <c r="Y3">
        <v>0.1154</v>
      </c>
      <c r="Z3">
        <v>10.52</v>
      </c>
      <c r="AA3">
        <v>0.28989999999999999</v>
      </c>
      <c r="AB3">
        <v>8.85</v>
      </c>
      <c r="AC3">
        <v>3.7336999999999998</v>
      </c>
      <c r="AD3">
        <v>2.5499999999999998</v>
      </c>
      <c r="AE3">
        <v>0.33879999999999999</v>
      </c>
      <c r="AF3">
        <v>26.11</v>
      </c>
      <c r="AG3" s="7">
        <v>-6.8999999999999999E-3</v>
      </c>
      <c r="AH3">
        <v>18.53</v>
      </c>
      <c r="AI3" s="7">
        <v>4.7999999999999996E-3</v>
      </c>
      <c r="AJ3">
        <v>21.99</v>
      </c>
      <c r="AK3">
        <v>3.8199999999999998E-2</v>
      </c>
      <c r="AL3">
        <v>25.38</v>
      </c>
      <c r="AM3" s="7">
        <v>1.4800000000000001E-2</v>
      </c>
      <c r="AN3">
        <v>8.6</v>
      </c>
      <c r="AO3" s="7">
        <v>0.3483</v>
      </c>
      <c r="AP3">
        <v>2.14</v>
      </c>
    </row>
    <row r="4" spans="1:42" x14ac:dyDescent="0.25">
      <c r="A4" s="4">
        <v>3</v>
      </c>
      <c r="B4" s="5" t="s">
        <v>28</v>
      </c>
      <c r="C4">
        <v>8866.7520000000004</v>
      </c>
      <c r="D4">
        <v>0.77</v>
      </c>
      <c r="E4" s="7">
        <v>0.22900000000000001</v>
      </c>
      <c r="F4">
        <v>156.6</v>
      </c>
      <c r="G4">
        <v>2977.7249999999999</v>
      </c>
      <c r="H4">
        <v>0.97</v>
      </c>
      <c r="I4">
        <v>18.306999999999999</v>
      </c>
      <c r="J4">
        <v>4.59</v>
      </c>
      <c r="K4" s="7">
        <v>10.3619</v>
      </c>
      <c r="L4">
        <v>48.02</v>
      </c>
      <c r="M4" s="7">
        <v>0.1623</v>
      </c>
      <c r="N4">
        <v>10.37</v>
      </c>
      <c r="O4">
        <v>11.935</v>
      </c>
      <c r="P4">
        <v>0.54</v>
      </c>
      <c r="Q4">
        <v>1.234</v>
      </c>
      <c r="R4">
        <v>4.63</v>
      </c>
      <c r="S4" s="7">
        <v>3.3999999999999998E-3</v>
      </c>
      <c r="T4">
        <v>136.5</v>
      </c>
      <c r="U4" s="7">
        <v>0.191</v>
      </c>
      <c r="V4">
        <v>142.4</v>
      </c>
      <c r="W4" s="7">
        <v>-1.77E-2</v>
      </c>
      <c r="X4">
        <v>45.08</v>
      </c>
      <c r="Y4">
        <v>0.32900000000000001</v>
      </c>
      <c r="Z4">
        <v>4.8</v>
      </c>
      <c r="AA4">
        <v>0.1653</v>
      </c>
      <c r="AB4">
        <v>17.670000000000002</v>
      </c>
      <c r="AC4">
        <v>3.8761000000000001</v>
      </c>
      <c r="AD4">
        <v>3.01</v>
      </c>
      <c r="AE4">
        <v>0.40539999999999998</v>
      </c>
      <c r="AF4">
        <v>14.65</v>
      </c>
      <c r="AG4" s="7">
        <v>-5.1999999999999998E-3</v>
      </c>
      <c r="AH4">
        <v>24.39</v>
      </c>
      <c r="AI4" s="7">
        <v>2E-3</v>
      </c>
      <c r="AJ4">
        <v>47.01</v>
      </c>
      <c r="AK4">
        <v>4.2299999999999997E-2</v>
      </c>
      <c r="AL4">
        <v>27.93</v>
      </c>
      <c r="AM4" s="7">
        <v>-2.3E-3</v>
      </c>
      <c r="AN4">
        <v>15.63</v>
      </c>
      <c r="AO4" s="7">
        <v>0.26150000000000001</v>
      </c>
      <c r="AP4">
        <v>5</v>
      </c>
    </row>
    <row r="5" spans="1:42" x14ac:dyDescent="0.25">
      <c r="A5" s="4">
        <v>4</v>
      </c>
      <c r="B5" s="5" t="s">
        <v>29</v>
      </c>
      <c r="C5">
        <v>8736.5390000000007</v>
      </c>
      <c r="D5">
        <v>1.1499999999999999</v>
      </c>
      <c r="E5" s="7">
        <v>0.27339999999999998</v>
      </c>
      <c r="F5">
        <v>80.83</v>
      </c>
      <c r="G5">
        <v>2024.635</v>
      </c>
      <c r="H5">
        <v>0.77</v>
      </c>
      <c r="I5">
        <v>80.741</v>
      </c>
      <c r="J5">
        <v>1.75</v>
      </c>
      <c r="K5">
        <v>39.470100000000002</v>
      </c>
      <c r="L5">
        <v>3.11</v>
      </c>
      <c r="M5" s="7">
        <v>0.15890000000000001</v>
      </c>
      <c r="N5">
        <v>14.2</v>
      </c>
      <c r="O5">
        <v>16.105399999999999</v>
      </c>
      <c r="P5">
        <v>0.66</v>
      </c>
      <c r="Q5">
        <v>1.6296999999999999</v>
      </c>
      <c r="R5">
        <v>5.12</v>
      </c>
      <c r="S5" s="7">
        <v>7.6E-3</v>
      </c>
      <c r="T5">
        <v>40.24</v>
      </c>
      <c r="U5">
        <v>10.293200000000001</v>
      </c>
      <c r="V5">
        <v>7.43</v>
      </c>
      <c r="W5" s="7">
        <v>5.5599999999999997E-2</v>
      </c>
      <c r="X5">
        <v>20.61</v>
      </c>
      <c r="Y5">
        <v>0.66920000000000002</v>
      </c>
      <c r="Z5">
        <v>4.09</v>
      </c>
      <c r="AA5">
        <v>0.31740000000000002</v>
      </c>
      <c r="AB5">
        <v>7.83</v>
      </c>
      <c r="AC5">
        <v>3.1962000000000002</v>
      </c>
      <c r="AD5">
        <v>2.66</v>
      </c>
      <c r="AE5">
        <v>0.67290000000000005</v>
      </c>
      <c r="AF5">
        <v>23.79</v>
      </c>
      <c r="AG5" s="7">
        <v>-4.1000000000000003E-3</v>
      </c>
      <c r="AH5">
        <v>76.34</v>
      </c>
      <c r="AI5" s="7">
        <v>2.3400000000000001E-2</v>
      </c>
      <c r="AJ5">
        <v>9</v>
      </c>
      <c r="AK5">
        <v>4.58E-2</v>
      </c>
      <c r="AL5">
        <v>30.9</v>
      </c>
      <c r="AM5" s="7">
        <v>1.78E-2</v>
      </c>
      <c r="AN5">
        <v>8.25</v>
      </c>
      <c r="AO5" s="7">
        <v>0.31669999999999998</v>
      </c>
      <c r="AP5">
        <v>1.55</v>
      </c>
    </row>
    <row r="6" spans="1:42" x14ac:dyDescent="0.25">
      <c r="A6" s="4">
        <v>5</v>
      </c>
      <c r="B6" s="5" t="s">
        <v>30</v>
      </c>
      <c r="C6">
        <v>8508.3140000000003</v>
      </c>
      <c r="D6">
        <v>0.61</v>
      </c>
      <c r="E6" s="7">
        <v>0.23069999999999999</v>
      </c>
      <c r="F6">
        <v>124.8</v>
      </c>
      <c r="G6">
        <v>1992.34</v>
      </c>
      <c r="H6">
        <v>0.71</v>
      </c>
      <c r="I6">
        <v>77.279499999999999</v>
      </c>
      <c r="J6">
        <v>1.85</v>
      </c>
      <c r="K6">
        <v>41.818300000000001</v>
      </c>
      <c r="L6">
        <v>15.89</v>
      </c>
      <c r="M6" s="7">
        <v>8.9700000000000002E-2</v>
      </c>
      <c r="N6">
        <v>10.8</v>
      </c>
      <c r="O6">
        <v>15.8748</v>
      </c>
      <c r="P6">
        <v>1.19</v>
      </c>
      <c r="Q6">
        <v>1.6667000000000001</v>
      </c>
      <c r="R6">
        <v>2.81</v>
      </c>
      <c r="S6" s="7">
        <v>4.3E-3</v>
      </c>
      <c r="T6">
        <v>91.76</v>
      </c>
      <c r="U6">
        <v>15.237500000000001</v>
      </c>
      <c r="V6">
        <v>5.28</v>
      </c>
      <c r="W6" s="7">
        <v>5.5100000000000003E-2</v>
      </c>
      <c r="X6">
        <v>26.88</v>
      </c>
      <c r="Y6">
        <v>0.72140000000000004</v>
      </c>
      <c r="Z6">
        <v>5.25</v>
      </c>
      <c r="AA6">
        <v>0.22020000000000001</v>
      </c>
      <c r="AB6">
        <v>17.71</v>
      </c>
      <c r="AC6">
        <v>3.0611999999999999</v>
      </c>
      <c r="AD6">
        <v>1.8</v>
      </c>
      <c r="AE6">
        <v>0.62209999999999999</v>
      </c>
      <c r="AF6">
        <v>15.63</v>
      </c>
      <c r="AG6" s="7">
        <v>-5.7999999999999996E-3</v>
      </c>
      <c r="AH6">
        <v>43.7</v>
      </c>
      <c r="AI6" s="7">
        <v>3.0700000000000002E-2</v>
      </c>
      <c r="AJ6">
        <v>8.6999999999999993</v>
      </c>
      <c r="AK6">
        <v>4.4299999999999999E-2</v>
      </c>
      <c r="AL6">
        <v>41.23</v>
      </c>
      <c r="AM6" s="7">
        <v>8.8999999999999999E-3</v>
      </c>
      <c r="AN6">
        <v>7.09</v>
      </c>
      <c r="AO6" s="7">
        <v>0.2422</v>
      </c>
      <c r="AP6">
        <v>4.55</v>
      </c>
    </row>
    <row r="7" spans="1:42" x14ac:dyDescent="0.25">
      <c r="A7" s="4">
        <v>6</v>
      </c>
      <c r="B7" s="5" t="s">
        <v>31</v>
      </c>
      <c r="C7">
        <v>8536.5910000000003</v>
      </c>
      <c r="D7">
        <v>1.01</v>
      </c>
      <c r="E7" s="7">
        <v>0.27089999999999997</v>
      </c>
      <c r="F7">
        <v>126.5</v>
      </c>
      <c r="G7">
        <v>2036.9590000000001</v>
      </c>
      <c r="H7">
        <v>1.03</v>
      </c>
      <c r="I7">
        <v>79.668899999999994</v>
      </c>
      <c r="J7">
        <v>1.66</v>
      </c>
      <c r="K7">
        <v>41.782499999999999</v>
      </c>
      <c r="L7">
        <v>12.93</v>
      </c>
      <c r="M7" s="7">
        <v>5.7500000000000002E-2</v>
      </c>
      <c r="N7">
        <v>15.03</v>
      </c>
      <c r="O7">
        <v>16.695</v>
      </c>
      <c r="P7">
        <v>0.77</v>
      </c>
      <c r="Q7">
        <v>1.5061</v>
      </c>
      <c r="R7">
        <v>3.01</v>
      </c>
      <c r="S7" s="7">
        <v>2.8999999999999998E-3</v>
      </c>
      <c r="T7">
        <v>178</v>
      </c>
      <c r="U7">
        <v>12.8711</v>
      </c>
      <c r="V7">
        <v>6.32</v>
      </c>
      <c r="W7" s="7">
        <v>4.4600000000000001E-2</v>
      </c>
      <c r="X7">
        <v>31.48</v>
      </c>
      <c r="Y7">
        <v>0.62819999999999998</v>
      </c>
      <c r="Z7">
        <v>4.05</v>
      </c>
      <c r="AA7">
        <v>0.40150000000000002</v>
      </c>
      <c r="AB7">
        <v>6.26</v>
      </c>
      <c r="AC7">
        <v>3.1032999999999999</v>
      </c>
      <c r="AD7">
        <v>2.21</v>
      </c>
      <c r="AE7">
        <v>0.70640000000000003</v>
      </c>
      <c r="AF7">
        <v>18.32</v>
      </c>
      <c r="AG7" s="7">
        <v>-6.4000000000000003E-3</v>
      </c>
      <c r="AH7">
        <v>24.4</v>
      </c>
      <c r="AI7" s="7">
        <v>3.15E-2</v>
      </c>
      <c r="AJ7">
        <v>9.18</v>
      </c>
      <c r="AK7">
        <v>5.5500000000000001E-2</v>
      </c>
      <c r="AL7">
        <v>21.9</v>
      </c>
      <c r="AM7" s="7">
        <v>4.4000000000000003E-3</v>
      </c>
      <c r="AN7">
        <v>15.38</v>
      </c>
      <c r="AO7" s="7">
        <v>0.1782</v>
      </c>
      <c r="AP7">
        <v>1.2</v>
      </c>
    </row>
    <row r="8" spans="1:42" x14ac:dyDescent="0.25">
      <c r="A8" s="4">
        <v>7</v>
      </c>
      <c r="B8" s="5" t="s">
        <v>32</v>
      </c>
      <c r="C8">
        <v>8887.0259999999998</v>
      </c>
      <c r="D8">
        <v>0.56999999999999995</v>
      </c>
      <c r="E8" s="7">
        <v>0.2732</v>
      </c>
      <c r="F8">
        <v>188</v>
      </c>
      <c r="G8">
        <v>2584.91</v>
      </c>
      <c r="H8">
        <v>0.36</v>
      </c>
      <c r="I8">
        <v>19.361799999999999</v>
      </c>
      <c r="J8">
        <v>4.07</v>
      </c>
      <c r="K8" s="7">
        <v>7.3326000000000002</v>
      </c>
      <c r="L8">
        <v>41.13</v>
      </c>
      <c r="M8" s="7">
        <v>1.1900000000000001E-2</v>
      </c>
      <c r="N8">
        <v>154.5</v>
      </c>
      <c r="O8">
        <v>17.561399999999999</v>
      </c>
      <c r="P8">
        <v>0.37</v>
      </c>
      <c r="Q8">
        <v>0.98880000000000001</v>
      </c>
      <c r="R8">
        <v>5.61</v>
      </c>
      <c r="S8" s="7">
        <v>-7.4000000000000003E-3</v>
      </c>
      <c r="T8">
        <v>42.12</v>
      </c>
      <c r="U8">
        <v>0.51619999999999999</v>
      </c>
      <c r="V8">
        <v>76.040000000000006</v>
      </c>
      <c r="W8" s="7">
        <v>-1.21E-2</v>
      </c>
      <c r="X8">
        <v>93.75</v>
      </c>
      <c r="Y8">
        <v>0.12559999999999999</v>
      </c>
      <c r="Z8">
        <v>5.72</v>
      </c>
      <c r="AA8">
        <v>0.18010000000000001</v>
      </c>
      <c r="AB8">
        <v>11.49</v>
      </c>
      <c r="AC8">
        <v>3.8243999999999998</v>
      </c>
      <c r="AD8">
        <v>2.09</v>
      </c>
      <c r="AE8">
        <v>0.61619999999999997</v>
      </c>
      <c r="AF8">
        <v>16.02</v>
      </c>
      <c r="AG8" s="7">
        <v>-5.1999999999999998E-3</v>
      </c>
      <c r="AH8">
        <v>46.52</v>
      </c>
      <c r="AI8" s="7">
        <v>1.4E-3</v>
      </c>
      <c r="AJ8">
        <v>62.1</v>
      </c>
      <c r="AK8">
        <v>5.8200000000000002E-2</v>
      </c>
      <c r="AL8">
        <v>37.619999999999997</v>
      </c>
      <c r="AM8" s="7">
        <v>-2.5999999999999999E-3</v>
      </c>
      <c r="AN8">
        <v>52.97</v>
      </c>
      <c r="AO8" s="7">
        <v>8.43E-2</v>
      </c>
      <c r="AP8">
        <v>3.43</v>
      </c>
    </row>
    <row r="9" spans="1:42" x14ac:dyDescent="0.25">
      <c r="A9" s="4">
        <v>8</v>
      </c>
      <c r="B9" s="5" t="s">
        <v>33</v>
      </c>
      <c r="C9">
        <v>8784.1779999999999</v>
      </c>
      <c r="D9">
        <v>0.56000000000000005</v>
      </c>
      <c r="E9" s="7">
        <v>9.74E-2</v>
      </c>
      <c r="F9">
        <v>245.7</v>
      </c>
      <c r="G9">
        <v>1987.066</v>
      </c>
      <c r="H9">
        <v>0.22</v>
      </c>
      <c r="I9">
        <v>19.851099999999999</v>
      </c>
      <c r="J9">
        <v>3.51</v>
      </c>
      <c r="K9" s="7">
        <v>-17.8704</v>
      </c>
      <c r="L9">
        <v>20.66</v>
      </c>
      <c r="M9" s="7">
        <v>-3.0000000000000001E-3</v>
      </c>
      <c r="N9">
        <v>193.5</v>
      </c>
      <c r="O9">
        <v>17.8963</v>
      </c>
      <c r="P9">
        <v>0.73</v>
      </c>
      <c r="Q9">
        <v>0.7762</v>
      </c>
      <c r="R9">
        <v>5.97</v>
      </c>
      <c r="S9" s="7">
        <v>3.3E-3</v>
      </c>
      <c r="T9">
        <v>66.47</v>
      </c>
      <c r="U9">
        <v>0.72950000000000004</v>
      </c>
      <c r="V9">
        <v>22.05</v>
      </c>
      <c r="W9" s="7">
        <v>-2.24E-2</v>
      </c>
      <c r="X9">
        <v>56.42</v>
      </c>
      <c r="Y9">
        <v>0.40970000000000001</v>
      </c>
      <c r="Z9">
        <v>4.12</v>
      </c>
      <c r="AA9">
        <v>0.50390000000000001</v>
      </c>
      <c r="AB9">
        <v>9.1999999999999993</v>
      </c>
      <c r="AC9">
        <v>3.6789000000000001</v>
      </c>
      <c r="AD9">
        <v>0.82</v>
      </c>
      <c r="AE9">
        <v>0.3609</v>
      </c>
      <c r="AF9">
        <v>24.03</v>
      </c>
      <c r="AG9" s="7">
        <v>-5.1999999999999998E-3</v>
      </c>
      <c r="AH9">
        <v>45.46</v>
      </c>
      <c r="AI9" s="7">
        <v>6.9999999999999999E-4</v>
      </c>
      <c r="AJ9">
        <v>26.22</v>
      </c>
      <c r="AK9">
        <v>6.1699999999999998E-2</v>
      </c>
      <c r="AL9">
        <v>27.02</v>
      </c>
      <c r="AM9" s="7">
        <v>2.9999999999999997E-4</v>
      </c>
      <c r="AN9">
        <v>386.3</v>
      </c>
      <c r="AO9" s="7">
        <v>7.1400000000000005E-2</v>
      </c>
      <c r="AP9">
        <v>1</v>
      </c>
    </row>
    <row r="10" spans="1:42" x14ac:dyDescent="0.25">
      <c r="A10" s="4">
        <v>9</v>
      </c>
      <c r="B10" s="5" t="s">
        <v>34</v>
      </c>
      <c r="C10">
        <v>8717.0910000000003</v>
      </c>
      <c r="D10">
        <v>0.71</v>
      </c>
      <c r="E10" s="7">
        <v>0.40810000000000002</v>
      </c>
      <c r="F10">
        <v>125.1</v>
      </c>
      <c r="G10">
        <v>2669.1280000000002</v>
      </c>
      <c r="H10">
        <v>0.7</v>
      </c>
      <c r="I10">
        <v>19.206399999999999</v>
      </c>
      <c r="J10">
        <v>3.86</v>
      </c>
      <c r="K10" s="7">
        <v>7.35</v>
      </c>
      <c r="L10">
        <v>17.18</v>
      </c>
      <c r="M10" s="7">
        <v>-3.73E-2</v>
      </c>
      <c r="N10">
        <v>9.6</v>
      </c>
      <c r="O10">
        <v>19.855399999999999</v>
      </c>
      <c r="P10">
        <v>0.53</v>
      </c>
      <c r="Q10">
        <v>0.94840000000000002</v>
      </c>
      <c r="R10">
        <v>3.93</v>
      </c>
      <c r="S10" s="7">
        <v>-7.9000000000000008E-3</v>
      </c>
      <c r="T10">
        <v>26.61</v>
      </c>
      <c r="U10">
        <v>1.4839</v>
      </c>
      <c r="V10">
        <v>27.74</v>
      </c>
      <c r="W10" s="7">
        <v>-3.56E-2</v>
      </c>
      <c r="X10">
        <v>19.98</v>
      </c>
      <c r="Y10">
        <v>0.1696</v>
      </c>
      <c r="Z10">
        <v>8.66</v>
      </c>
      <c r="AA10">
        <v>0.23419999999999999</v>
      </c>
      <c r="AB10">
        <v>19.39</v>
      </c>
      <c r="AC10">
        <v>3.6917</v>
      </c>
      <c r="AD10">
        <v>2.5299999999999998</v>
      </c>
      <c r="AE10">
        <v>0.60499999999999998</v>
      </c>
      <c r="AF10">
        <v>18.690000000000001</v>
      </c>
      <c r="AG10" s="7">
        <v>-6.8999999999999999E-3</v>
      </c>
      <c r="AH10">
        <v>18.649999999999999</v>
      </c>
      <c r="AI10" s="7">
        <v>3.3E-3</v>
      </c>
      <c r="AJ10">
        <v>29.96</v>
      </c>
      <c r="AK10">
        <v>5.6800000000000003E-2</v>
      </c>
      <c r="AL10">
        <v>43.22</v>
      </c>
      <c r="AM10" s="7">
        <v>4.7000000000000002E-3</v>
      </c>
      <c r="AN10">
        <v>17.63</v>
      </c>
      <c r="AO10" s="7">
        <v>5.6000000000000001E-2</v>
      </c>
      <c r="AP10">
        <v>5.18</v>
      </c>
    </row>
    <row r="11" spans="1:42" x14ac:dyDescent="0.25">
      <c r="A11" s="4">
        <v>10</v>
      </c>
      <c r="B11" s="5" t="s">
        <v>35</v>
      </c>
      <c r="C11">
        <v>15043.09</v>
      </c>
      <c r="D11">
        <v>0.92</v>
      </c>
      <c r="E11" s="7">
        <v>0.42570000000000002</v>
      </c>
      <c r="F11">
        <v>96.77</v>
      </c>
      <c r="G11">
        <v>19.347799999999999</v>
      </c>
      <c r="H11">
        <v>2.1</v>
      </c>
      <c r="I11">
        <v>31.6675</v>
      </c>
      <c r="J11">
        <v>2.1</v>
      </c>
      <c r="K11">
        <v>10530.9</v>
      </c>
      <c r="L11">
        <v>0.4</v>
      </c>
      <c r="M11" s="7">
        <v>-2.0199999999999999E-2</v>
      </c>
      <c r="N11">
        <v>136.4</v>
      </c>
      <c r="O11">
        <v>2.9961000000000002</v>
      </c>
      <c r="P11">
        <v>1.18</v>
      </c>
      <c r="Q11">
        <v>1.0271999999999999</v>
      </c>
      <c r="R11">
        <v>5.18</v>
      </c>
      <c r="S11" s="7">
        <v>-9.7999999999999997E-3</v>
      </c>
      <c r="T11">
        <v>36.72</v>
      </c>
      <c r="U11">
        <v>4.5750999999999999</v>
      </c>
      <c r="V11">
        <v>4.24</v>
      </c>
      <c r="W11" s="7">
        <v>-3.3999999999999998E-3</v>
      </c>
      <c r="X11">
        <v>362.2</v>
      </c>
      <c r="Y11">
        <v>9.8199999999999996E-2</v>
      </c>
      <c r="Z11">
        <v>8.8699999999999992</v>
      </c>
      <c r="AA11">
        <v>0.14399999999999999</v>
      </c>
      <c r="AB11">
        <v>16.89</v>
      </c>
      <c r="AC11">
        <v>0.48060000000000003</v>
      </c>
      <c r="AD11">
        <v>6.71</v>
      </c>
      <c r="AE11" s="7">
        <v>-2.3800000000000002E-2</v>
      </c>
      <c r="AF11">
        <v>461</v>
      </c>
      <c r="AG11" s="7">
        <v>-2.8E-3</v>
      </c>
      <c r="AH11">
        <v>120.8</v>
      </c>
      <c r="AI11" s="7">
        <v>1.6000000000000001E-3</v>
      </c>
      <c r="AJ11">
        <v>34.19</v>
      </c>
      <c r="AK11">
        <v>2.9700000000000001E-2</v>
      </c>
      <c r="AL11">
        <v>38.619999999999997</v>
      </c>
      <c r="AM11" s="7">
        <v>2.5999999999999999E-3</v>
      </c>
      <c r="AN11">
        <v>36.159999999999997</v>
      </c>
      <c r="AO11" s="7">
        <v>7.2099999999999997E-2</v>
      </c>
      <c r="AP11">
        <v>1.89</v>
      </c>
    </row>
    <row r="12" spans="1:42" x14ac:dyDescent="0.25">
      <c r="A12" s="4">
        <v>11</v>
      </c>
      <c r="B12" s="5" t="s">
        <v>36</v>
      </c>
      <c r="C12">
        <v>14517.55</v>
      </c>
      <c r="D12">
        <v>0.69</v>
      </c>
      <c r="E12">
        <v>0.74960000000000004</v>
      </c>
      <c r="F12">
        <v>48.03</v>
      </c>
      <c r="G12">
        <v>4.5867000000000004</v>
      </c>
      <c r="H12">
        <v>1.98</v>
      </c>
      <c r="I12">
        <v>30.2683</v>
      </c>
      <c r="J12">
        <v>3.57</v>
      </c>
      <c r="K12">
        <v>10281.19</v>
      </c>
      <c r="L12">
        <v>0.95</v>
      </c>
      <c r="M12" s="7">
        <v>-6.4000000000000003E-3</v>
      </c>
      <c r="N12">
        <v>176.6</v>
      </c>
      <c r="O12">
        <v>2.7865000000000002</v>
      </c>
      <c r="P12">
        <v>0.98</v>
      </c>
      <c r="Q12">
        <v>0.89649999999999996</v>
      </c>
      <c r="R12">
        <v>6.71</v>
      </c>
      <c r="S12" s="7">
        <v>1.0200000000000001E-2</v>
      </c>
      <c r="T12">
        <v>66.930000000000007</v>
      </c>
      <c r="U12">
        <v>4.9070999999999998</v>
      </c>
      <c r="V12">
        <v>4.8499999999999996</v>
      </c>
      <c r="W12" s="7">
        <v>3.8E-3</v>
      </c>
      <c r="X12">
        <v>217.8</v>
      </c>
      <c r="Y12">
        <v>0.44629999999999997</v>
      </c>
      <c r="Z12">
        <v>4.28</v>
      </c>
      <c r="AA12">
        <v>0.35539999999999999</v>
      </c>
      <c r="AB12">
        <v>7.19</v>
      </c>
      <c r="AC12">
        <v>0.42459999999999998</v>
      </c>
      <c r="AD12">
        <v>8.65</v>
      </c>
      <c r="AE12" s="7">
        <v>6.2899999999999998E-2</v>
      </c>
      <c r="AF12">
        <v>138.30000000000001</v>
      </c>
      <c r="AG12" s="7">
        <v>-5.1000000000000004E-3</v>
      </c>
      <c r="AH12">
        <v>48.47</v>
      </c>
      <c r="AI12" s="7">
        <v>1.9E-3</v>
      </c>
      <c r="AJ12">
        <v>41.72</v>
      </c>
      <c r="AK12">
        <v>3.5400000000000001E-2</v>
      </c>
      <c r="AL12">
        <v>44.42</v>
      </c>
      <c r="AM12" s="7">
        <v>-1.8E-3</v>
      </c>
      <c r="AN12">
        <v>40.35</v>
      </c>
      <c r="AO12" s="7">
        <v>5.8999999999999997E-2</v>
      </c>
      <c r="AP12">
        <v>7.28</v>
      </c>
    </row>
    <row r="13" spans="1:42" x14ac:dyDescent="0.25">
      <c r="A13" s="4">
        <v>12</v>
      </c>
      <c r="B13" s="5" t="s">
        <v>37</v>
      </c>
      <c r="C13">
        <v>14695.81</v>
      </c>
      <c r="D13">
        <v>0.72</v>
      </c>
      <c r="E13">
        <v>0.66700000000000004</v>
      </c>
      <c r="F13">
        <v>39.42</v>
      </c>
      <c r="G13">
        <v>2.3346</v>
      </c>
      <c r="H13">
        <v>3.55</v>
      </c>
      <c r="I13">
        <v>29.273499999999999</v>
      </c>
      <c r="J13">
        <v>2.6</v>
      </c>
      <c r="K13">
        <v>10393.6</v>
      </c>
      <c r="L13">
        <v>0.26</v>
      </c>
      <c r="M13" s="7">
        <v>-3.2800000000000003E-2</v>
      </c>
      <c r="N13">
        <v>52.01</v>
      </c>
      <c r="O13">
        <v>2.7917000000000001</v>
      </c>
      <c r="P13">
        <v>1.76</v>
      </c>
      <c r="Q13">
        <v>0.62949999999999995</v>
      </c>
      <c r="R13">
        <v>7.32</v>
      </c>
      <c r="S13">
        <v>0.216</v>
      </c>
      <c r="T13">
        <v>3.29</v>
      </c>
      <c r="U13">
        <v>5.0076000000000001</v>
      </c>
      <c r="V13">
        <v>10.58</v>
      </c>
      <c r="W13" s="7">
        <v>8.3999999999999995E-3</v>
      </c>
      <c r="X13">
        <v>97.01</v>
      </c>
      <c r="Y13">
        <v>3.9944000000000002</v>
      </c>
      <c r="Z13">
        <v>2.0699999999999998</v>
      </c>
      <c r="AA13">
        <v>1.9614</v>
      </c>
      <c r="AB13">
        <v>3.49</v>
      </c>
      <c r="AC13">
        <v>0.45</v>
      </c>
      <c r="AD13">
        <v>7.31</v>
      </c>
      <c r="AE13" s="7">
        <v>-9.9000000000000008E-3</v>
      </c>
      <c r="AF13">
        <v>950.1</v>
      </c>
      <c r="AG13" s="7">
        <v>-5.7000000000000002E-3</v>
      </c>
      <c r="AH13">
        <v>46.9</v>
      </c>
      <c r="AI13" s="7">
        <v>1.6000000000000001E-3</v>
      </c>
      <c r="AJ13">
        <v>63.34</v>
      </c>
      <c r="AK13">
        <v>3.6600000000000001E-2</v>
      </c>
      <c r="AL13">
        <v>34.25</v>
      </c>
      <c r="AM13" s="7">
        <v>7.7000000000000002E-3</v>
      </c>
      <c r="AN13">
        <v>37.409999999999997</v>
      </c>
      <c r="AO13" s="7">
        <v>4.7300000000000002E-2</v>
      </c>
      <c r="AP13">
        <v>15.01</v>
      </c>
    </row>
    <row r="14" spans="1:42" x14ac:dyDescent="0.25">
      <c r="A14" s="4">
        <v>13</v>
      </c>
      <c r="B14" s="5" t="s">
        <v>38</v>
      </c>
      <c r="C14">
        <v>4801.893</v>
      </c>
      <c r="D14">
        <v>0.68</v>
      </c>
      <c r="E14" s="7">
        <v>0.2465</v>
      </c>
      <c r="F14">
        <v>101.7</v>
      </c>
      <c r="G14">
        <v>1253.2139999999999</v>
      </c>
      <c r="H14">
        <v>0.98</v>
      </c>
      <c r="I14">
        <v>11.008699999999999</v>
      </c>
      <c r="J14">
        <v>4.21</v>
      </c>
      <c r="K14" s="7">
        <v>16.263999999999999</v>
      </c>
      <c r="L14">
        <v>13.75</v>
      </c>
      <c r="M14" s="7">
        <v>-7.4099999999999999E-2</v>
      </c>
      <c r="N14">
        <v>18.89</v>
      </c>
      <c r="O14">
        <v>7.0533000000000001</v>
      </c>
      <c r="P14">
        <v>1.17</v>
      </c>
      <c r="Q14">
        <v>0.47549999999999998</v>
      </c>
      <c r="R14">
        <v>5.62</v>
      </c>
      <c r="S14" s="7">
        <v>-1.04E-2</v>
      </c>
      <c r="T14">
        <v>24.61</v>
      </c>
      <c r="U14" s="7">
        <v>0.32</v>
      </c>
      <c r="V14">
        <v>74.56</v>
      </c>
      <c r="W14" s="7">
        <v>-3.2099999999999997E-2</v>
      </c>
      <c r="X14">
        <v>47.43</v>
      </c>
      <c r="Y14">
        <v>9.2200000000000004E-2</v>
      </c>
      <c r="Z14">
        <v>9.09</v>
      </c>
      <c r="AA14">
        <v>0.19109999999999999</v>
      </c>
      <c r="AB14">
        <v>8.73</v>
      </c>
      <c r="AC14">
        <v>1.1794</v>
      </c>
      <c r="AD14">
        <v>4.46</v>
      </c>
      <c r="AE14">
        <v>0.185</v>
      </c>
      <c r="AF14">
        <v>35.81</v>
      </c>
      <c r="AG14" s="7">
        <v>-6.3E-3</v>
      </c>
      <c r="AH14">
        <v>41.75</v>
      </c>
      <c r="AI14" s="7">
        <v>1.8E-3</v>
      </c>
      <c r="AJ14">
        <v>33.409999999999997</v>
      </c>
      <c r="AK14">
        <v>3.61E-2</v>
      </c>
      <c r="AL14">
        <v>23.57</v>
      </c>
      <c r="AM14" s="7">
        <v>1.7600000000000001E-2</v>
      </c>
      <c r="AN14">
        <v>15.52</v>
      </c>
      <c r="AO14" s="7">
        <v>7.6E-3</v>
      </c>
      <c r="AP14">
        <v>32.86</v>
      </c>
    </row>
    <row r="15" spans="1:42" x14ac:dyDescent="0.25">
      <c r="A15" s="4">
        <v>14</v>
      </c>
      <c r="B15" s="5" t="s">
        <v>39</v>
      </c>
      <c r="C15">
        <v>4370.6589999999997</v>
      </c>
      <c r="D15">
        <v>1.1499999999999999</v>
      </c>
      <c r="E15" s="7">
        <v>1.67E-2</v>
      </c>
      <c r="F15">
        <v>607.79999999999995</v>
      </c>
      <c r="G15">
        <v>1088.8510000000001</v>
      </c>
      <c r="H15">
        <v>0.78</v>
      </c>
      <c r="I15">
        <v>12.387600000000001</v>
      </c>
      <c r="J15">
        <v>4.59</v>
      </c>
      <c r="K15" s="7">
        <v>-14.1693</v>
      </c>
      <c r="L15">
        <v>18.43</v>
      </c>
      <c r="M15" s="7">
        <v>-8.9099999999999999E-2</v>
      </c>
      <c r="N15">
        <v>16.07</v>
      </c>
      <c r="O15">
        <v>7.5372000000000003</v>
      </c>
      <c r="P15">
        <v>0.85</v>
      </c>
      <c r="Q15">
        <v>0.39290000000000003</v>
      </c>
      <c r="R15">
        <v>15.26</v>
      </c>
      <c r="S15" s="7">
        <v>-1.2E-2</v>
      </c>
      <c r="T15">
        <v>15.09</v>
      </c>
      <c r="U15">
        <v>0.47739999999999999</v>
      </c>
      <c r="V15">
        <v>54.36</v>
      </c>
      <c r="W15" s="7">
        <v>-3.2899999999999999E-2</v>
      </c>
      <c r="X15">
        <v>18.48</v>
      </c>
      <c r="Y15">
        <v>6.9400000000000003E-2</v>
      </c>
      <c r="Z15">
        <v>9.15</v>
      </c>
      <c r="AA15">
        <v>0.15679999999999999</v>
      </c>
      <c r="AB15">
        <v>18.260000000000002</v>
      </c>
      <c r="AC15">
        <v>0.83440000000000003</v>
      </c>
      <c r="AD15">
        <v>2.16</v>
      </c>
      <c r="AE15">
        <v>0.193</v>
      </c>
      <c r="AF15">
        <v>88.92</v>
      </c>
      <c r="AG15" s="7">
        <v>-5.7000000000000002E-3</v>
      </c>
      <c r="AH15">
        <v>28.19</v>
      </c>
      <c r="AI15" s="7">
        <v>1.6000000000000001E-3</v>
      </c>
      <c r="AJ15">
        <v>32.18</v>
      </c>
      <c r="AK15">
        <v>2.5000000000000001E-2</v>
      </c>
      <c r="AL15">
        <v>23.98</v>
      </c>
      <c r="AM15" s="7">
        <v>5.9999999999999995E-4</v>
      </c>
      <c r="AN15">
        <v>156.69999999999999</v>
      </c>
      <c r="AO15" s="7">
        <v>2.3999999999999998E-3</v>
      </c>
      <c r="AP15">
        <v>113.4</v>
      </c>
    </row>
    <row r="16" spans="1:42" x14ac:dyDescent="0.25">
      <c r="A16" s="4">
        <v>15</v>
      </c>
      <c r="B16" s="5" t="s">
        <v>40</v>
      </c>
      <c r="C16">
        <v>4321.826</v>
      </c>
      <c r="D16">
        <v>0.79</v>
      </c>
      <c r="E16" s="7">
        <v>0.38179999999999997</v>
      </c>
      <c r="F16">
        <v>79.56</v>
      </c>
      <c r="G16">
        <v>1042.9580000000001</v>
      </c>
      <c r="H16">
        <v>1.02</v>
      </c>
      <c r="I16">
        <v>11.2431</v>
      </c>
      <c r="J16">
        <v>9.0299999999999994</v>
      </c>
      <c r="K16" s="7">
        <v>-4.3952</v>
      </c>
      <c r="L16">
        <v>39.44</v>
      </c>
      <c r="M16" s="7">
        <v>-7.4999999999999997E-2</v>
      </c>
      <c r="N16">
        <v>25.54</v>
      </c>
      <c r="O16">
        <v>8.9444999999999997</v>
      </c>
      <c r="P16">
        <v>1.44</v>
      </c>
      <c r="Q16">
        <v>0.32800000000000001</v>
      </c>
      <c r="R16">
        <v>8.6</v>
      </c>
      <c r="S16" s="7">
        <v>-5.7000000000000002E-3</v>
      </c>
      <c r="T16">
        <v>13.89</v>
      </c>
      <c r="U16">
        <v>0.41439999999999999</v>
      </c>
      <c r="V16">
        <v>63.79</v>
      </c>
      <c r="W16" s="7">
        <v>5.0000000000000001E-4</v>
      </c>
      <c r="X16">
        <v>2065</v>
      </c>
      <c r="Y16">
        <v>0.1162</v>
      </c>
      <c r="Z16">
        <v>8.73</v>
      </c>
      <c r="AA16">
        <v>0.34439999999999998</v>
      </c>
      <c r="AB16">
        <v>6.86</v>
      </c>
      <c r="AC16">
        <v>0.84689999999999999</v>
      </c>
      <c r="AD16">
        <v>5.55</v>
      </c>
      <c r="AE16">
        <v>0.23150000000000001</v>
      </c>
      <c r="AF16">
        <v>39.450000000000003</v>
      </c>
      <c r="AG16" s="7">
        <v>-7.4999999999999997E-3</v>
      </c>
      <c r="AH16">
        <v>0</v>
      </c>
      <c r="AI16" s="7">
        <v>1.5E-3</v>
      </c>
      <c r="AJ16">
        <v>10.49</v>
      </c>
      <c r="AK16">
        <v>3.5200000000000002E-2</v>
      </c>
      <c r="AL16">
        <v>24.55</v>
      </c>
      <c r="AM16" s="7">
        <v>5.8999999999999999E-3</v>
      </c>
      <c r="AN16">
        <v>50.05</v>
      </c>
      <c r="AO16" s="7">
        <v>2.8E-3</v>
      </c>
      <c r="AP16">
        <v>136.6</v>
      </c>
    </row>
    <row r="17" spans="1:42" x14ac:dyDescent="0.25">
      <c r="A17" s="4">
        <v>16</v>
      </c>
      <c r="B17" s="5" t="s">
        <v>41</v>
      </c>
      <c r="C17">
        <v>4939.8919999999998</v>
      </c>
      <c r="D17">
        <v>0.7</v>
      </c>
      <c r="E17" s="7">
        <v>0.51400000000000001</v>
      </c>
      <c r="F17">
        <v>54.26</v>
      </c>
      <c r="G17">
        <v>1220.934</v>
      </c>
      <c r="H17">
        <v>0.36</v>
      </c>
      <c r="I17">
        <v>44.514800000000001</v>
      </c>
      <c r="J17">
        <v>3.73</v>
      </c>
      <c r="K17">
        <v>42.732199999999999</v>
      </c>
      <c r="L17">
        <v>7.55</v>
      </c>
      <c r="M17" s="7">
        <v>-5.9700000000000003E-2</v>
      </c>
      <c r="N17">
        <v>22.31</v>
      </c>
      <c r="O17">
        <v>10.202400000000001</v>
      </c>
      <c r="P17">
        <v>0.74</v>
      </c>
      <c r="Q17">
        <v>0.88929999999999998</v>
      </c>
      <c r="R17">
        <v>5.42</v>
      </c>
      <c r="S17">
        <v>0.1103</v>
      </c>
      <c r="T17">
        <v>6.17</v>
      </c>
      <c r="U17">
        <v>42.021000000000001</v>
      </c>
      <c r="V17">
        <v>0.9</v>
      </c>
      <c r="W17" s="7">
        <v>-1.83E-2</v>
      </c>
      <c r="X17">
        <v>82.49</v>
      </c>
      <c r="Y17">
        <v>1.7743</v>
      </c>
      <c r="Z17">
        <v>2.3199999999999998</v>
      </c>
      <c r="AA17">
        <v>0.92100000000000004</v>
      </c>
      <c r="AB17">
        <v>12.37</v>
      </c>
      <c r="AC17">
        <v>1.2746</v>
      </c>
      <c r="AD17">
        <v>5.3</v>
      </c>
      <c r="AE17">
        <v>0.44429999999999997</v>
      </c>
      <c r="AF17">
        <v>37.07</v>
      </c>
      <c r="AG17" s="7">
        <v>-5.7000000000000002E-3</v>
      </c>
      <c r="AH17">
        <v>27.9</v>
      </c>
      <c r="AI17">
        <v>0.11070000000000001</v>
      </c>
      <c r="AJ17">
        <v>3.03</v>
      </c>
      <c r="AK17">
        <v>3.6499999999999998E-2</v>
      </c>
      <c r="AL17">
        <v>23.98</v>
      </c>
      <c r="AM17" s="7">
        <v>2.63E-2</v>
      </c>
      <c r="AN17">
        <v>6.38</v>
      </c>
      <c r="AO17" s="7">
        <v>7.0900000000000005E-2</v>
      </c>
      <c r="AP17">
        <v>2.5099999999999998</v>
      </c>
    </row>
    <row r="18" spans="1:42" x14ac:dyDescent="0.25">
      <c r="A18" s="4">
        <v>17</v>
      </c>
      <c r="B18" s="5" t="s">
        <v>42</v>
      </c>
      <c r="C18">
        <v>4687.625</v>
      </c>
      <c r="D18">
        <v>0.54</v>
      </c>
      <c r="E18" s="7">
        <v>0.4733</v>
      </c>
      <c r="F18">
        <v>115.2</v>
      </c>
      <c r="G18">
        <v>1153.578</v>
      </c>
      <c r="H18">
        <v>0.67</v>
      </c>
      <c r="I18">
        <v>43.082599999999999</v>
      </c>
      <c r="J18">
        <v>1.32</v>
      </c>
      <c r="K18" s="7">
        <v>36.293500000000002</v>
      </c>
      <c r="L18">
        <v>6.34</v>
      </c>
      <c r="M18" s="7">
        <v>-8.7999999999999995E-2</v>
      </c>
      <c r="N18">
        <v>17.309999999999999</v>
      </c>
      <c r="O18">
        <v>10.3215</v>
      </c>
      <c r="P18">
        <v>0.81</v>
      </c>
      <c r="Q18">
        <v>0.83130000000000004</v>
      </c>
      <c r="R18">
        <v>3.03</v>
      </c>
      <c r="S18" s="7">
        <v>3.73E-2</v>
      </c>
      <c r="T18">
        <v>9.7100000000000009</v>
      </c>
      <c r="U18">
        <v>55.786099999999998</v>
      </c>
      <c r="V18">
        <v>0.99</v>
      </c>
      <c r="W18" s="7">
        <v>-7.1000000000000004E-3</v>
      </c>
      <c r="X18">
        <v>250.5</v>
      </c>
      <c r="Y18">
        <v>0.39019999999999999</v>
      </c>
      <c r="Z18">
        <v>5.24</v>
      </c>
      <c r="AA18">
        <v>0.25650000000000001</v>
      </c>
      <c r="AB18">
        <v>12.53</v>
      </c>
      <c r="AC18">
        <v>1.1934</v>
      </c>
      <c r="AD18">
        <v>4.92</v>
      </c>
      <c r="AE18">
        <v>0.46189999999999998</v>
      </c>
      <c r="AF18">
        <v>17.760000000000002</v>
      </c>
      <c r="AG18" s="7">
        <v>-6.8999999999999999E-3</v>
      </c>
      <c r="AH18">
        <v>18.97</v>
      </c>
      <c r="AI18">
        <v>0.1469</v>
      </c>
      <c r="AJ18">
        <v>2.98</v>
      </c>
      <c r="AK18">
        <v>4.24E-2</v>
      </c>
      <c r="AL18">
        <v>34.130000000000003</v>
      </c>
      <c r="AM18" s="7">
        <v>1.7000000000000001E-2</v>
      </c>
      <c r="AN18">
        <v>10.43</v>
      </c>
      <c r="AO18" s="7">
        <v>8.1799999999999998E-2</v>
      </c>
      <c r="AP18">
        <v>6.12</v>
      </c>
    </row>
    <row r="19" spans="1:42" x14ac:dyDescent="0.25">
      <c r="A19" s="4">
        <v>18</v>
      </c>
      <c r="B19" s="5" t="s">
        <v>43</v>
      </c>
      <c r="C19">
        <v>4664.9489999999996</v>
      </c>
      <c r="D19">
        <v>0.87</v>
      </c>
      <c r="E19" s="7">
        <v>0.33600000000000002</v>
      </c>
      <c r="F19">
        <v>56.15</v>
      </c>
      <c r="G19">
        <v>1129.568</v>
      </c>
      <c r="H19">
        <v>0.94</v>
      </c>
      <c r="I19">
        <v>42.593800000000002</v>
      </c>
      <c r="J19">
        <v>1.45</v>
      </c>
      <c r="K19" s="7">
        <v>21.6143</v>
      </c>
      <c r="L19">
        <v>17.98</v>
      </c>
      <c r="M19" s="7">
        <v>-9.1200000000000003E-2</v>
      </c>
      <c r="N19">
        <v>17.11</v>
      </c>
      <c r="O19">
        <v>10.700900000000001</v>
      </c>
      <c r="P19">
        <v>1.1599999999999999</v>
      </c>
      <c r="Q19">
        <v>0.90210000000000001</v>
      </c>
      <c r="R19">
        <v>5.96</v>
      </c>
      <c r="S19" s="7">
        <v>3.1399999999999997E-2</v>
      </c>
      <c r="T19">
        <v>9.1300000000000008</v>
      </c>
      <c r="U19">
        <v>50.816000000000003</v>
      </c>
      <c r="V19">
        <v>4.4400000000000004</v>
      </c>
      <c r="W19" s="7">
        <v>-2.1999999999999999E-2</v>
      </c>
      <c r="X19">
        <v>22.53</v>
      </c>
      <c r="Y19">
        <v>0.24560000000000001</v>
      </c>
      <c r="Z19">
        <v>8.82</v>
      </c>
      <c r="AA19">
        <v>0.26069999999999999</v>
      </c>
      <c r="AB19">
        <v>10.55</v>
      </c>
      <c r="AC19">
        <v>1.1853</v>
      </c>
      <c r="AD19">
        <v>1.73</v>
      </c>
      <c r="AE19">
        <v>0.55259999999999998</v>
      </c>
      <c r="AF19">
        <v>18.420000000000002</v>
      </c>
      <c r="AG19" s="7">
        <v>-5.7000000000000002E-3</v>
      </c>
      <c r="AH19">
        <v>28.3</v>
      </c>
      <c r="AI19">
        <v>0.1426</v>
      </c>
      <c r="AJ19">
        <v>1.89</v>
      </c>
      <c r="AK19">
        <v>4.7800000000000002E-2</v>
      </c>
      <c r="AL19">
        <v>47.53</v>
      </c>
      <c r="AM19" s="7">
        <v>1.44E-2</v>
      </c>
      <c r="AN19">
        <v>5.95</v>
      </c>
      <c r="AO19" s="7">
        <v>7.2499999999999995E-2</v>
      </c>
      <c r="AP19">
        <v>8.66</v>
      </c>
    </row>
    <row r="20" spans="1:42" x14ac:dyDescent="0.25">
      <c r="A20" s="4">
        <v>19</v>
      </c>
      <c r="B20" s="5" t="s">
        <v>44</v>
      </c>
      <c r="C20">
        <v>4399.3069999999998</v>
      </c>
      <c r="D20">
        <v>0.93</v>
      </c>
      <c r="E20">
        <v>0.60870000000000002</v>
      </c>
      <c r="F20">
        <v>43.01</v>
      </c>
      <c r="G20">
        <v>990.66869999999994</v>
      </c>
      <c r="H20">
        <v>0.73</v>
      </c>
      <c r="I20">
        <v>11.947699999999999</v>
      </c>
      <c r="J20">
        <v>5.0999999999999996</v>
      </c>
      <c r="K20" s="7">
        <v>-1.3317000000000001</v>
      </c>
      <c r="L20">
        <v>106.4</v>
      </c>
      <c r="M20" s="7">
        <v>-8.6599999999999996E-2</v>
      </c>
      <c r="N20">
        <v>10.88</v>
      </c>
      <c r="O20">
        <v>11.635199999999999</v>
      </c>
      <c r="P20">
        <v>0.69</v>
      </c>
      <c r="Q20">
        <v>0.27829999999999999</v>
      </c>
      <c r="R20">
        <v>15.88</v>
      </c>
      <c r="S20" s="7">
        <v>-2.0000000000000001E-4</v>
      </c>
      <c r="T20">
        <v>1406</v>
      </c>
      <c r="U20">
        <v>17.682600000000001</v>
      </c>
      <c r="V20">
        <v>7.44</v>
      </c>
      <c r="W20" s="7">
        <v>-2.92E-2</v>
      </c>
      <c r="X20">
        <v>25.96</v>
      </c>
      <c r="Y20">
        <v>7.9200000000000007E-2</v>
      </c>
      <c r="Z20">
        <v>9.44</v>
      </c>
      <c r="AA20">
        <v>0.13270000000000001</v>
      </c>
      <c r="AB20">
        <v>10.88</v>
      </c>
      <c r="AC20">
        <v>0.83069999999999999</v>
      </c>
      <c r="AD20">
        <v>3.29</v>
      </c>
      <c r="AE20">
        <v>0.54530000000000001</v>
      </c>
      <c r="AF20">
        <v>30.67</v>
      </c>
      <c r="AG20" s="7">
        <v>-6.3E-3</v>
      </c>
      <c r="AH20">
        <v>42.2</v>
      </c>
      <c r="AI20" s="7">
        <v>3.9100000000000003E-2</v>
      </c>
      <c r="AJ20">
        <v>11.73</v>
      </c>
      <c r="AK20">
        <v>3.44E-2</v>
      </c>
      <c r="AL20">
        <v>44.07</v>
      </c>
      <c r="AM20" s="7">
        <v>4.0000000000000001E-3</v>
      </c>
      <c r="AN20">
        <v>29.59</v>
      </c>
      <c r="AO20" s="7">
        <v>7.1999999999999998E-3</v>
      </c>
      <c r="AP20">
        <v>66.8</v>
      </c>
    </row>
    <row r="21" spans="1:42" x14ac:dyDescent="0.25">
      <c r="A21" s="4">
        <v>20</v>
      </c>
      <c r="B21" s="5" t="s">
        <v>45</v>
      </c>
      <c r="C21">
        <v>5013.732</v>
      </c>
      <c r="D21">
        <v>0.67</v>
      </c>
      <c r="E21">
        <v>0.6573</v>
      </c>
      <c r="F21">
        <v>72.06</v>
      </c>
      <c r="G21">
        <v>1156.2470000000001</v>
      </c>
      <c r="H21">
        <v>0.61</v>
      </c>
      <c r="I21">
        <v>12.0823</v>
      </c>
      <c r="J21">
        <v>6.41</v>
      </c>
      <c r="K21" s="7">
        <v>2.7949999999999999</v>
      </c>
      <c r="L21">
        <v>95.19</v>
      </c>
      <c r="M21" s="7">
        <v>-8.4199999999999997E-2</v>
      </c>
      <c r="N21">
        <v>8.5500000000000007</v>
      </c>
      <c r="O21">
        <v>13.177199999999999</v>
      </c>
      <c r="P21">
        <v>0.57999999999999996</v>
      </c>
      <c r="Q21">
        <v>0.34639999999999999</v>
      </c>
      <c r="R21">
        <v>14.89</v>
      </c>
      <c r="S21">
        <v>0.27439999999999998</v>
      </c>
      <c r="T21">
        <v>5.95</v>
      </c>
      <c r="U21">
        <v>26.120899999999999</v>
      </c>
      <c r="V21">
        <v>6.86</v>
      </c>
      <c r="W21" s="7">
        <v>-1.67E-2</v>
      </c>
      <c r="X21">
        <v>41.1</v>
      </c>
      <c r="Y21">
        <v>4.76</v>
      </c>
      <c r="Z21">
        <v>2.2599999999999998</v>
      </c>
      <c r="AA21">
        <v>2.2052999999999998</v>
      </c>
      <c r="AB21">
        <v>2.13</v>
      </c>
      <c r="AC21">
        <v>1.0589</v>
      </c>
      <c r="AD21">
        <v>4.3499999999999996</v>
      </c>
      <c r="AE21">
        <v>0.45979999999999999</v>
      </c>
      <c r="AF21">
        <v>23.84</v>
      </c>
      <c r="AG21" s="7">
        <v>-6.8999999999999999E-3</v>
      </c>
      <c r="AH21">
        <v>19.23</v>
      </c>
      <c r="AI21" s="7">
        <v>5.4300000000000001E-2</v>
      </c>
      <c r="AJ21">
        <v>2.62</v>
      </c>
      <c r="AK21">
        <v>3.61E-2</v>
      </c>
      <c r="AL21">
        <v>48.53</v>
      </c>
      <c r="AM21" s="7">
        <v>5.0799999999999998E-2</v>
      </c>
      <c r="AN21">
        <v>2.64</v>
      </c>
      <c r="AO21" s="7">
        <v>1.41E-2</v>
      </c>
      <c r="AP21">
        <v>17.920000000000002</v>
      </c>
    </row>
    <row r="22" spans="1:42" x14ac:dyDescent="0.25">
      <c r="A22" s="4">
        <v>21</v>
      </c>
      <c r="B22" s="5" t="s">
        <v>46</v>
      </c>
      <c r="C22">
        <v>4890.732</v>
      </c>
      <c r="D22">
        <v>1.08</v>
      </c>
      <c r="E22">
        <v>0.83919999999999995</v>
      </c>
      <c r="F22">
        <v>87.12</v>
      </c>
      <c r="G22">
        <v>1133.019</v>
      </c>
      <c r="H22">
        <v>0.5</v>
      </c>
      <c r="I22">
        <v>14.235300000000001</v>
      </c>
      <c r="J22">
        <v>9.7799999999999994</v>
      </c>
      <c r="K22" s="7">
        <v>2.3249</v>
      </c>
      <c r="L22">
        <v>159.4</v>
      </c>
      <c r="M22" s="7">
        <v>0.2079</v>
      </c>
      <c r="N22">
        <v>9.99</v>
      </c>
      <c r="O22">
        <v>13.592700000000001</v>
      </c>
      <c r="P22">
        <v>0.81</v>
      </c>
      <c r="Q22">
        <v>0.34239999999999998</v>
      </c>
      <c r="R22">
        <v>21.33</v>
      </c>
      <c r="S22" s="7">
        <v>1.7999999999999999E-2</v>
      </c>
      <c r="T22">
        <v>34.85</v>
      </c>
      <c r="U22">
        <v>37.838099999999997</v>
      </c>
      <c r="V22">
        <v>2.66</v>
      </c>
      <c r="W22" s="7">
        <v>-3.5499999999999997E-2</v>
      </c>
      <c r="X22">
        <v>50.99</v>
      </c>
      <c r="Y22">
        <v>0.1072</v>
      </c>
      <c r="Z22">
        <v>8.15</v>
      </c>
      <c r="AA22">
        <v>0.22040000000000001</v>
      </c>
      <c r="AB22">
        <v>14.1</v>
      </c>
      <c r="AC22">
        <v>0.97430000000000005</v>
      </c>
      <c r="AD22">
        <v>3.71</v>
      </c>
      <c r="AE22">
        <v>0.57569999999999999</v>
      </c>
      <c r="AF22">
        <v>34.9</v>
      </c>
      <c r="AG22" s="7">
        <v>-5.7000000000000002E-3</v>
      </c>
      <c r="AH22">
        <v>28.48</v>
      </c>
      <c r="AI22" s="7">
        <v>8.4900000000000003E-2</v>
      </c>
      <c r="AJ22">
        <v>4.59</v>
      </c>
      <c r="AK22">
        <v>4.2299999999999997E-2</v>
      </c>
      <c r="AL22">
        <v>33.97</v>
      </c>
      <c r="AM22" s="7">
        <v>1.26E-2</v>
      </c>
      <c r="AN22">
        <v>14.32</v>
      </c>
      <c r="AO22" s="7">
        <v>0.34699999999999998</v>
      </c>
      <c r="AP22">
        <v>2.64</v>
      </c>
    </row>
    <row r="23" spans="1:42" x14ac:dyDescent="0.25">
      <c r="A23" s="4">
        <v>22</v>
      </c>
      <c r="B23" s="5" t="s">
        <v>47</v>
      </c>
      <c r="C23">
        <v>5689.24</v>
      </c>
      <c r="D23">
        <v>1.01</v>
      </c>
      <c r="E23">
        <v>0.71699999999999997</v>
      </c>
      <c r="F23">
        <v>61.33</v>
      </c>
      <c r="G23">
        <v>1.6102000000000001</v>
      </c>
      <c r="H23">
        <v>6.89</v>
      </c>
      <c r="I23">
        <v>13.690799999999999</v>
      </c>
      <c r="J23">
        <v>4.29</v>
      </c>
      <c r="K23">
        <v>10509.25</v>
      </c>
      <c r="L23">
        <v>0.76</v>
      </c>
      <c r="M23" s="7">
        <v>7.4200000000000002E-2</v>
      </c>
      <c r="N23">
        <v>19.52</v>
      </c>
      <c r="O23">
        <v>2.7894999999999999</v>
      </c>
      <c r="P23">
        <v>1.68</v>
      </c>
      <c r="Q23">
        <v>0.23180000000000001</v>
      </c>
      <c r="R23">
        <v>11.7</v>
      </c>
      <c r="S23" s="7">
        <v>-3.8999999999999998E-3</v>
      </c>
      <c r="T23">
        <v>123.6</v>
      </c>
      <c r="U23">
        <v>5.2172999999999998</v>
      </c>
      <c r="V23">
        <v>5.15</v>
      </c>
      <c r="W23" s="7">
        <v>-2.9100000000000001E-2</v>
      </c>
      <c r="X23">
        <v>23.5</v>
      </c>
      <c r="Y23">
        <v>0.1348</v>
      </c>
      <c r="Z23">
        <v>7.87</v>
      </c>
      <c r="AA23">
        <v>0.31640000000000001</v>
      </c>
      <c r="AB23">
        <v>9.43</v>
      </c>
      <c r="AC23">
        <v>0.25080000000000002</v>
      </c>
      <c r="AD23">
        <v>3.85</v>
      </c>
      <c r="AE23" s="7">
        <v>1.89E-2</v>
      </c>
      <c r="AF23">
        <v>443.7</v>
      </c>
      <c r="AG23" s="7">
        <v>-7.4999999999999997E-3</v>
      </c>
      <c r="AH23">
        <v>0</v>
      </c>
      <c r="AI23" s="7">
        <v>1.2999999999999999E-3</v>
      </c>
      <c r="AJ23">
        <v>31.17</v>
      </c>
      <c r="AK23">
        <v>3.8399999999999997E-2</v>
      </c>
      <c r="AL23">
        <v>23.26</v>
      </c>
      <c r="AM23" s="7">
        <v>1.8599999999999998E-2</v>
      </c>
      <c r="AN23">
        <v>5.64</v>
      </c>
      <c r="AO23" s="7">
        <v>0.21579999999999999</v>
      </c>
      <c r="AP23">
        <v>2.77</v>
      </c>
    </row>
    <row r="24" spans="1:42" x14ac:dyDescent="0.25">
      <c r="A24" s="4">
        <v>23</v>
      </c>
      <c r="B24" s="5" t="s">
        <v>48</v>
      </c>
      <c r="C24">
        <v>6057.4920000000002</v>
      </c>
      <c r="D24">
        <v>0.4</v>
      </c>
      <c r="E24" s="7">
        <v>0.3498</v>
      </c>
      <c r="F24">
        <v>119.6</v>
      </c>
      <c r="G24">
        <v>2.3761999999999999</v>
      </c>
      <c r="H24">
        <v>4.28</v>
      </c>
      <c r="I24">
        <v>14.7447</v>
      </c>
      <c r="J24">
        <v>4.34</v>
      </c>
      <c r="K24">
        <v>10989.1</v>
      </c>
      <c r="L24">
        <v>0.2</v>
      </c>
      <c r="M24" s="7">
        <v>-8.8000000000000005E-3</v>
      </c>
      <c r="N24">
        <v>90.62</v>
      </c>
      <c r="O24">
        <v>2.9209000000000001</v>
      </c>
      <c r="P24">
        <v>4.88</v>
      </c>
      <c r="Q24">
        <v>0.32279999999999998</v>
      </c>
      <c r="R24">
        <v>78.05</v>
      </c>
      <c r="S24" s="7">
        <v>-8.0999999999999996E-3</v>
      </c>
      <c r="T24">
        <v>35.9</v>
      </c>
      <c r="U24">
        <v>4.9935</v>
      </c>
      <c r="V24">
        <v>6.24</v>
      </c>
      <c r="W24" s="7">
        <v>-3.1199999999999999E-2</v>
      </c>
      <c r="X24">
        <v>26.33</v>
      </c>
      <c r="Y24">
        <v>7.1400000000000005E-2</v>
      </c>
      <c r="Z24">
        <v>14.33</v>
      </c>
      <c r="AA24">
        <v>0.31890000000000002</v>
      </c>
      <c r="AB24">
        <v>11.81</v>
      </c>
      <c r="AC24">
        <v>0.2261</v>
      </c>
      <c r="AD24">
        <v>10.92</v>
      </c>
      <c r="AE24" s="7">
        <v>-4.5499999999999999E-2</v>
      </c>
      <c r="AF24">
        <v>190.5</v>
      </c>
      <c r="AG24" s="7">
        <v>-6.8999999999999999E-3</v>
      </c>
      <c r="AH24">
        <v>19.75</v>
      </c>
      <c r="AI24" s="7">
        <v>8.0000000000000004E-4</v>
      </c>
      <c r="AJ24">
        <v>77.44</v>
      </c>
      <c r="AK24">
        <v>3.2099999999999997E-2</v>
      </c>
      <c r="AL24">
        <v>31.83</v>
      </c>
      <c r="AM24" s="7">
        <v>1.8E-3</v>
      </c>
      <c r="AN24">
        <v>28.18</v>
      </c>
      <c r="AO24" s="7">
        <v>0.1444</v>
      </c>
      <c r="AP24">
        <v>2.75</v>
      </c>
    </row>
    <row r="25" spans="1:42" x14ac:dyDescent="0.25">
      <c r="A25" s="4">
        <v>24</v>
      </c>
      <c r="B25" s="5" t="s">
        <v>49</v>
      </c>
      <c r="C25">
        <v>6699.4560000000001</v>
      </c>
      <c r="D25">
        <v>0.92</v>
      </c>
      <c r="E25">
        <v>0.78620000000000001</v>
      </c>
      <c r="F25">
        <v>43.47</v>
      </c>
      <c r="G25">
        <v>13.5771</v>
      </c>
      <c r="H25">
        <v>1.61</v>
      </c>
      <c r="I25">
        <v>16.655000000000001</v>
      </c>
      <c r="J25">
        <v>6.04</v>
      </c>
      <c r="K25">
        <v>12950.71</v>
      </c>
      <c r="L25">
        <v>0.85</v>
      </c>
      <c r="M25" s="7">
        <v>-1.89E-2</v>
      </c>
      <c r="N25">
        <v>109.2</v>
      </c>
      <c r="O25">
        <v>3.2006000000000001</v>
      </c>
      <c r="P25">
        <v>1.34</v>
      </c>
      <c r="Q25">
        <v>0.22620000000000001</v>
      </c>
      <c r="R25">
        <v>23.45</v>
      </c>
      <c r="S25">
        <v>0.23810000000000001</v>
      </c>
      <c r="T25">
        <v>6.02</v>
      </c>
      <c r="U25">
        <v>6.8357000000000001</v>
      </c>
      <c r="V25">
        <v>7.86</v>
      </c>
      <c r="W25" s="7">
        <v>-1.46E-2</v>
      </c>
      <c r="X25">
        <v>62.51</v>
      </c>
      <c r="Y25">
        <v>4.109</v>
      </c>
      <c r="Z25">
        <v>2.13</v>
      </c>
      <c r="AA25">
        <v>7.3720999999999997</v>
      </c>
      <c r="AB25">
        <v>2.86</v>
      </c>
      <c r="AC25">
        <v>0.27060000000000001</v>
      </c>
      <c r="AD25">
        <v>8.98</v>
      </c>
      <c r="AE25" s="7">
        <v>-6.2600000000000003E-2</v>
      </c>
      <c r="AF25">
        <v>277.8</v>
      </c>
      <c r="AG25" s="7">
        <v>-5.5999999999999999E-3</v>
      </c>
      <c r="AH25">
        <v>30.16</v>
      </c>
      <c r="AI25" s="7">
        <v>5.0000000000000001E-4</v>
      </c>
      <c r="AJ25">
        <v>46.51</v>
      </c>
      <c r="AK25">
        <v>2.93E-2</v>
      </c>
      <c r="AL25">
        <v>59.27</v>
      </c>
      <c r="AM25">
        <v>9.8500000000000004E-2</v>
      </c>
      <c r="AN25">
        <v>2.56</v>
      </c>
      <c r="AO25" s="7">
        <v>0.1043</v>
      </c>
      <c r="AP25">
        <v>7.44</v>
      </c>
    </row>
    <row r="26" spans="1:42" x14ac:dyDescent="0.25">
      <c r="A26" s="4">
        <v>25</v>
      </c>
      <c r="B26" s="5" t="s">
        <v>50</v>
      </c>
      <c r="C26">
        <v>3318.0729999999999</v>
      </c>
      <c r="D26">
        <v>1.19</v>
      </c>
      <c r="E26" s="7">
        <v>0.11550000000000001</v>
      </c>
      <c r="F26">
        <v>169.9</v>
      </c>
      <c r="G26">
        <v>755.36990000000003</v>
      </c>
      <c r="H26">
        <v>0.76</v>
      </c>
      <c r="I26">
        <v>9.6913999999999998</v>
      </c>
      <c r="J26">
        <v>7.66</v>
      </c>
      <c r="K26" s="7">
        <v>18.4193</v>
      </c>
      <c r="L26">
        <v>15.26</v>
      </c>
      <c r="M26" s="7">
        <v>-5.7500000000000002E-2</v>
      </c>
      <c r="N26">
        <v>31.65</v>
      </c>
      <c r="O26">
        <v>6.1864999999999997</v>
      </c>
      <c r="P26">
        <v>0.93</v>
      </c>
      <c r="Q26">
        <v>0.2848</v>
      </c>
      <c r="R26">
        <v>8.5500000000000007</v>
      </c>
      <c r="S26" s="7">
        <v>-1.0800000000000001E-2</v>
      </c>
      <c r="T26">
        <v>24.45</v>
      </c>
      <c r="U26">
        <v>0.55769999999999997</v>
      </c>
      <c r="V26">
        <v>79.11</v>
      </c>
      <c r="W26" s="7">
        <v>-3.3599999999999998E-2</v>
      </c>
      <c r="X26">
        <v>23.37</v>
      </c>
      <c r="Y26">
        <v>0.1033</v>
      </c>
      <c r="Z26">
        <v>8.39</v>
      </c>
      <c r="AA26">
        <v>0.29959999999999998</v>
      </c>
      <c r="AB26">
        <v>7.71</v>
      </c>
      <c r="AC26">
        <v>0.46729999999999999</v>
      </c>
      <c r="AD26">
        <v>7.35</v>
      </c>
      <c r="AE26">
        <v>0.24829999999999999</v>
      </c>
      <c r="AF26">
        <v>51.93</v>
      </c>
      <c r="AG26" s="7">
        <v>-6.3E-3</v>
      </c>
      <c r="AH26">
        <v>26.32</v>
      </c>
      <c r="AI26" s="7">
        <v>3.5999999999999999E-3</v>
      </c>
      <c r="AJ26">
        <v>36.85</v>
      </c>
      <c r="AK26">
        <v>3.5999999999999997E-2</v>
      </c>
      <c r="AL26">
        <v>48</v>
      </c>
      <c r="AM26" s="7">
        <v>1.2999999999999999E-3</v>
      </c>
      <c r="AN26">
        <v>121.9</v>
      </c>
      <c r="AO26" s="7">
        <v>4.0099999999999997E-2</v>
      </c>
      <c r="AP26">
        <v>11.91</v>
      </c>
    </row>
    <row r="27" spans="1:42" x14ac:dyDescent="0.25">
      <c r="A27" s="4">
        <v>26</v>
      </c>
      <c r="B27" s="5" t="s">
        <v>51</v>
      </c>
      <c r="C27">
        <v>3048.51</v>
      </c>
      <c r="D27">
        <v>0.69</v>
      </c>
      <c r="E27" s="7">
        <v>1.9199999999999998E-2</v>
      </c>
      <c r="F27">
        <v>1004</v>
      </c>
      <c r="G27">
        <v>665.5145</v>
      </c>
      <c r="H27">
        <v>0.62</v>
      </c>
      <c r="I27">
        <v>8.5429999999999993</v>
      </c>
      <c r="J27">
        <v>4.4400000000000004</v>
      </c>
      <c r="K27" s="7">
        <v>-4.6867999999999999</v>
      </c>
      <c r="L27">
        <v>35.93</v>
      </c>
      <c r="M27" s="7">
        <v>-6.1100000000000002E-2</v>
      </c>
      <c r="N27">
        <v>36.090000000000003</v>
      </c>
      <c r="O27">
        <v>6.4374000000000002</v>
      </c>
      <c r="P27">
        <v>1.23</v>
      </c>
      <c r="Q27">
        <v>0.49030000000000001</v>
      </c>
      <c r="R27">
        <v>7.33</v>
      </c>
      <c r="S27">
        <v>0.1368</v>
      </c>
      <c r="T27">
        <v>6.07</v>
      </c>
      <c r="U27">
        <v>1.3339000000000001</v>
      </c>
      <c r="V27">
        <v>18.920000000000002</v>
      </c>
      <c r="W27" s="7">
        <v>-4.4200000000000003E-2</v>
      </c>
      <c r="X27">
        <v>17.149999999999999</v>
      </c>
      <c r="Y27">
        <v>2.5301</v>
      </c>
      <c r="Z27">
        <v>3.09</v>
      </c>
      <c r="AA27">
        <v>1.3778999999999999</v>
      </c>
      <c r="AB27">
        <v>4.74</v>
      </c>
      <c r="AC27">
        <v>0.35909999999999997</v>
      </c>
      <c r="AD27">
        <v>6.66</v>
      </c>
      <c r="AE27" s="7">
        <v>7.5200000000000003E-2</v>
      </c>
      <c r="AF27">
        <v>99.97</v>
      </c>
      <c r="AG27" s="7">
        <v>-4.4999999999999997E-3</v>
      </c>
      <c r="AH27">
        <v>66.64</v>
      </c>
      <c r="AI27" s="7">
        <v>1.2500000000000001E-2</v>
      </c>
      <c r="AJ27">
        <v>8.2200000000000006</v>
      </c>
      <c r="AK27">
        <v>3.2500000000000001E-2</v>
      </c>
      <c r="AL27">
        <v>33.71</v>
      </c>
      <c r="AM27" s="7">
        <v>1.5699999999999999E-2</v>
      </c>
      <c r="AN27">
        <v>11.17</v>
      </c>
      <c r="AO27" s="7">
        <v>2.4299999999999999E-2</v>
      </c>
      <c r="AP27">
        <v>23.94</v>
      </c>
    </row>
    <row r="28" spans="1:42" x14ac:dyDescent="0.25">
      <c r="A28" s="4">
        <v>27</v>
      </c>
      <c r="B28" s="5" t="s">
        <v>52</v>
      </c>
      <c r="C28">
        <v>3022.982</v>
      </c>
      <c r="D28">
        <v>1.1499999999999999</v>
      </c>
      <c r="E28">
        <v>0.75939999999999996</v>
      </c>
      <c r="F28">
        <v>48.04</v>
      </c>
      <c r="G28">
        <v>633.57309999999995</v>
      </c>
      <c r="H28">
        <v>0.59</v>
      </c>
      <c r="I28">
        <v>41.974699999999999</v>
      </c>
      <c r="J28">
        <v>1.44</v>
      </c>
      <c r="K28" s="7">
        <v>15.409599999999999</v>
      </c>
      <c r="L28">
        <v>37.01</v>
      </c>
      <c r="M28" s="7">
        <v>-9.0300000000000005E-2</v>
      </c>
      <c r="N28">
        <v>20.45</v>
      </c>
      <c r="O28">
        <v>7.2188999999999997</v>
      </c>
      <c r="P28">
        <v>1.17</v>
      </c>
      <c r="Q28">
        <v>0.1706</v>
      </c>
      <c r="R28">
        <v>8.68</v>
      </c>
      <c r="S28" s="7">
        <v>4.8999999999999998E-3</v>
      </c>
      <c r="T28">
        <v>62.82</v>
      </c>
      <c r="U28">
        <v>2.6194999999999999</v>
      </c>
      <c r="V28">
        <v>32.78</v>
      </c>
      <c r="W28" s="7">
        <v>2.1299999999999999E-2</v>
      </c>
      <c r="X28">
        <v>72.790000000000006</v>
      </c>
      <c r="Y28">
        <v>0.2213</v>
      </c>
      <c r="Z28">
        <v>4.9400000000000004</v>
      </c>
      <c r="AA28">
        <v>2.2705000000000002</v>
      </c>
      <c r="AB28">
        <v>5.79</v>
      </c>
      <c r="AC28">
        <v>0.3402</v>
      </c>
      <c r="AD28">
        <v>11.35</v>
      </c>
      <c r="AE28">
        <v>0.24970000000000001</v>
      </c>
      <c r="AF28">
        <v>32.54</v>
      </c>
      <c r="AG28" s="7">
        <v>-3.8999999999999998E-3</v>
      </c>
      <c r="AH28">
        <v>64.489999999999995</v>
      </c>
      <c r="AI28" s="7">
        <v>1.3899999999999999E-2</v>
      </c>
      <c r="AJ28">
        <v>16.010000000000002</v>
      </c>
      <c r="AK28">
        <v>3.0200000000000001E-2</v>
      </c>
      <c r="AL28">
        <v>20.03</v>
      </c>
      <c r="AM28" s="7">
        <v>1.37E-2</v>
      </c>
      <c r="AN28">
        <v>8.41</v>
      </c>
      <c r="AO28" s="7">
        <v>1.7999999999999999E-2</v>
      </c>
      <c r="AP28">
        <v>12.44</v>
      </c>
    </row>
    <row r="29" spans="1:42" x14ac:dyDescent="0.25">
      <c r="A29" s="4">
        <v>28</v>
      </c>
      <c r="B29" s="5" t="s">
        <v>53</v>
      </c>
      <c r="C29">
        <v>3441.1579999999999</v>
      </c>
      <c r="D29">
        <v>0.84</v>
      </c>
      <c r="E29">
        <v>1.1255999999999999</v>
      </c>
      <c r="F29">
        <v>75.38</v>
      </c>
      <c r="G29">
        <v>767.42880000000002</v>
      </c>
      <c r="H29">
        <v>0.42</v>
      </c>
      <c r="I29">
        <v>29.892199999999999</v>
      </c>
      <c r="J29">
        <v>2.21</v>
      </c>
      <c r="K29">
        <v>47.176099999999998</v>
      </c>
      <c r="L29">
        <v>10.1</v>
      </c>
      <c r="M29" s="7">
        <v>-5.67E-2</v>
      </c>
      <c r="N29">
        <v>21.18</v>
      </c>
      <c r="O29">
        <v>7.9362000000000004</v>
      </c>
      <c r="P29">
        <v>1.19</v>
      </c>
      <c r="Q29">
        <v>0.90359999999999996</v>
      </c>
      <c r="R29">
        <v>5.83</v>
      </c>
      <c r="S29">
        <v>0.14230000000000001</v>
      </c>
      <c r="T29">
        <v>10.45</v>
      </c>
      <c r="U29">
        <v>205.73220000000001</v>
      </c>
      <c r="V29">
        <v>2.39</v>
      </c>
      <c r="W29" s="7">
        <v>-3.4500000000000003E-2</v>
      </c>
      <c r="X29">
        <v>22.6</v>
      </c>
      <c r="Y29">
        <v>0.19409999999999999</v>
      </c>
      <c r="Z29">
        <v>5.9</v>
      </c>
      <c r="AA29">
        <v>0.56110000000000004</v>
      </c>
      <c r="AB29">
        <v>9.5299999999999994</v>
      </c>
      <c r="AC29">
        <v>0.64249999999999996</v>
      </c>
      <c r="AD29">
        <v>8.3000000000000007</v>
      </c>
      <c r="AE29">
        <v>0.37480000000000002</v>
      </c>
      <c r="AF29">
        <v>30.78</v>
      </c>
      <c r="AG29" s="7">
        <v>-2.0999999999999999E-3</v>
      </c>
      <c r="AH29">
        <v>277.5</v>
      </c>
      <c r="AI29">
        <v>0.51400000000000001</v>
      </c>
      <c r="AJ29">
        <v>1.57</v>
      </c>
      <c r="AK29">
        <v>4.2099999999999999E-2</v>
      </c>
      <c r="AL29">
        <v>34.1</v>
      </c>
      <c r="AM29">
        <v>6.59E-2</v>
      </c>
      <c r="AN29">
        <v>3.83</v>
      </c>
      <c r="AO29" s="7">
        <v>0.26679999999999998</v>
      </c>
      <c r="AP29">
        <v>2.9</v>
      </c>
    </row>
    <row r="30" spans="1:42" x14ac:dyDescent="0.25">
      <c r="A30" s="4">
        <v>29</v>
      </c>
      <c r="B30" s="5" t="s">
        <v>54</v>
      </c>
      <c r="C30">
        <v>3301.6120000000001</v>
      </c>
      <c r="D30">
        <v>1.03</v>
      </c>
      <c r="E30">
        <v>0.79949999999999999</v>
      </c>
      <c r="F30">
        <v>47.52</v>
      </c>
      <c r="G30">
        <v>716.75980000000004</v>
      </c>
      <c r="H30">
        <v>0.9</v>
      </c>
      <c r="I30">
        <v>28.103000000000002</v>
      </c>
      <c r="J30">
        <v>1.5</v>
      </c>
      <c r="K30" s="7">
        <v>35.444299999999998</v>
      </c>
      <c r="L30">
        <v>9.41</v>
      </c>
      <c r="M30" s="7">
        <v>-5.3499999999999999E-2</v>
      </c>
      <c r="N30">
        <v>46.19</v>
      </c>
      <c r="O30">
        <v>7.6919000000000004</v>
      </c>
      <c r="P30">
        <v>1.34</v>
      </c>
      <c r="Q30">
        <v>0.79459999999999997</v>
      </c>
      <c r="R30">
        <v>6.43</v>
      </c>
      <c r="S30">
        <v>0.13059999999999999</v>
      </c>
      <c r="T30">
        <v>8.06</v>
      </c>
      <c r="U30">
        <v>197.6335</v>
      </c>
      <c r="V30">
        <v>2.21</v>
      </c>
      <c r="W30" s="7">
        <v>-1.47E-2</v>
      </c>
      <c r="X30">
        <v>78.319999999999993</v>
      </c>
      <c r="Y30">
        <v>0.20300000000000001</v>
      </c>
      <c r="Z30">
        <v>8.1999999999999993</v>
      </c>
      <c r="AA30">
        <v>0.40749999999999997</v>
      </c>
      <c r="AB30">
        <v>13.34</v>
      </c>
      <c r="AC30">
        <v>0.59770000000000001</v>
      </c>
      <c r="AD30">
        <v>3.92</v>
      </c>
      <c r="AE30">
        <v>0.34589999999999999</v>
      </c>
      <c r="AF30">
        <v>23.92</v>
      </c>
      <c r="AG30" s="7">
        <v>-6.3E-3</v>
      </c>
      <c r="AH30">
        <v>25.73</v>
      </c>
      <c r="AI30">
        <v>0.50380000000000003</v>
      </c>
      <c r="AJ30">
        <v>1.99</v>
      </c>
      <c r="AK30">
        <v>4.3400000000000001E-2</v>
      </c>
      <c r="AL30">
        <v>24.99</v>
      </c>
      <c r="AM30">
        <v>6.6600000000000006E-2</v>
      </c>
      <c r="AN30">
        <v>5.93</v>
      </c>
      <c r="AO30" s="7">
        <v>0.26200000000000001</v>
      </c>
      <c r="AP30">
        <v>1.71</v>
      </c>
    </row>
    <row r="31" spans="1:42" x14ac:dyDescent="0.25">
      <c r="A31" s="4">
        <v>30</v>
      </c>
      <c r="B31" s="5" t="s">
        <v>55</v>
      </c>
      <c r="C31">
        <v>3183.0529999999999</v>
      </c>
      <c r="D31">
        <v>0.73</v>
      </c>
      <c r="E31">
        <v>1.1671</v>
      </c>
      <c r="F31">
        <v>54.22</v>
      </c>
      <c r="G31">
        <v>679.34079999999994</v>
      </c>
      <c r="H31">
        <v>0.68</v>
      </c>
      <c r="I31">
        <v>28.000900000000001</v>
      </c>
      <c r="J31">
        <v>2.75</v>
      </c>
      <c r="K31" s="7">
        <v>24.388300000000001</v>
      </c>
      <c r="L31">
        <v>5.65</v>
      </c>
      <c r="M31" s="7">
        <v>-4.5199999999999997E-2</v>
      </c>
      <c r="N31">
        <v>27.04</v>
      </c>
      <c r="O31">
        <v>7.3436000000000003</v>
      </c>
      <c r="P31">
        <v>1.57</v>
      </c>
      <c r="Q31">
        <v>0.85609999999999997</v>
      </c>
      <c r="R31">
        <v>3.01</v>
      </c>
      <c r="S31">
        <v>0.1439</v>
      </c>
      <c r="T31">
        <v>3.47</v>
      </c>
      <c r="U31">
        <v>201.88810000000001</v>
      </c>
      <c r="V31">
        <v>1.55</v>
      </c>
      <c r="W31" s="7">
        <v>-3.1300000000000001E-2</v>
      </c>
      <c r="X31">
        <v>22.53</v>
      </c>
      <c r="Y31">
        <v>0.12959999999999999</v>
      </c>
      <c r="Z31">
        <v>10.64</v>
      </c>
      <c r="AA31">
        <v>0.1444</v>
      </c>
      <c r="AB31">
        <v>1.54</v>
      </c>
      <c r="AC31">
        <v>0.58609999999999995</v>
      </c>
      <c r="AD31">
        <v>5.34</v>
      </c>
      <c r="AE31">
        <v>0.33979999999999999</v>
      </c>
      <c r="AF31">
        <v>49.47</v>
      </c>
      <c r="AG31" s="7">
        <v>-5.7000000000000002E-3</v>
      </c>
      <c r="AH31">
        <v>28.55</v>
      </c>
      <c r="AI31">
        <v>0.56410000000000005</v>
      </c>
      <c r="AJ31">
        <v>3.05</v>
      </c>
      <c r="AK31">
        <v>4.7399999999999998E-2</v>
      </c>
      <c r="AL31">
        <v>37.5</v>
      </c>
      <c r="AM31" s="7">
        <v>5.5300000000000002E-2</v>
      </c>
      <c r="AN31">
        <v>8.11</v>
      </c>
      <c r="AO31" s="7">
        <v>0.28899999999999998</v>
      </c>
      <c r="AP31">
        <v>3.33</v>
      </c>
    </row>
    <row r="32" spans="1:42" x14ac:dyDescent="0.25">
      <c r="A32" s="4">
        <v>31</v>
      </c>
      <c r="B32" s="5" t="s">
        <v>56</v>
      </c>
      <c r="C32">
        <v>3057.6669999999999</v>
      </c>
      <c r="D32">
        <v>0.54</v>
      </c>
      <c r="E32">
        <v>0.8044</v>
      </c>
      <c r="F32">
        <v>51.24</v>
      </c>
      <c r="G32">
        <v>718.08330000000001</v>
      </c>
      <c r="H32">
        <v>0.77</v>
      </c>
      <c r="I32">
        <v>10.283899999999999</v>
      </c>
      <c r="J32">
        <v>6.44</v>
      </c>
      <c r="K32" s="7">
        <v>-0.80430000000000001</v>
      </c>
      <c r="L32">
        <v>228.4</v>
      </c>
      <c r="M32" s="7">
        <v>-9.8199999999999996E-2</v>
      </c>
      <c r="N32">
        <v>10.85</v>
      </c>
      <c r="O32">
        <v>6.9715999999999996</v>
      </c>
      <c r="P32">
        <v>0.98</v>
      </c>
      <c r="Q32">
        <v>0.30709999999999998</v>
      </c>
      <c r="R32">
        <v>9.7899999999999991</v>
      </c>
      <c r="S32" s="7">
        <v>3.15E-2</v>
      </c>
      <c r="T32">
        <v>17.2</v>
      </c>
      <c r="U32">
        <v>62.978200000000001</v>
      </c>
      <c r="V32">
        <v>1.96</v>
      </c>
      <c r="W32" s="7">
        <v>-2.5700000000000001E-2</v>
      </c>
      <c r="X32">
        <v>34.869999999999997</v>
      </c>
      <c r="Y32">
        <v>0.1661</v>
      </c>
      <c r="Z32">
        <v>8.89</v>
      </c>
      <c r="AA32">
        <v>0.23250000000000001</v>
      </c>
      <c r="AB32">
        <v>20.9</v>
      </c>
      <c r="AC32">
        <v>0.34899999999999998</v>
      </c>
      <c r="AD32">
        <v>5.46</v>
      </c>
      <c r="AE32">
        <v>0.34789999999999999</v>
      </c>
      <c r="AF32">
        <v>39.53</v>
      </c>
      <c r="AG32" s="7">
        <v>-6.3E-3</v>
      </c>
      <c r="AH32">
        <v>42.6</v>
      </c>
      <c r="AI32">
        <v>0.14369999999999999</v>
      </c>
      <c r="AJ32">
        <v>4.2</v>
      </c>
      <c r="AK32">
        <v>4.2099999999999999E-2</v>
      </c>
      <c r="AL32">
        <v>34.92</v>
      </c>
      <c r="AM32" s="7">
        <v>2.7400000000000001E-2</v>
      </c>
      <c r="AN32">
        <v>9.2799999999999994</v>
      </c>
      <c r="AO32" s="7">
        <v>5.0900000000000001E-2</v>
      </c>
      <c r="AP32">
        <v>6.78</v>
      </c>
    </row>
    <row r="33" spans="1:42" x14ac:dyDescent="0.25">
      <c r="A33" s="4">
        <v>32</v>
      </c>
      <c r="B33" s="5" t="s">
        <v>57</v>
      </c>
      <c r="C33">
        <v>3087.5880000000002</v>
      </c>
      <c r="D33">
        <v>1.31</v>
      </c>
      <c r="E33">
        <v>1.1752</v>
      </c>
      <c r="F33">
        <v>37.4</v>
      </c>
      <c r="G33">
        <v>730.72379999999998</v>
      </c>
      <c r="H33">
        <v>0.89</v>
      </c>
      <c r="I33">
        <v>9.7148000000000003</v>
      </c>
      <c r="J33">
        <v>6.71</v>
      </c>
      <c r="K33" s="7">
        <v>2.8329</v>
      </c>
      <c r="L33">
        <v>42.51</v>
      </c>
      <c r="M33" s="7">
        <v>-0.10680000000000001</v>
      </c>
      <c r="N33">
        <v>9.06</v>
      </c>
      <c r="O33">
        <v>6.8220999999999998</v>
      </c>
      <c r="P33">
        <v>0.84</v>
      </c>
      <c r="Q33">
        <v>0.44290000000000002</v>
      </c>
      <c r="R33">
        <v>8.83</v>
      </c>
      <c r="S33" s="7">
        <v>3.8300000000000001E-2</v>
      </c>
      <c r="T33">
        <v>21</v>
      </c>
      <c r="U33">
        <v>67.554599999999994</v>
      </c>
      <c r="V33">
        <v>2.5499999999999998</v>
      </c>
      <c r="W33" s="7">
        <v>-2.1299999999999999E-2</v>
      </c>
      <c r="X33">
        <v>69.05</v>
      </c>
      <c r="Y33">
        <v>0.15379999999999999</v>
      </c>
      <c r="Z33">
        <v>9.65</v>
      </c>
      <c r="AA33">
        <v>0.29499999999999998</v>
      </c>
      <c r="AB33">
        <v>9.52</v>
      </c>
      <c r="AC33">
        <v>0.37559999999999999</v>
      </c>
      <c r="AD33">
        <v>10.61</v>
      </c>
      <c r="AE33">
        <v>0.33250000000000002</v>
      </c>
      <c r="AF33">
        <v>26.31</v>
      </c>
      <c r="AG33" s="7">
        <v>-6.8999999999999999E-3</v>
      </c>
      <c r="AH33">
        <v>19.399999999999999</v>
      </c>
      <c r="AI33">
        <v>0.15959999999999999</v>
      </c>
      <c r="AJ33">
        <v>5.49</v>
      </c>
      <c r="AK33">
        <v>2.46E-2</v>
      </c>
      <c r="AL33">
        <v>28.71</v>
      </c>
      <c r="AM33" s="7">
        <v>1.9599999999999999E-2</v>
      </c>
      <c r="AN33">
        <v>10.18</v>
      </c>
      <c r="AO33" s="7">
        <v>5.3499999999999999E-2</v>
      </c>
      <c r="AP33">
        <v>2.54</v>
      </c>
    </row>
    <row r="34" spans="1:42" x14ac:dyDescent="0.25">
      <c r="A34" s="4">
        <v>33</v>
      </c>
      <c r="B34" s="5" t="s">
        <v>58</v>
      </c>
      <c r="C34">
        <v>3177.3009999999999</v>
      </c>
      <c r="D34">
        <v>0.69</v>
      </c>
      <c r="E34">
        <v>0.7127</v>
      </c>
      <c r="F34">
        <v>73.569999999999993</v>
      </c>
      <c r="G34">
        <v>736.24800000000005</v>
      </c>
      <c r="H34">
        <v>0.32</v>
      </c>
      <c r="I34">
        <v>10.2957</v>
      </c>
      <c r="J34">
        <v>3.68</v>
      </c>
      <c r="K34" s="7">
        <v>0.64580000000000004</v>
      </c>
      <c r="L34">
        <v>295.5</v>
      </c>
      <c r="M34" s="7">
        <v>-0.1047</v>
      </c>
      <c r="N34">
        <v>10.83</v>
      </c>
      <c r="O34">
        <v>6.8262</v>
      </c>
      <c r="P34">
        <v>0.51</v>
      </c>
      <c r="Q34">
        <v>0.33329999999999999</v>
      </c>
      <c r="R34">
        <v>6.78</v>
      </c>
      <c r="S34" s="7">
        <v>4.1000000000000002E-2</v>
      </c>
      <c r="T34">
        <v>12.57</v>
      </c>
      <c r="U34">
        <v>96.321899999999999</v>
      </c>
      <c r="V34">
        <v>2.0299999999999998</v>
      </c>
      <c r="W34" s="7">
        <v>-1.8599999999999998E-2</v>
      </c>
      <c r="X34">
        <v>48.28</v>
      </c>
      <c r="Y34">
        <v>0.17219999999999999</v>
      </c>
      <c r="Z34">
        <v>10.130000000000001</v>
      </c>
      <c r="AA34">
        <v>0.49890000000000001</v>
      </c>
      <c r="AB34">
        <v>14.15</v>
      </c>
      <c r="AC34">
        <v>0.38190000000000002</v>
      </c>
      <c r="AD34">
        <v>6.48</v>
      </c>
      <c r="AE34">
        <v>0.44269999999999998</v>
      </c>
      <c r="AF34">
        <v>17.850000000000001</v>
      </c>
      <c r="AG34" s="7">
        <v>-6.3E-3</v>
      </c>
      <c r="AH34">
        <v>26.25</v>
      </c>
      <c r="AI34">
        <v>0.2394</v>
      </c>
      <c r="AJ34">
        <v>1.87</v>
      </c>
      <c r="AK34">
        <v>4.0599999999999997E-2</v>
      </c>
      <c r="AL34">
        <v>58.03</v>
      </c>
      <c r="AM34" s="7">
        <v>3.15E-2</v>
      </c>
      <c r="AN34">
        <v>7.59</v>
      </c>
      <c r="AO34" s="7">
        <v>9.0399999999999994E-2</v>
      </c>
      <c r="AP34">
        <v>3.41</v>
      </c>
    </row>
    <row r="35" spans="1:42" x14ac:dyDescent="0.25">
      <c r="A35" s="4">
        <v>34</v>
      </c>
      <c r="B35" s="5" t="s">
        <v>59</v>
      </c>
      <c r="C35">
        <v>2157.6439999999998</v>
      </c>
      <c r="D35">
        <v>1.39</v>
      </c>
      <c r="E35" s="7">
        <v>0.16270000000000001</v>
      </c>
      <c r="F35">
        <v>164.4</v>
      </c>
      <c r="G35">
        <v>100.71420000000001</v>
      </c>
      <c r="H35">
        <v>1.9</v>
      </c>
      <c r="I35">
        <v>8.2316000000000003</v>
      </c>
      <c r="J35">
        <v>7.05</v>
      </c>
      <c r="K35">
        <v>1786.867</v>
      </c>
      <c r="L35">
        <v>0.99</v>
      </c>
      <c r="M35" s="7">
        <v>-0.12180000000000001</v>
      </c>
      <c r="N35">
        <v>18.34</v>
      </c>
      <c r="O35">
        <v>2.7755999999999998</v>
      </c>
      <c r="P35">
        <v>1.58</v>
      </c>
      <c r="Q35">
        <v>0.10589999999999999</v>
      </c>
      <c r="R35">
        <v>18.190000000000001</v>
      </c>
      <c r="S35" s="7">
        <v>4.5999999999999999E-2</v>
      </c>
      <c r="T35">
        <v>14.29</v>
      </c>
      <c r="U35">
        <v>1.1659999999999999</v>
      </c>
      <c r="V35">
        <v>21.68</v>
      </c>
      <c r="W35" s="7">
        <v>-3.7999999999999999E-2</v>
      </c>
      <c r="X35">
        <v>25.75</v>
      </c>
      <c r="Y35">
        <v>0.98080000000000001</v>
      </c>
      <c r="Z35">
        <v>1.47</v>
      </c>
      <c r="AA35">
        <v>0.92710000000000004</v>
      </c>
      <c r="AB35">
        <v>8.42</v>
      </c>
      <c r="AC35">
        <v>0.47899999999999998</v>
      </c>
      <c r="AD35">
        <v>3.7</v>
      </c>
      <c r="AE35" s="7">
        <v>1.38E-2</v>
      </c>
      <c r="AF35">
        <v>514.20000000000005</v>
      </c>
      <c r="AG35" s="7">
        <v>-6.8999999999999999E-3</v>
      </c>
      <c r="AH35">
        <v>19.62</v>
      </c>
      <c r="AI35" s="7">
        <v>4.0000000000000002E-4</v>
      </c>
      <c r="AJ35">
        <v>106.8</v>
      </c>
      <c r="AK35">
        <v>2.8899999999999999E-2</v>
      </c>
      <c r="AL35">
        <v>18.32</v>
      </c>
      <c r="AM35" s="7">
        <v>1.7100000000000001E-2</v>
      </c>
      <c r="AN35">
        <v>10.41</v>
      </c>
      <c r="AO35" s="7">
        <v>-1.5599999999999999E-2</v>
      </c>
      <c r="AP35">
        <v>18.399999999999999</v>
      </c>
    </row>
    <row r="36" spans="1:42" x14ac:dyDescent="0.25">
      <c r="A36" s="4">
        <v>35</v>
      </c>
      <c r="B36" s="5" t="s">
        <v>60</v>
      </c>
      <c r="C36">
        <v>2206.1889999999999</v>
      </c>
      <c r="D36">
        <v>0.48</v>
      </c>
      <c r="E36" s="7">
        <v>0.15939999999999999</v>
      </c>
      <c r="F36">
        <v>129.80000000000001</v>
      </c>
      <c r="G36">
        <v>104.5042</v>
      </c>
      <c r="H36">
        <v>0.5</v>
      </c>
      <c r="I36">
        <v>7.0655000000000001</v>
      </c>
      <c r="J36">
        <v>11.55</v>
      </c>
      <c r="K36">
        <v>1325.1669999999999</v>
      </c>
      <c r="L36">
        <v>1.29</v>
      </c>
      <c r="M36" s="7">
        <v>-0.1341</v>
      </c>
      <c r="N36">
        <v>8.5500000000000007</v>
      </c>
      <c r="O36">
        <v>2.7926000000000002</v>
      </c>
      <c r="P36">
        <v>1.93</v>
      </c>
      <c r="Q36" s="7">
        <v>6.0900000000000003E-2</v>
      </c>
      <c r="R36">
        <v>14.21</v>
      </c>
      <c r="S36" s="7">
        <v>-8.0000000000000002E-3</v>
      </c>
      <c r="T36">
        <v>49.43</v>
      </c>
      <c r="U36">
        <v>0.77629999999999999</v>
      </c>
      <c r="V36">
        <v>52.83</v>
      </c>
      <c r="W36" s="7">
        <v>-4.2700000000000002E-2</v>
      </c>
      <c r="X36">
        <v>17.09</v>
      </c>
      <c r="Y36">
        <v>0.1111</v>
      </c>
      <c r="Z36">
        <v>7.2</v>
      </c>
      <c r="AA36">
        <v>0.43480000000000002</v>
      </c>
      <c r="AB36">
        <v>14.12</v>
      </c>
      <c r="AC36">
        <v>0.51859999999999995</v>
      </c>
      <c r="AD36">
        <v>9.6</v>
      </c>
      <c r="AE36" s="7">
        <v>-2.0299999999999999E-2</v>
      </c>
      <c r="AF36">
        <v>342.8</v>
      </c>
      <c r="AG36" s="7">
        <v>-7.4999999999999997E-3</v>
      </c>
      <c r="AH36">
        <v>0</v>
      </c>
      <c r="AI36" s="7">
        <v>6.9999999999999999E-4</v>
      </c>
      <c r="AJ36">
        <v>79.650000000000006</v>
      </c>
      <c r="AK36">
        <v>2.63E-2</v>
      </c>
      <c r="AL36">
        <v>13.53</v>
      </c>
      <c r="AM36" s="7">
        <v>5.0000000000000001E-4</v>
      </c>
      <c r="AN36">
        <v>148.30000000000001</v>
      </c>
      <c r="AO36" s="7">
        <v>-1.9199999999999998E-2</v>
      </c>
      <c r="AP36">
        <v>17.350000000000001</v>
      </c>
    </row>
    <row r="37" spans="1:42" x14ac:dyDescent="0.25">
      <c r="A37" s="4">
        <v>36</v>
      </c>
      <c r="B37" s="5" t="s">
        <v>61</v>
      </c>
      <c r="C37">
        <v>2225.114</v>
      </c>
      <c r="D37">
        <v>1.07</v>
      </c>
      <c r="E37" s="7">
        <v>0.26400000000000001</v>
      </c>
      <c r="F37">
        <v>118</v>
      </c>
      <c r="G37">
        <v>85.917100000000005</v>
      </c>
      <c r="H37">
        <v>0.83</v>
      </c>
      <c r="I37">
        <v>6.9005999999999998</v>
      </c>
      <c r="J37">
        <v>16.64</v>
      </c>
      <c r="K37">
        <v>1635.4559999999999</v>
      </c>
      <c r="L37">
        <v>0.94</v>
      </c>
      <c r="M37" s="7">
        <v>-0.13020000000000001</v>
      </c>
      <c r="N37">
        <v>9.69</v>
      </c>
      <c r="O37">
        <v>2.5960999999999999</v>
      </c>
      <c r="P37">
        <v>1.0900000000000001</v>
      </c>
      <c r="Q37">
        <v>9.8900000000000002E-2</v>
      </c>
      <c r="R37">
        <v>23.69</v>
      </c>
      <c r="S37" s="7">
        <v>1.1000000000000001E-3</v>
      </c>
      <c r="T37">
        <v>408.4</v>
      </c>
      <c r="U37">
        <v>0.87290000000000001</v>
      </c>
      <c r="V37">
        <v>26.1</v>
      </c>
      <c r="W37" s="7">
        <v>-3.7199999999999997E-2</v>
      </c>
      <c r="X37">
        <v>17.899999999999999</v>
      </c>
      <c r="Y37">
        <v>9.5899999999999999E-2</v>
      </c>
      <c r="Z37">
        <v>5.34</v>
      </c>
      <c r="AA37">
        <v>0.246</v>
      </c>
      <c r="AB37">
        <v>7.3</v>
      </c>
      <c r="AC37">
        <v>0.46279999999999999</v>
      </c>
      <c r="AD37">
        <v>5.9</v>
      </c>
      <c r="AE37" s="7">
        <v>-3.2000000000000001E-2</v>
      </c>
      <c r="AF37">
        <v>272.8</v>
      </c>
      <c r="AG37" s="7">
        <v>-1.9E-3</v>
      </c>
      <c r="AH37">
        <v>267.39999999999998</v>
      </c>
      <c r="AI37" s="7">
        <v>2.9999999999999997E-4</v>
      </c>
      <c r="AJ37">
        <v>72.739999999999995</v>
      </c>
      <c r="AK37">
        <v>3.4500000000000003E-2</v>
      </c>
      <c r="AL37">
        <v>39.06</v>
      </c>
      <c r="AM37" s="7">
        <v>2.5700000000000001E-2</v>
      </c>
      <c r="AN37">
        <v>4.82</v>
      </c>
      <c r="AO37" s="7">
        <v>-2.2599999999999999E-2</v>
      </c>
      <c r="AP37">
        <v>14.65</v>
      </c>
    </row>
    <row r="38" spans="1:42" x14ac:dyDescent="0.25">
      <c r="A38" s="4">
        <v>37</v>
      </c>
      <c r="B38" s="5" t="s">
        <v>62</v>
      </c>
      <c r="C38">
        <v>2475.7759999999998</v>
      </c>
      <c r="D38">
        <v>1.44</v>
      </c>
      <c r="E38" s="7">
        <v>0.216</v>
      </c>
      <c r="F38">
        <v>59.88</v>
      </c>
      <c r="G38">
        <v>532.81410000000005</v>
      </c>
      <c r="H38">
        <v>0.74</v>
      </c>
      <c r="I38">
        <v>7.9025999999999996</v>
      </c>
      <c r="J38">
        <v>10.97</v>
      </c>
      <c r="K38" s="7">
        <v>13.653</v>
      </c>
      <c r="L38">
        <v>27.13</v>
      </c>
      <c r="M38" s="7">
        <v>-0.12509999999999999</v>
      </c>
      <c r="N38">
        <v>13.05</v>
      </c>
      <c r="O38">
        <v>5.1410999999999998</v>
      </c>
      <c r="P38">
        <v>0.5</v>
      </c>
      <c r="Q38">
        <v>0.10780000000000001</v>
      </c>
      <c r="R38">
        <v>33.21</v>
      </c>
      <c r="S38" s="7">
        <v>-7.1999999999999998E-3</v>
      </c>
      <c r="T38">
        <v>32.119999999999997</v>
      </c>
      <c r="U38">
        <v>1.5014000000000001</v>
      </c>
      <c r="V38">
        <v>13.6</v>
      </c>
      <c r="W38" s="7">
        <v>-4.7199999999999999E-2</v>
      </c>
      <c r="X38">
        <v>11.93</v>
      </c>
      <c r="Y38">
        <v>6.0400000000000002E-2</v>
      </c>
      <c r="Z38">
        <v>7.38</v>
      </c>
      <c r="AA38">
        <v>0.31909999999999999</v>
      </c>
      <c r="AB38">
        <v>13.43</v>
      </c>
      <c r="AC38">
        <v>0.23280000000000001</v>
      </c>
      <c r="AD38">
        <v>10.79</v>
      </c>
      <c r="AE38">
        <v>0.16669999999999999</v>
      </c>
      <c r="AF38">
        <v>53.47</v>
      </c>
      <c r="AG38" s="7">
        <v>-6.3E-3</v>
      </c>
      <c r="AH38">
        <v>27.23</v>
      </c>
      <c r="AI38" s="7">
        <v>9.4999999999999998E-3</v>
      </c>
      <c r="AJ38">
        <v>18.5</v>
      </c>
      <c r="AK38">
        <v>3.5200000000000002E-2</v>
      </c>
      <c r="AL38">
        <v>44.28</v>
      </c>
      <c r="AM38" s="7">
        <v>1.1999999999999999E-3</v>
      </c>
      <c r="AN38">
        <v>79.83</v>
      </c>
      <c r="AO38" s="7">
        <v>-2.2499999999999999E-2</v>
      </c>
      <c r="AP38">
        <v>7.24</v>
      </c>
    </row>
    <row r="39" spans="1:42" x14ac:dyDescent="0.25">
      <c r="A39" s="4">
        <v>38</v>
      </c>
      <c r="B39" s="5" t="s">
        <v>63</v>
      </c>
      <c r="C39">
        <v>2396.6590000000001</v>
      </c>
      <c r="D39">
        <v>0.78</v>
      </c>
      <c r="E39" s="7">
        <v>2.63E-2</v>
      </c>
      <c r="F39">
        <v>406.8</v>
      </c>
      <c r="G39">
        <v>502.3999</v>
      </c>
      <c r="H39">
        <v>0.28000000000000003</v>
      </c>
      <c r="I39">
        <v>7.6017000000000001</v>
      </c>
      <c r="J39">
        <v>10.34</v>
      </c>
      <c r="K39" s="7">
        <v>-1.8075000000000001</v>
      </c>
      <c r="L39">
        <v>281.3</v>
      </c>
      <c r="M39" s="7">
        <v>-0.1386</v>
      </c>
      <c r="N39">
        <v>12.91</v>
      </c>
      <c r="O39">
        <v>5.4360999999999997</v>
      </c>
      <c r="P39">
        <v>1.48</v>
      </c>
      <c r="Q39">
        <v>0.13089999999999999</v>
      </c>
      <c r="R39">
        <v>21.94</v>
      </c>
      <c r="S39">
        <v>9.5699999999999993E-2</v>
      </c>
      <c r="T39">
        <v>6.03</v>
      </c>
      <c r="U39">
        <v>2.915</v>
      </c>
      <c r="V39">
        <v>8.69</v>
      </c>
      <c r="W39" s="7">
        <v>-3.6400000000000002E-2</v>
      </c>
      <c r="X39">
        <v>18.37</v>
      </c>
      <c r="Y39">
        <v>1.8934</v>
      </c>
      <c r="Z39">
        <v>1.89</v>
      </c>
      <c r="AA39">
        <v>1.048</v>
      </c>
      <c r="AB39">
        <v>7.28</v>
      </c>
      <c r="AC39">
        <v>0.20399999999999999</v>
      </c>
      <c r="AD39">
        <v>5.31</v>
      </c>
      <c r="AE39">
        <v>0.18160000000000001</v>
      </c>
      <c r="AF39">
        <v>20.48</v>
      </c>
      <c r="AG39" s="7">
        <v>-7.4999999999999997E-3</v>
      </c>
      <c r="AH39">
        <v>0</v>
      </c>
      <c r="AI39" s="7">
        <v>1.5900000000000001E-2</v>
      </c>
      <c r="AJ39">
        <v>17.5</v>
      </c>
      <c r="AK39">
        <v>4.2700000000000002E-2</v>
      </c>
      <c r="AL39">
        <v>38.78</v>
      </c>
      <c r="AM39" s="7">
        <v>5.8999999999999999E-3</v>
      </c>
      <c r="AN39">
        <v>21.92</v>
      </c>
      <c r="AO39" s="7">
        <v>-2.3900000000000001E-2</v>
      </c>
      <c r="AP39">
        <v>6.83</v>
      </c>
    </row>
    <row r="40" spans="1:42" x14ac:dyDescent="0.25">
      <c r="A40" s="4">
        <v>39</v>
      </c>
      <c r="B40" s="5" t="s">
        <v>64</v>
      </c>
      <c r="C40">
        <v>2446.7350000000001</v>
      </c>
      <c r="D40">
        <v>0.25</v>
      </c>
      <c r="E40" s="7">
        <v>0.26450000000000001</v>
      </c>
      <c r="F40">
        <v>117.5</v>
      </c>
      <c r="G40">
        <v>502.79289999999997</v>
      </c>
      <c r="H40">
        <v>0.73</v>
      </c>
      <c r="I40">
        <v>9.8088999999999995</v>
      </c>
      <c r="J40">
        <v>9.2799999999999994</v>
      </c>
      <c r="K40" s="7">
        <v>-8.3000000000000007</v>
      </c>
      <c r="L40">
        <v>61.03</v>
      </c>
      <c r="M40" s="7">
        <v>-0.12330000000000001</v>
      </c>
      <c r="N40">
        <v>3.71</v>
      </c>
      <c r="O40">
        <v>5.4455999999999998</v>
      </c>
      <c r="P40">
        <v>1.03</v>
      </c>
      <c r="Q40" s="7">
        <v>8.3000000000000004E-2</v>
      </c>
      <c r="R40">
        <v>35.43</v>
      </c>
      <c r="S40" s="7">
        <v>9.7999999999999997E-3</v>
      </c>
      <c r="T40">
        <v>150.19999999999999</v>
      </c>
      <c r="U40">
        <v>8.8484999999999996</v>
      </c>
      <c r="V40">
        <v>17.93</v>
      </c>
      <c r="W40" s="7">
        <v>-3.4599999999999999E-2</v>
      </c>
      <c r="X40">
        <v>21.55</v>
      </c>
      <c r="Y40">
        <v>0.1321</v>
      </c>
      <c r="Z40">
        <v>5.98</v>
      </c>
      <c r="AA40">
        <v>0.28100000000000003</v>
      </c>
      <c r="AB40">
        <v>10.37</v>
      </c>
      <c r="AC40">
        <v>0.1865</v>
      </c>
      <c r="AD40">
        <v>10.88</v>
      </c>
      <c r="AE40">
        <v>0.27679999999999999</v>
      </c>
      <c r="AF40">
        <v>52.11</v>
      </c>
      <c r="AG40" s="7">
        <v>-3.8E-3</v>
      </c>
      <c r="AH40">
        <v>89.87</v>
      </c>
      <c r="AI40" s="7">
        <v>4.0800000000000003E-2</v>
      </c>
      <c r="AJ40">
        <v>5.32</v>
      </c>
      <c r="AK40">
        <v>3.5999999999999997E-2</v>
      </c>
      <c r="AL40">
        <v>42.63</v>
      </c>
      <c r="AM40" s="7">
        <v>4.8999999999999998E-3</v>
      </c>
      <c r="AN40">
        <v>20.48</v>
      </c>
      <c r="AO40" s="7">
        <v>-1.89E-2</v>
      </c>
      <c r="AP40">
        <v>15.92</v>
      </c>
    </row>
    <row r="41" spans="1:42" x14ac:dyDescent="0.25">
      <c r="A41" s="4">
        <v>40</v>
      </c>
      <c r="B41" s="5" t="s">
        <v>65</v>
      </c>
      <c r="C41">
        <v>2386.6759999999999</v>
      </c>
      <c r="D41">
        <v>1.1599999999999999</v>
      </c>
      <c r="E41">
        <v>1.6447000000000001</v>
      </c>
      <c r="F41">
        <v>45.48</v>
      </c>
      <c r="G41">
        <v>522.67449999999997</v>
      </c>
      <c r="H41">
        <v>0.66</v>
      </c>
      <c r="I41">
        <v>21.887699999999999</v>
      </c>
      <c r="J41">
        <v>4.78</v>
      </c>
      <c r="K41" s="7">
        <v>29.5215</v>
      </c>
      <c r="L41">
        <v>12.2</v>
      </c>
      <c r="M41" s="7">
        <v>-8.2500000000000004E-2</v>
      </c>
      <c r="N41">
        <v>17.18</v>
      </c>
      <c r="O41">
        <v>5.2412999999999998</v>
      </c>
      <c r="P41">
        <v>0.25</v>
      </c>
      <c r="Q41">
        <v>0.75570000000000004</v>
      </c>
      <c r="R41">
        <v>5.41</v>
      </c>
      <c r="S41">
        <v>0.26479999999999998</v>
      </c>
      <c r="T41">
        <v>5.3</v>
      </c>
      <c r="U41">
        <v>318.65170000000001</v>
      </c>
      <c r="V41">
        <v>2.48</v>
      </c>
      <c r="W41" s="7">
        <v>1.01E-2</v>
      </c>
      <c r="X41">
        <v>60.48</v>
      </c>
      <c r="Y41">
        <v>2.6530999999999998</v>
      </c>
      <c r="Z41">
        <v>1.8</v>
      </c>
      <c r="AA41">
        <v>27.1844</v>
      </c>
      <c r="AB41">
        <v>1.41</v>
      </c>
      <c r="AC41">
        <v>0.45839999999999997</v>
      </c>
      <c r="AD41">
        <v>4.38</v>
      </c>
      <c r="AE41">
        <v>0.2482</v>
      </c>
      <c r="AF41">
        <v>49.98</v>
      </c>
      <c r="AG41">
        <v>8.2900000000000001E-2</v>
      </c>
      <c r="AH41">
        <v>13.87</v>
      </c>
      <c r="AI41">
        <v>0.91990000000000005</v>
      </c>
      <c r="AJ41">
        <v>0.9</v>
      </c>
      <c r="AK41">
        <v>4.0099999999999997E-2</v>
      </c>
      <c r="AL41">
        <v>36.21</v>
      </c>
      <c r="AM41">
        <v>0.32250000000000001</v>
      </c>
      <c r="AN41">
        <v>1.0900000000000001</v>
      </c>
      <c r="AO41" s="7">
        <v>0.38290000000000002</v>
      </c>
      <c r="AP41">
        <v>3.19</v>
      </c>
    </row>
    <row r="42" spans="1:42" x14ac:dyDescent="0.25">
      <c r="A42" s="4">
        <v>41</v>
      </c>
      <c r="B42" s="5" t="s">
        <v>66</v>
      </c>
      <c r="C42">
        <v>2290.3310000000001</v>
      </c>
      <c r="D42">
        <v>0.68</v>
      </c>
      <c r="E42">
        <v>3.2509999999999999</v>
      </c>
      <c r="F42">
        <v>35.270000000000003</v>
      </c>
      <c r="G42">
        <v>502.01010000000002</v>
      </c>
      <c r="H42">
        <v>0.9</v>
      </c>
      <c r="I42">
        <v>21.610199999999999</v>
      </c>
      <c r="J42">
        <v>0.63</v>
      </c>
      <c r="K42">
        <v>82.703900000000004</v>
      </c>
      <c r="L42">
        <v>4.2699999999999996</v>
      </c>
      <c r="M42" s="7">
        <v>-6.4100000000000004E-2</v>
      </c>
      <c r="N42">
        <v>30.35</v>
      </c>
      <c r="O42">
        <v>4.9294000000000002</v>
      </c>
      <c r="P42">
        <v>1.62</v>
      </c>
      <c r="Q42">
        <v>0.84150000000000003</v>
      </c>
      <c r="R42">
        <v>7.93</v>
      </c>
      <c r="S42">
        <v>0.33750000000000002</v>
      </c>
      <c r="T42">
        <v>4.78</v>
      </c>
      <c r="U42">
        <v>346.91019999999997</v>
      </c>
      <c r="V42">
        <v>1.1200000000000001</v>
      </c>
      <c r="W42" s="7">
        <v>2.23E-2</v>
      </c>
      <c r="X42">
        <v>34.869999999999997</v>
      </c>
      <c r="Y42">
        <v>0.62019999999999997</v>
      </c>
      <c r="Z42">
        <v>5.45</v>
      </c>
      <c r="AA42">
        <v>0.83250000000000002</v>
      </c>
      <c r="AB42">
        <v>7.67</v>
      </c>
      <c r="AC42">
        <v>0.43690000000000001</v>
      </c>
      <c r="AD42">
        <v>2.21</v>
      </c>
      <c r="AE42">
        <v>0.34379999999999999</v>
      </c>
      <c r="AF42">
        <v>49.9</v>
      </c>
      <c r="AG42" s="7">
        <v>-4.4000000000000003E-3</v>
      </c>
      <c r="AH42">
        <v>70.03</v>
      </c>
      <c r="AI42">
        <v>1.0347</v>
      </c>
      <c r="AJ42">
        <v>1.76</v>
      </c>
      <c r="AK42">
        <v>3.7600000000000001E-2</v>
      </c>
      <c r="AL42">
        <v>51.67</v>
      </c>
      <c r="AM42">
        <v>0.86180000000000001</v>
      </c>
      <c r="AN42">
        <v>1.27</v>
      </c>
      <c r="AO42" s="7">
        <v>0.4209</v>
      </c>
      <c r="AP42">
        <v>3.34</v>
      </c>
    </row>
    <row r="43" spans="1:42" x14ac:dyDescent="0.25">
      <c r="A43" s="4">
        <v>42</v>
      </c>
      <c r="B43" s="5" t="s">
        <v>67</v>
      </c>
      <c r="C43">
        <v>2572.2669999999998</v>
      </c>
      <c r="D43">
        <v>0.77</v>
      </c>
      <c r="E43">
        <v>2.1111</v>
      </c>
      <c r="F43">
        <v>40.020000000000003</v>
      </c>
      <c r="G43">
        <v>526.85429999999997</v>
      </c>
      <c r="H43">
        <v>0.91</v>
      </c>
      <c r="I43">
        <v>46.418700000000001</v>
      </c>
      <c r="J43">
        <v>2.27</v>
      </c>
      <c r="K43" s="7">
        <v>29.1965</v>
      </c>
      <c r="L43">
        <v>11.18</v>
      </c>
      <c r="M43" s="7">
        <v>-7.0400000000000004E-2</v>
      </c>
      <c r="N43">
        <v>30.97</v>
      </c>
      <c r="O43">
        <v>5.2324000000000002</v>
      </c>
      <c r="P43">
        <v>1.31</v>
      </c>
      <c r="Q43">
        <v>0.76280000000000003</v>
      </c>
      <c r="R43">
        <v>11.02</v>
      </c>
      <c r="S43">
        <v>0.24440000000000001</v>
      </c>
      <c r="T43">
        <v>4.59</v>
      </c>
      <c r="U43">
        <v>296.57299999999998</v>
      </c>
      <c r="V43">
        <v>2.92</v>
      </c>
      <c r="W43" s="7">
        <v>2.3999999999999998E-3</v>
      </c>
      <c r="X43">
        <v>515</v>
      </c>
      <c r="Y43">
        <v>0.19539999999999999</v>
      </c>
      <c r="Z43">
        <v>5.32</v>
      </c>
      <c r="AA43">
        <v>0.63870000000000005</v>
      </c>
      <c r="AB43">
        <v>4.63</v>
      </c>
      <c r="AC43">
        <v>0.43080000000000002</v>
      </c>
      <c r="AD43">
        <v>9.0399999999999991</v>
      </c>
      <c r="AE43">
        <v>0.36609999999999998</v>
      </c>
      <c r="AF43">
        <v>28.22</v>
      </c>
      <c r="AG43" s="7">
        <v>-4.4000000000000003E-3</v>
      </c>
      <c r="AH43">
        <v>85.7</v>
      </c>
      <c r="AI43">
        <v>0.85670000000000002</v>
      </c>
      <c r="AJ43">
        <v>0.98</v>
      </c>
      <c r="AK43">
        <v>5.1299999999999998E-2</v>
      </c>
      <c r="AL43">
        <v>37.97</v>
      </c>
      <c r="AM43">
        <v>0.1018</v>
      </c>
      <c r="AN43">
        <v>2.4</v>
      </c>
      <c r="AO43" s="7">
        <v>0.35349999999999998</v>
      </c>
      <c r="AP43">
        <v>2.78</v>
      </c>
    </row>
    <row r="44" spans="1:42" x14ac:dyDescent="0.25">
      <c r="A44" s="4">
        <v>43</v>
      </c>
      <c r="B44" s="5" t="s">
        <v>68</v>
      </c>
      <c r="C44">
        <v>2434.5659999999998</v>
      </c>
      <c r="D44">
        <v>1.03</v>
      </c>
      <c r="E44" s="7">
        <v>0.30909999999999999</v>
      </c>
      <c r="F44">
        <v>121.5</v>
      </c>
      <c r="G44">
        <v>513.79880000000003</v>
      </c>
      <c r="H44">
        <v>0.57999999999999996</v>
      </c>
      <c r="I44">
        <v>7.4717000000000002</v>
      </c>
      <c r="J44">
        <v>4.6900000000000004</v>
      </c>
      <c r="K44" s="7">
        <v>-16.553599999999999</v>
      </c>
      <c r="L44">
        <v>19.600000000000001</v>
      </c>
      <c r="M44" s="7">
        <v>-0.13159999999999999</v>
      </c>
      <c r="N44">
        <v>11.09</v>
      </c>
      <c r="O44">
        <v>4.1923000000000004</v>
      </c>
      <c r="P44">
        <v>1.1599999999999999</v>
      </c>
      <c r="Q44">
        <v>0.2455</v>
      </c>
      <c r="R44">
        <v>14.52</v>
      </c>
      <c r="S44" s="7">
        <v>5.8700000000000002E-2</v>
      </c>
      <c r="T44">
        <v>8.7899999999999991</v>
      </c>
      <c r="U44">
        <v>67.0792</v>
      </c>
      <c r="V44">
        <v>2.2000000000000002</v>
      </c>
      <c r="W44" s="7">
        <v>-3.3700000000000001E-2</v>
      </c>
      <c r="X44">
        <v>10.87</v>
      </c>
      <c r="Y44">
        <v>0.54979999999999996</v>
      </c>
      <c r="Z44">
        <v>5.42</v>
      </c>
      <c r="AA44">
        <v>0.41739999999999999</v>
      </c>
      <c r="AB44">
        <v>10.7</v>
      </c>
      <c r="AC44">
        <v>0.1958</v>
      </c>
      <c r="AD44">
        <v>11.8</v>
      </c>
      <c r="AE44">
        <v>0.1925</v>
      </c>
      <c r="AF44">
        <v>26.62</v>
      </c>
      <c r="AG44" s="7">
        <v>-6.3E-3</v>
      </c>
      <c r="AH44">
        <v>26.87</v>
      </c>
      <c r="AI44">
        <v>0.14779999999999999</v>
      </c>
      <c r="AJ44">
        <v>4.22</v>
      </c>
      <c r="AK44">
        <v>3.4200000000000001E-2</v>
      </c>
      <c r="AL44">
        <v>41.12</v>
      </c>
      <c r="AM44" s="7">
        <v>2.1299999999999999E-2</v>
      </c>
      <c r="AN44">
        <v>9.4499999999999993</v>
      </c>
      <c r="AO44" s="7">
        <v>4.0599999999999997E-2</v>
      </c>
      <c r="AP44">
        <v>6.51</v>
      </c>
    </row>
    <row r="45" spans="1:42" x14ac:dyDescent="0.25">
      <c r="A45" s="4">
        <v>44</v>
      </c>
      <c r="B45" s="5" t="s">
        <v>69</v>
      </c>
      <c r="C45">
        <v>2426.4349999999999</v>
      </c>
      <c r="D45">
        <v>0.56000000000000005</v>
      </c>
      <c r="E45">
        <v>0.78410000000000002</v>
      </c>
      <c r="F45">
        <v>77.319999999999993</v>
      </c>
      <c r="G45">
        <v>568.90620000000001</v>
      </c>
      <c r="H45">
        <v>0.48</v>
      </c>
      <c r="I45">
        <v>7.69</v>
      </c>
      <c r="J45">
        <v>0.69</v>
      </c>
      <c r="K45" s="7">
        <v>-8.3536999999999999</v>
      </c>
      <c r="L45">
        <v>51.63</v>
      </c>
      <c r="M45" s="7">
        <v>-0.1207</v>
      </c>
      <c r="N45">
        <v>12.15</v>
      </c>
      <c r="O45">
        <v>4.0876999999999999</v>
      </c>
      <c r="P45">
        <v>1.4</v>
      </c>
      <c r="Q45">
        <v>0.32290000000000002</v>
      </c>
      <c r="R45">
        <v>5.28</v>
      </c>
      <c r="S45" s="7">
        <v>4.8000000000000001E-2</v>
      </c>
      <c r="T45">
        <v>15.54</v>
      </c>
      <c r="U45">
        <v>104.35</v>
      </c>
      <c r="V45">
        <v>2.0499999999999998</v>
      </c>
      <c r="W45" s="7">
        <v>-2.3400000000000001E-2</v>
      </c>
      <c r="X45">
        <v>32.14</v>
      </c>
      <c r="Y45">
        <v>0.1142</v>
      </c>
      <c r="Z45">
        <v>9.69</v>
      </c>
      <c r="AA45">
        <v>0.28739999999999999</v>
      </c>
      <c r="AB45">
        <v>17.52</v>
      </c>
      <c r="AC45">
        <v>0.23580000000000001</v>
      </c>
      <c r="AD45">
        <v>12.2</v>
      </c>
      <c r="AE45">
        <v>0.34429999999999999</v>
      </c>
      <c r="AF45">
        <v>18.63</v>
      </c>
      <c r="AG45" s="7">
        <v>-6.8999999999999999E-3</v>
      </c>
      <c r="AH45">
        <v>20.32</v>
      </c>
      <c r="AI45">
        <v>0.26750000000000002</v>
      </c>
      <c r="AJ45">
        <v>1.33</v>
      </c>
      <c r="AK45">
        <v>3.6600000000000001E-2</v>
      </c>
      <c r="AL45">
        <v>21.69</v>
      </c>
      <c r="AM45" s="7">
        <v>3.5299999999999998E-2</v>
      </c>
      <c r="AN45">
        <v>10.91</v>
      </c>
      <c r="AO45" s="7">
        <v>8.6499999999999994E-2</v>
      </c>
      <c r="AP45">
        <v>2.2799999999999998</v>
      </c>
    </row>
    <row r="46" spans="1:42" x14ac:dyDescent="0.25">
      <c r="A46" s="4">
        <v>45</v>
      </c>
      <c r="B46" s="5" t="s">
        <v>70</v>
      </c>
      <c r="C46">
        <v>2375.0949999999998</v>
      </c>
      <c r="D46">
        <v>1.2</v>
      </c>
      <c r="E46" s="7">
        <v>0.55379999999999996</v>
      </c>
      <c r="F46">
        <v>52.94</v>
      </c>
      <c r="G46">
        <v>550.47170000000006</v>
      </c>
      <c r="H46">
        <v>0.85</v>
      </c>
      <c r="I46">
        <v>7.7497999999999996</v>
      </c>
      <c r="J46">
        <v>6.66</v>
      </c>
      <c r="K46" s="7">
        <v>-10.427899999999999</v>
      </c>
      <c r="L46">
        <v>47.05</v>
      </c>
      <c r="M46" s="7">
        <v>-0.1221</v>
      </c>
      <c r="N46">
        <v>4.32</v>
      </c>
      <c r="O46">
        <v>3.7061000000000002</v>
      </c>
      <c r="P46">
        <v>0.35</v>
      </c>
      <c r="Q46">
        <v>0.39279999999999998</v>
      </c>
      <c r="R46">
        <v>10.87</v>
      </c>
      <c r="S46" s="7">
        <v>6.0400000000000002E-2</v>
      </c>
      <c r="T46">
        <v>10.6</v>
      </c>
      <c r="U46">
        <v>138.78569999999999</v>
      </c>
      <c r="V46">
        <v>2.77</v>
      </c>
      <c r="W46" s="7">
        <v>-2.23E-2</v>
      </c>
      <c r="X46">
        <v>45.4</v>
      </c>
      <c r="Y46">
        <v>0.1002</v>
      </c>
      <c r="Z46">
        <v>12.48</v>
      </c>
      <c r="AA46">
        <v>0.2087</v>
      </c>
      <c r="AB46">
        <v>20.29</v>
      </c>
      <c r="AC46">
        <v>0.25700000000000001</v>
      </c>
      <c r="AD46">
        <v>16.45</v>
      </c>
      <c r="AE46">
        <v>0.28389999999999999</v>
      </c>
      <c r="AF46">
        <v>34.08</v>
      </c>
      <c r="AG46" s="7">
        <v>-5.0000000000000001E-3</v>
      </c>
      <c r="AH46">
        <v>52.33</v>
      </c>
      <c r="AI46">
        <v>0.38100000000000001</v>
      </c>
      <c r="AJ46">
        <v>3.12</v>
      </c>
      <c r="AK46">
        <v>3.6200000000000003E-2</v>
      </c>
      <c r="AL46">
        <v>25.63</v>
      </c>
      <c r="AM46" s="7">
        <v>4.2000000000000003E-2</v>
      </c>
      <c r="AN46">
        <v>6.1</v>
      </c>
      <c r="AO46" s="7">
        <v>0.13700000000000001</v>
      </c>
      <c r="AP46">
        <v>5.75</v>
      </c>
    </row>
    <row r="47" spans="1:42" x14ac:dyDescent="0.25">
      <c r="A47" s="4">
        <v>46</v>
      </c>
      <c r="B47" s="5" t="s">
        <v>71</v>
      </c>
      <c r="C47">
        <v>1404.213</v>
      </c>
      <c r="D47">
        <v>0.37</v>
      </c>
      <c r="E47" s="7">
        <v>0.30919999999999997</v>
      </c>
      <c r="F47">
        <v>53.42</v>
      </c>
      <c r="G47">
        <v>223.95349999999999</v>
      </c>
      <c r="H47">
        <v>0.72</v>
      </c>
      <c r="I47">
        <v>5.8136999999999999</v>
      </c>
      <c r="J47">
        <v>17.61</v>
      </c>
      <c r="K47">
        <v>678.92129999999997</v>
      </c>
      <c r="L47">
        <v>1.38</v>
      </c>
      <c r="M47" s="7">
        <v>-0.1404</v>
      </c>
      <c r="N47">
        <v>10.59</v>
      </c>
      <c r="O47">
        <v>2.0636999999999999</v>
      </c>
      <c r="P47">
        <v>2.21</v>
      </c>
      <c r="Q47" s="7">
        <v>3.04E-2</v>
      </c>
      <c r="R47">
        <v>65.489999999999995</v>
      </c>
      <c r="S47" s="7">
        <v>1.8599999999999998E-2</v>
      </c>
      <c r="T47">
        <v>30.14</v>
      </c>
      <c r="U47" s="7">
        <v>0.28560000000000002</v>
      </c>
      <c r="V47">
        <v>43.72</v>
      </c>
      <c r="W47" s="7">
        <v>-2.7900000000000001E-2</v>
      </c>
      <c r="X47">
        <v>20.22</v>
      </c>
      <c r="Y47">
        <v>0.41249999999999998</v>
      </c>
      <c r="Z47">
        <v>3.91</v>
      </c>
      <c r="AA47">
        <v>0.45390000000000003</v>
      </c>
      <c r="AB47">
        <v>10.68</v>
      </c>
      <c r="AC47">
        <v>0.42049999999999998</v>
      </c>
      <c r="AD47">
        <v>9.84</v>
      </c>
      <c r="AE47" s="7">
        <v>-7.3899999999999993E-2</v>
      </c>
      <c r="AF47">
        <v>160.69999999999999</v>
      </c>
      <c r="AG47" s="7">
        <v>-4.4000000000000003E-3</v>
      </c>
      <c r="AH47">
        <v>86.6</v>
      </c>
      <c r="AI47" s="7">
        <v>5.0000000000000001E-4</v>
      </c>
      <c r="AJ47">
        <v>51.72</v>
      </c>
      <c r="AK47">
        <v>3.3399999999999999E-2</v>
      </c>
      <c r="AL47">
        <v>33.229999999999997</v>
      </c>
      <c r="AM47" s="7">
        <v>2E-3</v>
      </c>
      <c r="AN47">
        <v>76.28</v>
      </c>
      <c r="AO47" s="7">
        <v>-3.0200000000000001E-2</v>
      </c>
      <c r="AP47">
        <v>5.82</v>
      </c>
    </row>
    <row r="48" spans="1:42" x14ac:dyDescent="0.25">
      <c r="A48" s="4">
        <v>47</v>
      </c>
      <c r="B48" s="5" t="s">
        <v>72</v>
      </c>
      <c r="C48">
        <v>1420.2850000000001</v>
      </c>
      <c r="D48">
        <v>1.43</v>
      </c>
      <c r="E48" s="7">
        <v>0.26329999999999998</v>
      </c>
      <c r="F48">
        <v>149.30000000000001</v>
      </c>
      <c r="G48">
        <v>204.99160000000001</v>
      </c>
      <c r="H48">
        <v>1.26</v>
      </c>
      <c r="I48">
        <v>4.9595000000000002</v>
      </c>
      <c r="J48">
        <v>19.3</v>
      </c>
      <c r="K48">
        <v>337.03129999999999</v>
      </c>
      <c r="L48">
        <v>2.16</v>
      </c>
      <c r="M48" s="7">
        <v>-0.16250000000000001</v>
      </c>
      <c r="N48">
        <v>9.2200000000000006</v>
      </c>
      <c r="O48">
        <v>1.9655</v>
      </c>
      <c r="P48">
        <v>2.64</v>
      </c>
      <c r="Q48" s="7">
        <v>3.5799999999999998E-2</v>
      </c>
      <c r="R48">
        <v>80.12</v>
      </c>
      <c r="S48">
        <v>0.1298</v>
      </c>
      <c r="T48">
        <v>6.4</v>
      </c>
      <c r="U48" s="7">
        <v>0.2949</v>
      </c>
      <c r="V48">
        <v>37.770000000000003</v>
      </c>
      <c r="W48" s="7">
        <v>-2.98E-2</v>
      </c>
      <c r="X48">
        <v>27.44</v>
      </c>
      <c r="Y48">
        <v>1.8657999999999999</v>
      </c>
      <c r="Z48">
        <v>2.2200000000000002</v>
      </c>
      <c r="AA48">
        <v>1.2779</v>
      </c>
      <c r="AB48">
        <v>4.6900000000000004</v>
      </c>
      <c r="AC48">
        <v>0.38800000000000001</v>
      </c>
      <c r="AD48">
        <v>3.62</v>
      </c>
      <c r="AE48" s="7">
        <v>-7.3400000000000007E-2</v>
      </c>
      <c r="AF48">
        <v>78.72</v>
      </c>
      <c r="AG48" s="7">
        <v>-6.8999999999999999E-3</v>
      </c>
      <c r="AH48">
        <v>20.260000000000002</v>
      </c>
      <c r="AI48" s="7">
        <v>1E-3</v>
      </c>
      <c r="AJ48">
        <v>20.05</v>
      </c>
      <c r="AK48">
        <v>2.53E-2</v>
      </c>
      <c r="AL48">
        <v>33.14</v>
      </c>
      <c r="AM48" s="7">
        <v>3.3999999999999998E-3</v>
      </c>
      <c r="AN48">
        <v>54.27</v>
      </c>
      <c r="AO48" s="7">
        <v>-3.4799999999999998E-2</v>
      </c>
      <c r="AP48">
        <v>6.1</v>
      </c>
    </row>
    <row r="49" spans="1:42" x14ac:dyDescent="0.25">
      <c r="A49" s="4">
        <v>48</v>
      </c>
      <c r="B49" s="5" t="s">
        <v>73</v>
      </c>
      <c r="C49">
        <v>1411.144</v>
      </c>
      <c r="D49">
        <v>1.46</v>
      </c>
      <c r="E49" s="7">
        <v>0.1211</v>
      </c>
      <c r="F49">
        <v>216.1</v>
      </c>
      <c r="G49">
        <v>212.18960000000001</v>
      </c>
      <c r="H49">
        <v>0.54</v>
      </c>
      <c r="I49">
        <v>4.7786</v>
      </c>
      <c r="J49">
        <v>22.05</v>
      </c>
      <c r="K49">
        <v>302.5095</v>
      </c>
      <c r="L49">
        <v>0.93</v>
      </c>
      <c r="M49" s="7">
        <v>-0.1542</v>
      </c>
      <c r="N49">
        <v>10.050000000000001</v>
      </c>
      <c r="O49">
        <v>2.0718000000000001</v>
      </c>
      <c r="P49">
        <v>1.39</v>
      </c>
      <c r="Q49" s="7">
        <v>3.7699999999999997E-2</v>
      </c>
      <c r="R49">
        <v>70.17</v>
      </c>
      <c r="S49" s="7">
        <v>-8.6E-3</v>
      </c>
      <c r="T49">
        <v>30.05</v>
      </c>
      <c r="U49" s="7">
        <v>0.16769999999999999</v>
      </c>
      <c r="V49">
        <v>131.80000000000001</v>
      </c>
      <c r="W49" s="7">
        <v>-3.85E-2</v>
      </c>
      <c r="X49">
        <v>22.53</v>
      </c>
      <c r="Y49">
        <v>8.4500000000000006E-2</v>
      </c>
      <c r="Z49">
        <v>5.52</v>
      </c>
      <c r="AA49">
        <v>0.13469999999999999</v>
      </c>
      <c r="AB49">
        <v>19.14</v>
      </c>
      <c r="AC49">
        <v>0.42159999999999997</v>
      </c>
      <c r="AD49">
        <v>8.75</v>
      </c>
      <c r="AE49" s="7">
        <v>-4.36E-2</v>
      </c>
      <c r="AF49">
        <v>310.60000000000002</v>
      </c>
      <c r="AG49" s="7">
        <v>-6.3E-3</v>
      </c>
      <c r="AH49">
        <v>27.23</v>
      </c>
      <c r="AI49" s="7">
        <v>2.9999999999999997E-4</v>
      </c>
      <c r="AJ49">
        <v>137.80000000000001</v>
      </c>
      <c r="AK49">
        <v>3.0300000000000001E-2</v>
      </c>
      <c r="AL49">
        <v>49.3</v>
      </c>
      <c r="AM49" s="7">
        <v>-2.5000000000000001E-3</v>
      </c>
      <c r="AN49">
        <v>20.74</v>
      </c>
      <c r="AO49" s="7">
        <v>-3.5099999999999999E-2</v>
      </c>
      <c r="AP49">
        <v>5.09</v>
      </c>
    </row>
    <row r="50" spans="1:42" x14ac:dyDescent="0.25">
      <c r="A50" s="4">
        <v>49</v>
      </c>
      <c r="B50" s="5" t="s">
        <v>74</v>
      </c>
      <c r="C50">
        <v>2278.2280000000001</v>
      </c>
      <c r="D50">
        <v>0.83</v>
      </c>
      <c r="E50" s="7">
        <v>2.6700000000000002E-2</v>
      </c>
      <c r="F50">
        <v>748.7</v>
      </c>
      <c r="G50">
        <v>497.74149999999997</v>
      </c>
      <c r="H50">
        <v>0.66</v>
      </c>
      <c r="I50">
        <v>6.8940999999999999</v>
      </c>
      <c r="J50">
        <v>11.29</v>
      </c>
      <c r="K50" s="7">
        <v>4.6867000000000001</v>
      </c>
      <c r="L50">
        <v>38.19</v>
      </c>
      <c r="M50" s="7">
        <v>-0.15759999999999999</v>
      </c>
      <c r="N50">
        <v>6.89</v>
      </c>
      <c r="O50">
        <v>5.0275999999999996</v>
      </c>
      <c r="P50">
        <v>1.31</v>
      </c>
      <c r="Q50">
        <v>0.19789999999999999</v>
      </c>
      <c r="R50">
        <v>32.31</v>
      </c>
      <c r="S50" s="7">
        <v>2.0199999999999999E-2</v>
      </c>
      <c r="T50">
        <v>25.17</v>
      </c>
      <c r="U50">
        <v>4.3780000000000001</v>
      </c>
      <c r="V50">
        <v>20.149999999999999</v>
      </c>
      <c r="W50" s="7">
        <v>-4.8099999999999997E-2</v>
      </c>
      <c r="X50">
        <v>17.23</v>
      </c>
      <c r="Y50">
        <v>8.8200000000000001E-2</v>
      </c>
      <c r="Z50">
        <v>8.59</v>
      </c>
      <c r="AA50">
        <v>0.2056</v>
      </c>
      <c r="AB50">
        <v>11.35</v>
      </c>
      <c r="AC50">
        <v>0.18990000000000001</v>
      </c>
      <c r="AD50">
        <v>5.79</v>
      </c>
      <c r="AE50">
        <v>0.29870000000000002</v>
      </c>
      <c r="AF50">
        <v>55.09</v>
      </c>
      <c r="AG50" s="7">
        <v>-6.8999999999999999E-3</v>
      </c>
      <c r="AH50">
        <v>20.27</v>
      </c>
      <c r="AI50" s="7">
        <v>3.1E-2</v>
      </c>
      <c r="AJ50">
        <v>7.81</v>
      </c>
      <c r="AK50">
        <v>3.61E-2</v>
      </c>
      <c r="AL50">
        <v>33.5</v>
      </c>
      <c r="AM50" s="7">
        <v>1.5E-3</v>
      </c>
      <c r="AN50">
        <v>66.06</v>
      </c>
      <c r="AO50" s="7">
        <v>-2.8299999999999999E-2</v>
      </c>
      <c r="AP50">
        <v>5.73</v>
      </c>
    </row>
    <row r="51" spans="1:42" x14ac:dyDescent="0.25">
      <c r="A51" s="4">
        <v>50</v>
      </c>
      <c r="B51" s="5" t="s">
        <v>75</v>
      </c>
      <c r="C51">
        <v>2085.0360000000001</v>
      </c>
      <c r="D51">
        <v>0.76</v>
      </c>
      <c r="E51" s="7">
        <v>0.2656</v>
      </c>
      <c r="F51">
        <v>266.39999999999998</v>
      </c>
      <c r="G51">
        <v>442.15280000000001</v>
      </c>
      <c r="H51">
        <v>1.4</v>
      </c>
      <c r="I51">
        <v>6.8586999999999998</v>
      </c>
      <c r="J51">
        <v>10.65</v>
      </c>
      <c r="K51" s="7">
        <v>-4.1759000000000004</v>
      </c>
      <c r="L51">
        <v>67.88</v>
      </c>
      <c r="M51" s="7">
        <v>-0.15110000000000001</v>
      </c>
      <c r="N51">
        <v>13.17</v>
      </c>
      <c r="O51">
        <v>4.6413000000000002</v>
      </c>
      <c r="P51">
        <v>1.76</v>
      </c>
      <c r="Q51">
        <v>0.10580000000000001</v>
      </c>
      <c r="R51">
        <v>13.99</v>
      </c>
      <c r="S51" s="7">
        <v>2.5000000000000001E-2</v>
      </c>
      <c r="T51">
        <v>30.64</v>
      </c>
      <c r="U51">
        <v>9.6671999999999993</v>
      </c>
      <c r="V51">
        <v>7.83</v>
      </c>
      <c r="W51" s="7">
        <v>-4.3499999999999997E-2</v>
      </c>
      <c r="X51">
        <v>18.5</v>
      </c>
      <c r="Y51">
        <v>7.6999999999999999E-2</v>
      </c>
      <c r="Z51">
        <v>9.85</v>
      </c>
      <c r="AA51">
        <v>0.1953</v>
      </c>
      <c r="AB51">
        <v>15.41</v>
      </c>
      <c r="AC51">
        <v>0.15559999999999999</v>
      </c>
      <c r="AD51">
        <v>15.46</v>
      </c>
      <c r="AE51">
        <v>0.32150000000000001</v>
      </c>
      <c r="AF51">
        <v>15.93</v>
      </c>
      <c r="AG51" s="7">
        <v>-5.5999999999999999E-3</v>
      </c>
      <c r="AH51">
        <v>49.4</v>
      </c>
      <c r="AI51" s="7">
        <v>5.8799999999999998E-2</v>
      </c>
      <c r="AJ51">
        <v>4.51</v>
      </c>
      <c r="AK51">
        <v>3.61E-2</v>
      </c>
      <c r="AL51">
        <v>35.44</v>
      </c>
      <c r="AM51" s="7">
        <v>5.0000000000000001E-3</v>
      </c>
      <c r="AN51">
        <v>25.38</v>
      </c>
      <c r="AO51" s="7">
        <v>-1.9699999999999999E-2</v>
      </c>
      <c r="AP51">
        <v>13.22</v>
      </c>
    </row>
    <row r="52" spans="1:42" x14ac:dyDescent="0.25">
      <c r="A52" s="4">
        <v>51</v>
      </c>
      <c r="B52" s="5" t="s">
        <v>76</v>
      </c>
      <c r="C52">
        <v>2149.4319999999998</v>
      </c>
      <c r="D52">
        <v>0.4</v>
      </c>
      <c r="E52">
        <v>1.3183</v>
      </c>
      <c r="F52">
        <v>15.47</v>
      </c>
      <c r="G52">
        <v>463.26609999999999</v>
      </c>
      <c r="H52">
        <v>0.68</v>
      </c>
      <c r="I52">
        <v>41.512599999999999</v>
      </c>
      <c r="J52">
        <v>2.08</v>
      </c>
      <c r="K52">
        <v>89.994600000000005</v>
      </c>
      <c r="L52">
        <v>3.83</v>
      </c>
      <c r="M52" s="7">
        <v>-0.15210000000000001</v>
      </c>
      <c r="N52">
        <v>14.7</v>
      </c>
      <c r="O52">
        <v>4.3220999999999998</v>
      </c>
      <c r="P52">
        <v>1.0900000000000001</v>
      </c>
      <c r="Q52">
        <v>0.1401</v>
      </c>
      <c r="R52">
        <v>39.270000000000003</v>
      </c>
      <c r="S52">
        <v>0.23180000000000001</v>
      </c>
      <c r="T52">
        <v>5.62</v>
      </c>
      <c r="U52">
        <v>21.941700000000001</v>
      </c>
      <c r="V52">
        <v>9.67</v>
      </c>
      <c r="W52" s="7">
        <v>3.8600000000000002E-2</v>
      </c>
      <c r="X52">
        <v>35.68</v>
      </c>
      <c r="Y52">
        <v>2.8828999999999998</v>
      </c>
      <c r="Z52">
        <v>2.0299999999999998</v>
      </c>
      <c r="AA52">
        <v>3.2804000000000002</v>
      </c>
      <c r="AB52">
        <v>4.0999999999999996</v>
      </c>
      <c r="AC52">
        <v>0.16170000000000001</v>
      </c>
      <c r="AD52">
        <v>16.52</v>
      </c>
      <c r="AE52">
        <v>0.33110000000000001</v>
      </c>
      <c r="AF52">
        <v>42.29</v>
      </c>
      <c r="AG52" s="7">
        <v>-1.9E-3</v>
      </c>
      <c r="AH52">
        <v>264.7</v>
      </c>
      <c r="AI52">
        <v>0.13700000000000001</v>
      </c>
      <c r="AJ52">
        <v>3.89</v>
      </c>
      <c r="AK52">
        <v>2.1399999999999999E-2</v>
      </c>
      <c r="AL52">
        <v>51.48</v>
      </c>
      <c r="AM52" s="7">
        <v>3.4500000000000003E-2</v>
      </c>
      <c r="AN52">
        <v>7.41</v>
      </c>
      <c r="AO52" s="7">
        <v>-6.9999999999999999E-4</v>
      </c>
      <c r="AP52">
        <v>454.5</v>
      </c>
    </row>
    <row r="53" spans="1:42" x14ac:dyDescent="0.25">
      <c r="A53" s="4">
        <v>52</v>
      </c>
      <c r="B53" s="5" t="s">
        <v>77</v>
      </c>
      <c r="C53">
        <v>1900.0709999999999</v>
      </c>
      <c r="D53">
        <v>0.85</v>
      </c>
      <c r="E53">
        <v>1.9326000000000001</v>
      </c>
      <c r="F53">
        <v>22.28</v>
      </c>
      <c r="G53">
        <v>424.39190000000002</v>
      </c>
      <c r="H53">
        <v>0.96</v>
      </c>
      <c r="I53">
        <v>17.165600000000001</v>
      </c>
      <c r="J53">
        <v>4.6399999999999997</v>
      </c>
      <c r="K53" s="7">
        <v>19.929300000000001</v>
      </c>
      <c r="L53">
        <v>14</v>
      </c>
      <c r="M53" s="7">
        <v>-9.4799999999999995E-2</v>
      </c>
      <c r="N53">
        <v>11.23</v>
      </c>
      <c r="O53">
        <v>3.6040000000000001</v>
      </c>
      <c r="P53">
        <v>0.69</v>
      </c>
      <c r="Q53">
        <v>0.78210000000000002</v>
      </c>
      <c r="R53">
        <v>5.36</v>
      </c>
      <c r="S53">
        <v>0.3044</v>
      </c>
      <c r="T53">
        <v>4.6100000000000003</v>
      </c>
      <c r="U53">
        <v>348.65159999999997</v>
      </c>
      <c r="V53">
        <v>2.0299999999999998</v>
      </c>
      <c r="W53" s="7">
        <v>-2.0899999999999998E-2</v>
      </c>
      <c r="X53">
        <v>53.98</v>
      </c>
      <c r="Y53">
        <v>0.3831</v>
      </c>
      <c r="Z53">
        <v>7.1</v>
      </c>
      <c r="AA53">
        <v>0.314</v>
      </c>
      <c r="AB53">
        <v>3.34</v>
      </c>
      <c r="AC53">
        <v>0.37630000000000002</v>
      </c>
      <c r="AD53">
        <v>8.58</v>
      </c>
      <c r="AE53">
        <v>0.15809999999999999</v>
      </c>
      <c r="AF53">
        <v>116.1</v>
      </c>
      <c r="AG53" s="7">
        <v>-6.3E-3</v>
      </c>
      <c r="AH53">
        <v>27.17</v>
      </c>
      <c r="AI53">
        <v>1.0773999999999999</v>
      </c>
      <c r="AJ53">
        <v>1.46</v>
      </c>
      <c r="AK53">
        <v>5.4899999999999997E-2</v>
      </c>
      <c r="AL53">
        <v>21.19</v>
      </c>
      <c r="AM53">
        <v>0.1163</v>
      </c>
      <c r="AN53">
        <v>3.1</v>
      </c>
      <c r="AO53" s="7">
        <v>0.42749999999999999</v>
      </c>
      <c r="AP53">
        <v>1.69</v>
      </c>
    </row>
    <row r="54" spans="1:42" x14ac:dyDescent="0.25">
      <c r="A54" s="4">
        <v>53</v>
      </c>
      <c r="B54" s="5" t="s">
        <v>78</v>
      </c>
      <c r="C54">
        <v>1882.0360000000001</v>
      </c>
      <c r="D54">
        <v>0.74</v>
      </c>
      <c r="E54">
        <v>2.032</v>
      </c>
      <c r="F54">
        <v>64.099999999999994</v>
      </c>
      <c r="G54">
        <v>416.20830000000001</v>
      </c>
      <c r="H54">
        <v>0.85</v>
      </c>
      <c r="I54">
        <v>54.050699999999999</v>
      </c>
      <c r="J54">
        <v>2.0099999999999998</v>
      </c>
      <c r="K54">
        <v>57.823500000000003</v>
      </c>
      <c r="L54">
        <v>5</v>
      </c>
      <c r="M54" s="7">
        <v>-8.1699999999999995E-2</v>
      </c>
      <c r="N54">
        <v>16.559999999999999</v>
      </c>
      <c r="O54">
        <v>3.4931999999999999</v>
      </c>
      <c r="P54">
        <v>1.23</v>
      </c>
      <c r="Q54">
        <v>0.81679999999999997</v>
      </c>
      <c r="R54">
        <v>9.9499999999999993</v>
      </c>
      <c r="S54">
        <v>0.3281</v>
      </c>
      <c r="T54">
        <v>5.04</v>
      </c>
      <c r="U54">
        <v>373.01589999999999</v>
      </c>
      <c r="V54">
        <v>1.47</v>
      </c>
      <c r="W54" s="7">
        <v>8.0000000000000004E-4</v>
      </c>
      <c r="X54">
        <v>1075</v>
      </c>
      <c r="Y54">
        <v>0.18809999999999999</v>
      </c>
      <c r="Z54">
        <v>12.76</v>
      </c>
      <c r="AA54">
        <v>2.3475999999999999</v>
      </c>
      <c r="AB54">
        <v>3.04</v>
      </c>
      <c r="AC54">
        <v>0.38379999999999997</v>
      </c>
      <c r="AD54">
        <v>12.47</v>
      </c>
      <c r="AE54">
        <v>0.2228</v>
      </c>
      <c r="AF54">
        <v>43.57</v>
      </c>
      <c r="AG54" s="7">
        <v>-6.9999999999999999E-4</v>
      </c>
      <c r="AH54">
        <v>584.29999999999995</v>
      </c>
      <c r="AI54">
        <v>1.1497999999999999</v>
      </c>
      <c r="AJ54">
        <v>1.54</v>
      </c>
      <c r="AK54">
        <v>3.2000000000000001E-2</v>
      </c>
      <c r="AL54">
        <v>21.25</v>
      </c>
      <c r="AM54">
        <v>0.1308</v>
      </c>
      <c r="AN54">
        <v>3.03</v>
      </c>
      <c r="AO54" s="7">
        <v>0.4637</v>
      </c>
      <c r="AP54">
        <v>5</v>
      </c>
    </row>
    <row r="55" spans="1:42" x14ac:dyDescent="0.25">
      <c r="A55" s="4">
        <v>54</v>
      </c>
      <c r="B55" s="5" t="s">
        <v>79</v>
      </c>
      <c r="C55">
        <v>2029.0119999999999</v>
      </c>
      <c r="D55">
        <v>1.08</v>
      </c>
      <c r="E55">
        <v>20.4343</v>
      </c>
      <c r="F55">
        <v>9.42</v>
      </c>
      <c r="G55">
        <v>421.55770000000001</v>
      </c>
      <c r="H55">
        <v>0.59</v>
      </c>
      <c r="I55">
        <v>20.912400000000002</v>
      </c>
      <c r="J55">
        <v>4.72</v>
      </c>
      <c r="K55" s="7">
        <v>33.9816</v>
      </c>
      <c r="L55">
        <v>10.86</v>
      </c>
      <c r="M55" s="7">
        <v>-0.1082</v>
      </c>
      <c r="N55">
        <v>17.98</v>
      </c>
      <c r="O55">
        <v>3.2202999999999999</v>
      </c>
      <c r="P55">
        <v>1.78</v>
      </c>
      <c r="Q55">
        <v>0.69040000000000001</v>
      </c>
      <c r="R55">
        <v>2.73</v>
      </c>
      <c r="S55">
        <v>0.53580000000000005</v>
      </c>
      <c r="T55">
        <v>4.63</v>
      </c>
      <c r="U55">
        <v>234.2997</v>
      </c>
      <c r="V55">
        <v>2.2599999999999998</v>
      </c>
      <c r="W55" s="7">
        <v>3.4200000000000001E-2</v>
      </c>
      <c r="X55">
        <v>53.84</v>
      </c>
      <c r="Y55">
        <v>0.1978</v>
      </c>
      <c r="Z55">
        <v>5.67</v>
      </c>
      <c r="AA55">
        <v>0.67159999999999997</v>
      </c>
      <c r="AB55">
        <v>5.6</v>
      </c>
      <c r="AC55">
        <v>0.29449999999999998</v>
      </c>
      <c r="AD55">
        <v>14.32</v>
      </c>
      <c r="AE55">
        <v>0.13900000000000001</v>
      </c>
      <c r="AF55">
        <v>60.73</v>
      </c>
      <c r="AG55" s="7">
        <v>-6.8999999999999999E-3</v>
      </c>
      <c r="AH55">
        <v>20.22</v>
      </c>
      <c r="AI55">
        <v>0.66759999999999997</v>
      </c>
      <c r="AJ55">
        <v>1.48</v>
      </c>
      <c r="AK55">
        <v>4.1700000000000001E-2</v>
      </c>
      <c r="AL55">
        <v>28.67</v>
      </c>
      <c r="AM55">
        <v>7.8E-2</v>
      </c>
      <c r="AN55">
        <v>6.76</v>
      </c>
      <c r="AO55" s="7">
        <v>0.2656</v>
      </c>
      <c r="AP55">
        <v>1.92</v>
      </c>
    </row>
    <row r="56" spans="1:42" x14ac:dyDescent="0.25">
      <c r="A56" s="4">
        <v>55</v>
      </c>
      <c r="B56" s="5" t="s">
        <v>80</v>
      </c>
      <c r="C56">
        <v>2061.6480000000001</v>
      </c>
      <c r="D56">
        <v>1.33</v>
      </c>
      <c r="E56">
        <v>1.2742</v>
      </c>
      <c r="F56">
        <v>19.29</v>
      </c>
      <c r="G56">
        <v>551.47490000000005</v>
      </c>
      <c r="H56">
        <v>0.69</v>
      </c>
      <c r="I56">
        <v>5.8814000000000002</v>
      </c>
      <c r="J56">
        <v>13.46</v>
      </c>
      <c r="K56" s="7">
        <v>-11.305300000000001</v>
      </c>
      <c r="L56">
        <v>36.64</v>
      </c>
      <c r="M56" s="7">
        <v>-9.8000000000000004E-2</v>
      </c>
      <c r="N56">
        <v>19.920000000000002</v>
      </c>
      <c r="O56">
        <v>3.1907999999999999</v>
      </c>
      <c r="P56">
        <v>1.45</v>
      </c>
      <c r="Q56">
        <v>0.43440000000000001</v>
      </c>
      <c r="R56">
        <v>17.14</v>
      </c>
      <c r="S56">
        <v>0.1208</v>
      </c>
      <c r="T56">
        <v>7.47</v>
      </c>
      <c r="U56">
        <v>220.74940000000001</v>
      </c>
      <c r="V56">
        <v>1.82</v>
      </c>
      <c r="W56" s="7">
        <v>-1.9099999999999999E-2</v>
      </c>
      <c r="X56">
        <v>60.51</v>
      </c>
      <c r="Y56">
        <v>0.1232</v>
      </c>
      <c r="Z56">
        <v>8.74</v>
      </c>
      <c r="AA56">
        <v>0.24310000000000001</v>
      </c>
      <c r="AB56">
        <v>17.27</v>
      </c>
      <c r="AC56">
        <v>0.28739999999999999</v>
      </c>
      <c r="AD56">
        <v>6.71</v>
      </c>
      <c r="AE56">
        <v>0.2034</v>
      </c>
      <c r="AF56">
        <v>36.22</v>
      </c>
      <c r="AG56" s="7">
        <v>-3.8E-3</v>
      </c>
      <c r="AH56">
        <v>107.1</v>
      </c>
      <c r="AI56">
        <v>0.65969999999999995</v>
      </c>
      <c r="AJ56">
        <v>1.35</v>
      </c>
      <c r="AK56">
        <v>3.5400000000000001E-2</v>
      </c>
      <c r="AL56">
        <v>45.09</v>
      </c>
      <c r="AM56">
        <v>7.0699999999999999E-2</v>
      </c>
      <c r="AN56">
        <v>5.26</v>
      </c>
      <c r="AO56" s="7">
        <v>0.2427</v>
      </c>
      <c r="AP56">
        <v>4.47</v>
      </c>
    </row>
    <row r="57" spans="1:42" x14ac:dyDescent="0.25">
      <c r="A57" s="4">
        <v>56</v>
      </c>
      <c r="B57" s="5" t="s">
        <v>81</v>
      </c>
      <c r="C57">
        <v>2187.0839999999998</v>
      </c>
      <c r="D57">
        <v>0.87</v>
      </c>
      <c r="E57">
        <v>0.84119999999999995</v>
      </c>
      <c r="F57">
        <v>31.39</v>
      </c>
      <c r="G57">
        <v>516.76530000000002</v>
      </c>
      <c r="H57">
        <v>0.28000000000000003</v>
      </c>
      <c r="I57">
        <v>5.6153000000000004</v>
      </c>
      <c r="J57">
        <v>7.57</v>
      </c>
      <c r="K57" s="7">
        <v>-11.7643</v>
      </c>
      <c r="L57">
        <v>21.33</v>
      </c>
      <c r="M57" s="7">
        <v>-0.1358</v>
      </c>
      <c r="N57">
        <v>7.78</v>
      </c>
      <c r="O57">
        <v>2.9119999999999999</v>
      </c>
      <c r="P57">
        <v>0.83</v>
      </c>
      <c r="Q57">
        <v>0.28270000000000001</v>
      </c>
      <c r="R57">
        <v>15.27</v>
      </c>
      <c r="S57" s="7">
        <v>6.25E-2</v>
      </c>
      <c r="T57">
        <v>19.100000000000001</v>
      </c>
      <c r="U57">
        <v>130.27099999999999</v>
      </c>
      <c r="V57">
        <v>2.7</v>
      </c>
      <c r="W57" s="7">
        <v>-2.98E-2</v>
      </c>
      <c r="X57">
        <v>12.63</v>
      </c>
      <c r="Y57">
        <v>8.6099999999999996E-2</v>
      </c>
      <c r="Z57">
        <v>9.26</v>
      </c>
      <c r="AA57">
        <v>0.39950000000000002</v>
      </c>
      <c r="AB57">
        <v>7.38</v>
      </c>
      <c r="AC57">
        <v>0.21490000000000001</v>
      </c>
      <c r="AD57">
        <v>14.28</v>
      </c>
      <c r="AE57">
        <v>0.1709</v>
      </c>
      <c r="AF57">
        <v>64.72</v>
      </c>
      <c r="AG57" s="7">
        <v>-5.5999999999999999E-3</v>
      </c>
      <c r="AH57">
        <v>49.23</v>
      </c>
      <c r="AI57">
        <v>0.35849999999999999</v>
      </c>
      <c r="AJ57">
        <v>2.2999999999999998</v>
      </c>
      <c r="AK57">
        <v>3.7900000000000003E-2</v>
      </c>
      <c r="AL57">
        <v>53.85</v>
      </c>
      <c r="AM57" s="7">
        <v>3.6999999999999998E-2</v>
      </c>
      <c r="AN57">
        <v>9.51</v>
      </c>
      <c r="AO57" s="7">
        <v>0.11459999999999999</v>
      </c>
      <c r="AP57">
        <v>6.57</v>
      </c>
    </row>
    <row r="58" spans="1:42" x14ac:dyDescent="0.25">
      <c r="A58" s="4">
        <v>57</v>
      </c>
      <c r="B58" s="5" t="s">
        <v>82</v>
      </c>
      <c r="C58">
        <v>2137.6759999999999</v>
      </c>
      <c r="D58">
        <v>1.06</v>
      </c>
      <c r="E58">
        <v>0.70760000000000001</v>
      </c>
      <c r="F58">
        <v>67.27</v>
      </c>
      <c r="G58">
        <v>495.90069999999997</v>
      </c>
      <c r="H58">
        <v>0.39</v>
      </c>
      <c r="I58">
        <v>5.1064999999999996</v>
      </c>
      <c r="J58">
        <v>13.51</v>
      </c>
      <c r="K58" s="7">
        <v>-24.5456</v>
      </c>
      <c r="L58">
        <v>21.98</v>
      </c>
      <c r="M58" s="7">
        <v>-0.12870000000000001</v>
      </c>
      <c r="N58">
        <v>13.62</v>
      </c>
      <c r="O58">
        <v>2.6373000000000002</v>
      </c>
      <c r="P58">
        <v>1.96</v>
      </c>
      <c r="Q58">
        <v>0.3357</v>
      </c>
      <c r="R58">
        <v>16.11</v>
      </c>
      <c r="S58">
        <v>8.3000000000000004E-2</v>
      </c>
      <c r="T58">
        <v>3.47</v>
      </c>
      <c r="U58">
        <v>134.11349999999999</v>
      </c>
      <c r="V58">
        <v>1.55</v>
      </c>
      <c r="W58" s="7">
        <v>-3.1399999999999997E-2</v>
      </c>
      <c r="X58">
        <v>20.170000000000002</v>
      </c>
      <c r="Y58">
        <v>0.3347</v>
      </c>
      <c r="Z58">
        <v>3.28</v>
      </c>
      <c r="AA58">
        <v>0.4476</v>
      </c>
      <c r="AB58">
        <v>5.83</v>
      </c>
      <c r="AC58">
        <v>0.21879999999999999</v>
      </c>
      <c r="AD58">
        <v>7.21</v>
      </c>
      <c r="AE58">
        <v>0.2263</v>
      </c>
      <c r="AF58">
        <v>32.799999999999997</v>
      </c>
      <c r="AG58" s="7">
        <v>-5.5999999999999999E-3</v>
      </c>
      <c r="AH58">
        <v>49.61</v>
      </c>
      <c r="AI58">
        <v>0.37690000000000001</v>
      </c>
      <c r="AJ58">
        <v>1.62</v>
      </c>
      <c r="AK58">
        <v>3.0700000000000002E-2</v>
      </c>
      <c r="AL58">
        <v>27.68</v>
      </c>
      <c r="AM58" s="7">
        <v>4.1200000000000001E-2</v>
      </c>
      <c r="AN58">
        <v>6.92</v>
      </c>
      <c r="AO58" s="7">
        <v>0.12790000000000001</v>
      </c>
      <c r="AP58">
        <v>4.71</v>
      </c>
    </row>
    <row r="59" spans="1:42" x14ac:dyDescent="0.25">
      <c r="A59" s="4">
        <v>58</v>
      </c>
      <c r="B59" s="5" t="s">
        <v>83</v>
      </c>
      <c r="C59">
        <v>1110.395</v>
      </c>
      <c r="D59">
        <v>0.96</v>
      </c>
      <c r="E59" s="7">
        <v>2.8899999999999999E-2</v>
      </c>
      <c r="F59">
        <v>374.7</v>
      </c>
      <c r="G59">
        <v>105.51390000000001</v>
      </c>
      <c r="H59">
        <v>1.04</v>
      </c>
      <c r="I59">
        <v>4.0805999999999996</v>
      </c>
      <c r="J59">
        <v>10.8</v>
      </c>
      <c r="K59">
        <v>327.52749999999997</v>
      </c>
      <c r="L59">
        <v>1.53</v>
      </c>
      <c r="M59" s="7">
        <v>-0.16020000000000001</v>
      </c>
      <c r="N59">
        <v>11.26</v>
      </c>
      <c r="O59">
        <v>1.1308</v>
      </c>
      <c r="P59">
        <v>2.2799999999999998</v>
      </c>
      <c r="Q59" s="7">
        <v>6.83E-2</v>
      </c>
      <c r="R59">
        <v>39.450000000000003</v>
      </c>
      <c r="S59">
        <v>8.3900000000000002E-2</v>
      </c>
      <c r="T59">
        <v>10.37</v>
      </c>
      <c r="U59" s="7">
        <v>0.3957</v>
      </c>
      <c r="V59">
        <v>48.14</v>
      </c>
      <c r="W59" s="7">
        <v>-3.5999999999999997E-2</v>
      </c>
      <c r="X59">
        <v>42.8</v>
      </c>
      <c r="Y59">
        <v>1.7718</v>
      </c>
      <c r="Z59">
        <v>3.55</v>
      </c>
      <c r="AA59">
        <v>1.1277999999999999</v>
      </c>
      <c r="AB59">
        <v>9.48</v>
      </c>
      <c r="AC59">
        <v>0.28139999999999998</v>
      </c>
      <c r="AD59">
        <v>11.4</v>
      </c>
      <c r="AE59" s="7">
        <v>3.6900000000000002E-2</v>
      </c>
      <c r="AF59">
        <v>182.9</v>
      </c>
      <c r="AG59" s="7">
        <v>-5.0000000000000001E-3</v>
      </c>
      <c r="AH59">
        <v>69.31</v>
      </c>
      <c r="AI59" s="7">
        <v>5.9999999999999995E-4</v>
      </c>
      <c r="AJ59">
        <v>105.4</v>
      </c>
      <c r="AK59">
        <v>3.7499999999999999E-2</v>
      </c>
      <c r="AL59">
        <v>20.58</v>
      </c>
      <c r="AM59" s="7">
        <v>1.2500000000000001E-2</v>
      </c>
      <c r="AN59">
        <v>16.649999999999999</v>
      </c>
      <c r="AO59" s="7">
        <v>-3.5900000000000001E-2</v>
      </c>
      <c r="AP59">
        <v>5.49</v>
      </c>
    </row>
    <row r="60" spans="1:42" x14ac:dyDescent="0.25">
      <c r="A60" s="4">
        <v>59</v>
      </c>
      <c r="B60" s="5" t="s">
        <v>84</v>
      </c>
      <c r="C60">
        <v>1139.549</v>
      </c>
      <c r="D60">
        <v>0.91</v>
      </c>
      <c r="E60" s="7">
        <v>0.12429999999999999</v>
      </c>
      <c r="F60">
        <v>162.80000000000001</v>
      </c>
      <c r="G60">
        <v>262.50049999999999</v>
      </c>
      <c r="H60">
        <v>0.73</v>
      </c>
      <c r="I60">
        <v>4.3494999999999999</v>
      </c>
      <c r="J60">
        <v>14.94</v>
      </c>
      <c r="K60">
        <v>278.86930000000001</v>
      </c>
      <c r="L60">
        <v>1.85</v>
      </c>
      <c r="M60" s="7">
        <v>-0.1603</v>
      </c>
      <c r="N60">
        <v>6.68</v>
      </c>
      <c r="O60">
        <v>1.4763999999999999</v>
      </c>
      <c r="P60">
        <v>1.86</v>
      </c>
      <c r="Q60" s="7">
        <v>5.4399999999999997E-2</v>
      </c>
      <c r="R60">
        <v>40.25</v>
      </c>
      <c r="S60" s="7">
        <v>-6.4000000000000003E-3</v>
      </c>
      <c r="T60">
        <v>30.96</v>
      </c>
      <c r="U60" s="7">
        <v>0.35620000000000002</v>
      </c>
      <c r="V60">
        <v>64.569999999999993</v>
      </c>
      <c r="W60" s="7">
        <v>-3.7900000000000003E-2</v>
      </c>
      <c r="X60">
        <v>36.64</v>
      </c>
      <c r="Y60">
        <v>9.6699999999999994E-2</v>
      </c>
      <c r="Z60">
        <v>6.96</v>
      </c>
      <c r="AA60">
        <v>0.1575</v>
      </c>
      <c r="AB60">
        <v>26.32</v>
      </c>
      <c r="AC60">
        <v>0.30249999999999999</v>
      </c>
      <c r="AD60">
        <v>7.09</v>
      </c>
      <c r="AE60" s="7">
        <v>-4.7500000000000001E-2</v>
      </c>
      <c r="AF60">
        <v>120.3</v>
      </c>
      <c r="AG60" s="7">
        <v>-7.4999999999999997E-3</v>
      </c>
      <c r="AH60">
        <v>0</v>
      </c>
      <c r="AI60" s="7">
        <v>5.0000000000000001E-4</v>
      </c>
      <c r="AJ60">
        <v>76.540000000000006</v>
      </c>
      <c r="AK60">
        <v>2.6499999999999999E-2</v>
      </c>
      <c r="AL60">
        <v>45</v>
      </c>
      <c r="AM60" s="7">
        <v>8.9999999999999998E-4</v>
      </c>
      <c r="AN60">
        <v>121</v>
      </c>
      <c r="AO60" s="7">
        <v>-3.73E-2</v>
      </c>
      <c r="AP60">
        <v>5.82</v>
      </c>
    </row>
    <row r="61" spans="1:42" x14ac:dyDescent="0.25">
      <c r="A61" s="4">
        <v>60</v>
      </c>
      <c r="B61" s="5" t="s">
        <v>85</v>
      </c>
      <c r="C61">
        <v>1138.652</v>
      </c>
      <c r="D61">
        <v>0.76</v>
      </c>
      <c r="E61" s="7">
        <v>0.1239</v>
      </c>
      <c r="F61">
        <v>253.4</v>
      </c>
      <c r="G61">
        <v>270.39780000000002</v>
      </c>
      <c r="H61">
        <v>0.84</v>
      </c>
      <c r="I61">
        <v>4.8993000000000002</v>
      </c>
      <c r="J61">
        <v>18.510000000000002</v>
      </c>
      <c r="K61">
        <v>955.6327</v>
      </c>
      <c r="L61">
        <v>0.91</v>
      </c>
      <c r="M61" s="7">
        <v>-0.1673</v>
      </c>
      <c r="N61">
        <v>6.23</v>
      </c>
      <c r="O61">
        <v>1.6194</v>
      </c>
      <c r="P61">
        <v>1.84</v>
      </c>
      <c r="Q61" s="7">
        <v>5.9799999999999999E-2</v>
      </c>
      <c r="R61">
        <v>57.18</v>
      </c>
      <c r="S61">
        <v>9.2700000000000005E-2</v>
      </c>
      <c r="T61">
        <v>8.8699999999999992</v>
      </c>
      <c r="U61">
        <v>0.69159999999999999</v>
      </c>
      <c r="V61">
        <v>57.16</v>
      </c>
      <c r="W61" s="7">
        <v>-2.6700000000000002E-2</v>
      </c>
      <c r="X61">
        <v>89.24</v>
      </c>
      <c r="Y61">
        <v>1.5999000000000001</v>
      </c>
      <c r="Z61">
        <v>2.84</v>
      </c>
      <c r="AA61">
        <v>0.8982</v>
      </c>
      <c r="AB61">
        <v>5.98</v>
      </c>
      <c r="AC61">
        <v>0.33040000000000003</v>
      </c>
      <c r="AD61">
        <v>5.74</v>
      </c>
      <c r="AE61" s="7">
        <v>-1.89E-2</v>
      </c>
      <c r="AF61">
        <v>491.9</v>
      </c>
      <c r="AG61" s="7">
        <v>-5.0000000000000001E-3</v>
      </c>
      <c r="AH61">
        <v>53.17</v>
      </c>
      <c r="AI61" s="7">
        <v>5.0000000000000001E-4</v>
      </c>
      <c r="AJ61">
        <v>79.760000000000005</v>
      </c>
      <c r="AK61">
        <v>2.4899999999999999E-2</v>
      </c>
      <c r="AL61">
        <v>31.91</v>
      </c>
      <c r="AM61" s="7">
        <v>2.5999999999999999E-3</v>
      </c>
      <c r="AN61">
        <v>56.87</v>
      </c>
      <c r="AO61" s="7">
        <v>-3.9300000000000002E-2</v>
      </c>
      <c r="AP61">
        <v>5.88</v>
      </c>
    </row>
    <row r="62" spans="1:42" x14ac:dyDescent="0.25">
      <c r="A62" s="4"/>
      <c r="B62" s="5"/>
    </row>
    <row r="63" spans="1:42" x14ac:dyDescent="0.25">
      <c r="A63" s="6" t="s">
        <v>86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</row>
    <row r="64" spans="1:42" x14ac:dyDescent="0.25">
      <c r="A64" s="3" t="s">
        <v>4</v>
      </c>
      <c r="B64" s="3"/>
      <c r="C64">
        <v>2339.4498599999997</v>
      </c>
      <c r="D64">
        <v>0.74</v>
      </c>
      <c r="E64">
        <v>8091.5290499999992</v>
      </c>
      <c r="F64">
        <v>1.05</v>
      </c>
      <c r="G64">
        <v>130.127162</v>
      </c>
      <c r="H64">
        <v>0.9</v>
      </c>
      <c r="I64">
        <v>2492.3647099999998</v>
      </c>
      <c r="J64">
        <v>0.32</v>
      </c>
      <c r="K64">
        <v>31396.251699999997</v>
      </c>
      <c r="L64">
        <v>0.57999999999999996</v>
      </c>
      <c r="O64">
        <v>36.794449999999998</v>
      </c>
      <c r="P64">
        <v>1.1200000000000001</v>
      </c>
      <c r="Q64">
        <v>20.601756999999999</v>
      </c>
      <c r="R64">
        <v>2.0699999999999998</v>
      </c>
      <c r="S64">
        <v>40.597414000000001</v>
      </c>
      <c r="T64">
        <v>0.77</v>
      </c>
      <c r="U64">
        <v>105.92684299999999</v>
      </c>
      <c r="V64">
        <v>1.06</v>
      </c>
      <c r="W64">
        <v>62.743680999999995</v>
      </c>
      <c r="X64">
        <v>0.88</v>
      </c>
      <c r="Y64">
        <v>20.153870000000001</v>
      </c>
      <c r="Z64">
        <v>0.93</v>
      </c>
      <c r="AA64">
        <v>74.466908999999987</v>
      </c>
      <c r="AB64">
        <v>1.32</v>
      </c>
      <c r="AE64">
        <v>54.694881999999993</v>
      </c>
      <c r="AF64">
        <v>1.77</v>
      </c>
      <c r="AG64">
        <v>9.9872739999999993</v>
      </c>
      <c r="AH64">
        <v>3.43</v>
      </c>
      <c r="AK64">
        <v>6.5834999999999991E-2</v>
      </c>
      <c r="AL64">
        <v>45.13</v>
      </c>
      <c r="AM64">
        <v>20.369767</v>
      </c>
      <c r="AN64">
        <v>1.21</v>
      </c>
      <c r="AO64" s="9"/>
    </row>
    <row r="65" spans="1:42" x14ac:dyDescent="0.25">
      <c r="A65" s="3" t="s">
        <v>2</v>
      </c>
      <c r="B65" s="3"/>
      <c r="C65" s="7">
        <v>0.69520000000000004</v>
      </c>
      <c r="D65">
        <v>119.1</v>
      </c>
      <c r="E65" s="7">
        <v>-0.121</v>
      </c>
      <c r="F65">
        <v>80.900000000000006</v>
      </c>
      <c r="G65" s="7">
        <v>-1.21E-2</v>
      </c>
      <c r="H65">
        <v>261.7</v>
      </c>
      <c r="I65" s="7">
        <v>1.6546000000000001</v>
      </c>
      <c r="J65">
        <v>49.22</v>
      </c>
      <c r="K65" s="7">
        <v>-32.763399999999997</v>
      </c>
      <c r="L65">
        <v>9.99</v>
      </c>
      <c r="M65" s="7">
        <v>0.56079999999999997</v>
      </c>
      <c r="N65">
        <v>4.0599999999999996</v>
      </c>
      <c r="O65" s="7">
        <v>4.4000000000000003E-3</v>
      </c>
      <c r="P65">
        <v>248.4</v>
      </c>
      <c r="Q65" s="7">
        <v>-3.9300000000000002E-2</v>
      </c>
      <c r="R65">
        <v>49.13</v>
      </c>
      <c r="S65" s="7">
        <v>-3.3E-3</v>
      </c>
      <c r="T65">
        <v>145.80000000000001</v>
      </c>
      <c r="U65" s="7">
        <v>9.9699999999999997E-2</v>
      </c>
      <c r="V65">
        <v>396.3</v>
      </c>
      <c r="W65" s="7">
        <v>-3.0000000000000001E-3</v>
      </c>
      <c r="X65">
        <v>572.29999999999995</v>
      </c>
      <c r="Y65" s="7">
        <v>2.8999999999999998E-3</v>
      </c>
      <c r="Z65">
        <v>119.9</v>
      </c>
      <c r="AA65" s="7">
        <v>2.8999999999999998E-3</v>
      </c>
      <c r="AB65">
        <v>503.9</v>
      </c>
      <c r="AC65" s="7">
        <v>4.4000000000000003E-3</v>
      </c>
      <c r="AD65">
        <v>86.95</v>
      </c>
      <c r="AE65" s="7">
        <v>-8.3000000000000001E-3</v>
      </c>
      <c r="AF65">
        <v>504</v>
      </c>
      <c r="AG65" s="7">
        <v>-1.1999999999999999E-3</v>
      </c>
      <c r="AH65">
        <v>262.10000000000002</v>
      </c>
      <c r="AI65" s="7">
        <v>4.1999999999999997E-3</v>
      </c>
      <c r="AJ65">
        <v>13.89</v>
      </c>
      <c r="AK65">
        <v>3.1800000000000002E-2</v>
      </c>
      <c r="AL65">
        <v>26.68</v>
      </c>
      <c r="AM65" s="7">
        <v>3.0000000000000001E-3</v>
      </c>
      <c r="AN65">
        <v>48.95</v>
      </c>
      <c r="AO65" s="7">
        <v>0.76939999999999997</v>
      </c>
      <c r="AP65">
        <v>1.4</v>
      </c>
    </row>
    <row r="66" spans="1:42" x14ac:dyDescent="0.25">
      <c r="A66" s="3" t="s">
        <v>3</v>
      </c>
      <c r="B66" s="3"/>
      <c r="C66">
        <v>533.97339999999997</v>
      </c>
      <c r="D66">
        <v>1.46</v>
      </c>
      <c r="E66">
        <v>532.32389999999998</v>
      </c>
      <c r="F66">
        <v>1.41</v>
      </c>
      <c r="G66">
        <v>537.05769999999995</v>
      </c>
      <c r="H66">
        <v>0.8</v>
      </c>
      <c r="I66">
        <v>531.03610000000003</v>
      </c>
      <c r="J66">
        <v>0.62</v>
      </c>
      <c r="K66">
        <v>482.42180000000002</v>
      </c>
      <c r="L66">
        <v>1.01</v>
      </c>
      <c r="O66" t="s">
        <v>1</v>
      </c>
      <c r="P66" t="s">
        <v>1</v>
      </c>
      <c r="Q66">
        <v>516.34550000000002</v>
      </c>
      <c r="R66">
        <v>0.59</v>
      </c>
      <c r="S66">
        <v>513.60630000000003</v>
      </c>
      <c r="T66">
        <v>0.15</v>
      </c>
      <c r="U66">
        <v>515.11239999999998</v>
      </c>
      <c r="V66">
        <v>0.38</v>
      </c>
      <c r="W66">
        <v>509.55470000000003</v>
      </c>
      <c r="X66">
        <v>0.17</v>
      </c>
      <c r="Y66">
        <v>497.2133</v>
      </c>
      <c r="Z66">
        <v>0.32</v>
      </c>
      <c r="AA66">
        <v>507.79419999999999</v>
      </c>
      <c r="AB66">
        <v>0.68</v>
      </c>
      <c r="AE66">
        <v>506.94650000000001</v>
      </c>
      <c r="AF66">
        <v>0.68</v>
      </c>
      <c r="AG66">
        <v>503.06709999999998</v>
      </c>
      <c r="AH66">
        <v>0.27</v>
      </c>
      <c r="AK66">
        <v>3.1099999999999999E-2</v>
      </c>
      <c r="AL66">
        <v>21.93</v>
      </c>
      <c r="AM66" t="s">
        <v>1</v>
      </c>
      <c r="AN66" t="s">
        <v>1</v>
      </c>
    </row>
    <row r="67" spans="1:42" x14ac:dyDescent="0.25">
      <c r="A67" s="3" t="s">
        <v>5</v>
      </c>
      <c r="B67" s="3"/>
      <c r="M67">
        <v>102.3122</v>
      </c>
      <c r="N67">
        <v>0.76</v>
      </c>
      <c r="AC67">
        <v>100.7483</v>
      </c>
      <c r="AD67">
        <v>0.84</v>
      </c>
      <c r="AI67">
        <v>98.490399999999994</v>
      </c>
      <c r="AJ67">
        <v>0.42</v>
      </c>
      <c r="AO67">
        <v>104.91249999999999</v>
      </c>
      <c r="AP67">
        <v>1.24</v>
      </c>
    </row>
    <row r="68" spans="1:42" x14ac:dyDescent="0.25">
      <c r="A68" s="3"/>
      <c r="B68" s="3"/>
    </row>
    <row r="69" spans="1:42" x14ac:dyDescent="0.25">
      <c r="A69" s="6" t="s">
        <v>87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</row>
    <row r="70" spans="1:42" x14ac:dyDescent="0.25">
      <c r="C70">
        <v>20.686214108469162</v>
      </c>
      <c r="E70">
        <v>0.59777818772040003</v>
      </c>
      <c r="G70">
        <v>0.20952564384478431</v>
      </c>
      <c r="I70">
        <v>3.1557219015170301</v>
      </c>
      <c r="K70">
        <v>37.418027144962331</v>
      </c>
      <c r="M70">
        <v>1.2732163180799247</v>
      </c>
      <c r="O70">
        <v>7.4491746426797317E-2</v>
      </c>
      <c r="Q70">
        <v>9.1960424717841049E-2</v>
      </c>
      <c r="S70">
        <v>6.3285827797382871E-2</v>
      </c>
      <c r="U70">
        <v>0.39838040184154216</v>
      </c>
      <c r="W70">
        <v>7.764147271731961E-2</v>
      </c>
      <c r="Y70">
        <v>5.9461166198740797E-2</v>
      </c>
      <c r="AA70">
        <v>6.2895137218343736E-2</v>
      </c>
      <c r="AC70">
        <v>0.10365174383482414</v>
      </c>
      <c r="AE70">
        <v>0.11047368658903092</v>
      </c>
      <c r="AG70">
        <v>6.2488933877470329E-2</v>
      </c>
      <c r="AI70">
        <v>0.1007282761939268</v>
      </c>
      <c r="AK70">
        <v>1.3137351331223505E-2</v>
      </c>
      <c r="AM70">
        <v>5.9402864288805902E-2</v>
      </c>
      <c r="AO70">
        <v>1.5007052402120808</v>
      </c>
    </row>
    <row r="72" spans="1:42" x14ac:dyDescent="0.25">
      <c r="A72" s="8" t="s">
        <v>88</v>
      </c>
      <c r="B72" s="7"/>
      <c r="C72" s="7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Q71"/>
  <sheetViews>
    <sheetView zoomScale="86" zoomScaleNormal="90" workbookViewId="0">
      <selection activeCell="K9" sqref="K9:K11"/>
    </sheetView>
  </sheetViews>
  <sheetFormatPr defaultColWidth="11" defaultRowHeight="15.75" x14ac:dyDescent="0.25"/>
  <cols>
    <col min="11" max="11" width="12.375" bestFit="1" customWidth="1"/>
    <col min="15" max="15" width="16" bestFit="1" customWidth="1"/>
    <col min="16" max="16" width="13.625" bestFit="1" customWidth="1"/>
  </cols>
  <sheetData>
    <row r="4" spans="2:17" x14ac:dyDescent="0.25">
      <c r="B4" s="2"/>
      <c r="C4" s="2"/>
      <c r="D4" s="23" t="s">
        <v>13</v>
      </c>
      <c r="E4" s="23" t="s">
        <v>0</v>
      </c>
      <c r="F4" s="2" t="s">
        <v>13</v>
      </c>
      <c r="G4" s="2" t="s">
        <v>0</v>
      </c>
    </row>
    <row r="5" spans="2:17" x14ac:dyDescent="0.25">
      <c r="B5" s="4">
        <v>1</v>
      </c>
      <c r="C5" s="5" t="s">
        <v>26</v>
      </c>
      <c r="D5" s="17">
        <v>1.1457999999999999</v>
      </c>
      <c r="E5" s="17">
        <v>5.94</v>
      </c>
      <c r="F5" s="15">
        <f>D5</f>
        <v>1.1457999999999999</v>
      </c>
      <c r="G5">
        <f>E5</f>
        <v>5.94</v>
      </c>
    </row>
    <row r="6" spans="2:17" x14ac:dyDescent="0.25">
      <c r="B6" s="4">
        <v>2</v>
      </c>
      <c r="C6" s="5" t="s">
        <v>27</v>
      </c>
      <c r="D6" s="17">
        <v>1.0071000000000001</v>
      </c>
      <c r="E6" s="17">
        <v>7.28</v>
      </c>
      <c r="F6" s="15">
        <f t="shared" ref="F6:F64" si="0">D6</f>
        <v>1.0071000000000001</v>
      </c>
      <c r="G6">
        <f t="shared" ref="G6:G64" si="1">E6</f>
        <v>7.28</v>
      </c>
    </row>
    <row r="7" spans="2:17" x14ac:dyDescent="0.25">
      <c r="B7" s="4">
        <v>3</v>
      </c>
      <c r="C7" s="5" t="s">
        <v>28</v>
      </c>
      <c r="D7" s="17">
        <v>1.234</v>
      </c>
      <c r="E7" s="17">
        <v>4.63</v>
      </c>
      <c r="F7" s="15">
        <f t="shared" si="0"/>
        <v>1.234</v>
      </c>
      <c r="G7">
        <f t="shared" si="1"/>
        <v>4.63</v>
      </c>
    </row>
    <row r="8" spans="2:17" x14ac:dyDescent="0.25">
      <c r="B8" s="4">
        <v>4</v>
      </c>
      <c r="C8" s="5" t="s">
        <v>29</v>
      </c>
      <c r="D8" s="17">
        <v>1.6296999999999999</v>
      </c>
      <c r="E8" s="17">
        <v>5.12</v>
      </c>
      <c r="F8" s="15">
        <f t="shared" si="0"/>
        <v>1.6296999999999999</v>
      </c>
      <c r="G8">
        <f t="shared" si="1"/>
        <v>5.12</v>
      </c>
      <c r="K8" s="10" t="s">
        <v>89</v>
      </c>
      <c r="L8" s="11" t="s">
        <v>90</v>
      </c>
      <c r="M8" s="12" t="s">
        <v>114</v>
      </c>
      <c r="N8" s="12" t="s">
        <v>93</v>
      </c>
      <c r="O8" s="12" t="s">
        <v>113</v>
      </c>
      <c r="P8" s="13" t="s">
        <v>95</v>
      </c>
      <c r="Q8" s="13" t="s">
        <v>98</v>
      </c>
    </row>
    <row r="9" spans="2:17" x14ac:dyDescent="0.25">
      <c r="B9" s="4">
        <v>5</v>
      </c>
      <c r="C9" s="5" t="s">
        <v>30</v>
      </c>
      <c r="D9" s="17">
        <v>1.6667000000000001</v>
      </c>
      <c r="E9" s="17">
        <v>2.81</v>
      </c>
      <c r="F9" s="15">
        <f t="shared" si="0"/>
        <v>1.6667000000000001</v>
      </c>
      <c r="G9">
        <f t="shared" si="1"/>
        <v>2.81</v>
      </c>
      <c r="K9" s="37">
        <v>10</v>
      </c>
      <c r="L9" s="14" t="s">
        <v>26</v>
      </c>
      <c r="M9" s="16">
        <f t="shared" ref="M9:N11" si="2">F5</f>
        <v>1.1457999999999999</v>
      </c>
      <c r="N9" s="16">
        <f t="shared" si="2"/>
        <v>5.94</v>
      </c>
      <c r="O9" s="36">
        <f>AVERAGE(M9:M11)</f>
        <v>1.1289666666666667</v>
      </c>
      <c r="P9" s="36">
        <f>AVERAGE(N9:N11)</f>
        <v>5.95</v>
      </c>
      <c r="Q9" s="36">
        <f>STDEV(M9:M11)</f>
        <v>0.11438279299498381</v>
      </c>
    </row>
    <row r="10" spans="2:17" x14ac:dyDescent="0.25">
      <c r="B10" s="4">
        <v>6</v>
      </c>
      <c r="C10" s="5" t="s">
        <v>31</v>
      </c>
      <c r="D10" s="17">
        <v>1.5061</v>
      </c>
      <c r="E10" s="17">
        <v>3.01</v>
      </c>
      <c r="F10" s="15">
        <f t="shared" si="0"/>
        <v>1.5061</v>
      </c>
      <c r="G10">
        <f t="shared" si="1"/>
        <v>3.01</v>
      </c>
      <c r="K10" s="37"/>
      <c r="L10" s="14" t="s">
        <v>27</v>
      </c>
      <c r="M10" s="16">
        <f t="shared" si="2"/>
        <v>1.0071000000000001</v>
      </c>
      <c r="N10" s="16">
        <f t="shared" si="2"/>
        <v>7.28</v>
      </c>
      <c r="O10" s="36"/>
      <c r="P10" s="36"/>
      <c r="Q10" s="36"/>
    </row>
    <row r="11" spans="2:17" x14ac:dyDescent="0.25">
      <c r="B11" s="4">
        <v>7</v>
      </c>
      <c r="C11" s="5" t="s">
        <v>32</v>
      </c>
      <c r="D11" s="17">
        <v>0.98880000000000001</v>
      </c>
      <c r="E11" s="17">
        <v>5.61</v>
      </c>
      <c r="F11" s="15">
        <f t="shared" si="0"/>
        <v>0.98880000000000001</v>
      </c>
      <c r="G11">
        <f t="shared" si="1"/>
        <v>5.61</v>
      </c>
      <c r="K11" s="37"/>
      <c r="L11" s="14" t="s">
        <v>28</v>
      </c>
      <c r="M11" s="16">
        <f t="shared" si="2"/>
        <v>1.234</v>
      </c>
      <c r="N11" s="16">
        <f t="shared" si="2"/>
        <v>4.63</v>
      </c>
      <c r="O11" s="36"/>
      <c r="P11" s="36"/>
      <c r="Q11" s="36"/>
    </row>
    <row r="12" spans="2:17" x14ac:dyDescent="0.25">
      <c r="B12" s="4">
        <v>8</v>
      </c>
      <c r="C12" s="5" t="s">
        <v>33</v>
      </c>
      <c r="D12" s="17">
        <v>0.7762</v>
      </c>
      <c r="E12" s="17">
        <v>5.97</v>
      </c>
      <c r="F12" s="15">
        <f t="shared" si="0"/>
        <v>0.7762</v>
      </c>
      <c r="G12">
        <f t="shared" si="1"/>
        <v>5.97</v>
      </c>
      <c r="K12" s="37">
        <v>20</v>
      </c>
      <c r="L12" s="14" t="s">
        <v>38</v>
      </c>
      <c r="M12" s="16">
        <f t="shared" ref="M12:N14" si="3">F17</f>
        <v>0.47549999999999998</v>
      </c>
      <c r="N12" s="16">
        <f t="shared" si="3"/>
        <v>5.62</v>
      </c>
      <c r="O12" s="36">
        <f>AVERAGE(M12:M14)</f>
        <v>0.39880000000000004</v>
      </c>
      <c r="P12" s="36">
        <f>AVERAGE(N12:N14)</f>
        <v>9.8266666666666662</v>
      </c>
      <c r="Q12" s="36">
        <f>STDEV(M12:M14)</f>
        <v>7.39267881082354E-2</v>
      </c>
    </row>
    <row r="13" spans="2:17" x14ac:dyDescent="0.25">
      <c r="B13" s="4">
        <v>9</v>
      </c>
      <c r="C13" s="5" t="s">
        <v>34</v>
      </c>
      <c r="D13" s="17">
        <v>0.94840000000000002</v>
      </c>
      <c r="E13" s="17">
        <v>3.93</v>
      </c>
      <c r="F13" s="15">
        <f t="shared" si="0"/>
        <v>0.94840000000000002</v>
      </c>
      <c r="G13">
        <f t="shared" si="1"/>
        <v>3.93</v>
      </c>
      <c r="K13" s="37"/>
      <c r="L13" s="14" t="s">
        <v>39</v>
      </c>
      <c r="M13" s="16">
        <f t="shared" si="3"/>
        <v>0.39290000000000003</v>
      </c>
      <c r="N13" s="16">
        <f t="shared" si="3"/>
        <v>15.26</v>
      </c>
      <c r="O13" s="36"/>
      <c r="P13" s="36"/>
      <c r="Q13" s="36"/>
    </row>
    <row r="14" spans="2:17" x14ac:dyDescent="0.25">
      <c r="B14" s="4">
        <v>10</v>
      </c>
      <c r="C14" s="5" t="s">
        <v>35</v>
      </c>
      <c r="D14" s="17">
        <v>1.0271999999999999</v>
      </c>
      <c r="E14" s="17">
        <v>5.18</v>
      </c>
      <c r="F14" s="15">
        <f t="shared" si="0"/>
        <v>1.0271999999999999</v>
      </c>
      <c r="G14">
        <f t="shared" si="1"/>
        <v>5.18</v>
      </c>
      <c r="K14" s="37"/>
      <c r="L14" s="14" t="s">
        <v>40</v>
      </c>
      <c r="M14" s="16">
        <f t="shared" si="3"/>
        <v>0.32800000000000001</v>
      </c>
      <c r="N14" s="16">
        <f t="shared" si="3"/>
        <v>8.6</v>
      </c>
      <c r="O14" s="36"/>
      <c r="P14" s="36"/>
      <c r="Q14" s="36"/>
    </row>
    <row r="15" spans="2:17" x14ac:dyDescent="0.25">
      <c r="B15" s="4">
        <v>11</v>
      </c>
      <c r="C15" s="5" t="s">
        <v>36</v>
      </c>
      <c r="D15" s="17">
        <v>0.89649999999999996</v>
      </c>
      <c r="E15" s="17">
        <v>6.71</v>
      </c>
      <c r="F15" s="15">
        <f t="shared" si="0"/>
        <v>0.89649999999999996</v>
      </c>
      <c r="G15">
        <f t="shared" si="1"/>
        <v>6.71</v>
      </c>
      <c r="K15" s="37">
        <v>30</v>
      </c>
      <c r="L15" s="14" t="s">
        <v>50</v>
      </c>
      <c r="M15" s="16">
        <f t="shared" ref="M15:N17" si="4">F29</f>
        <v>0.2848</v>
      </c>
      <c r="N15" s="16">
        <f t="shared" si="4"/>
        <v>8.5500000000000007</v>
      </c>
      <c r="O15" s="36">
        <f>AVERAGE(M15:M17)</f>
        <v>0.31523333333333331</v>
      </c>
      <c r="P15" s="36">
        <f>AVERAGE(N15:N17)</f>
        <v>8.1866666666666674</v>
      </c>
      <c r="Q15" s="36">
        <f>STDEV(M15:M17)</f>
        <v>0.16200821995606693</v>
      </c>
    </row>
    <row r="16" spans="2:17" x14ac:dyDescent="0.25">
      <c r="B16" s="4">
        <v>12</v>
      </c>
      <c r="C16" s="5" t="s">
        <v>37</v>
      </c>
      <c r="D16" s="17">
        <v>0.62949999999999995</v>
      </c>
      <c r="E16" s="17">
        <v>7.32</v>
      </c>
      <c r="F16" s="15">
        <f t="shared" si="0"/>
        <v>0.62949999999999995</v>
      </c>
      <c r="G16">
        <f t="shared" si="1"/>
        <v>7.32</v>
      </c>
      <c r="K16" s="37"/>
      <c r="L16" s="14" t="s">
        <v>51</v>
      </c>
      <c r="M16" s="16">
        <f t="shared" si="4"/>
        <v>0.49030000000000001</v>
      </c>
      <c r="N16" s="16">
        <f t="shared" si="4"/>
        <v>7.33</v>
      </c>
      <c r="O16" s="36"/>
      <c r="P16" s="36"/>
      <c r="Q16" s="36"/>
    </row>
    <row r="17" spans="2:17" x14ac:dyDescent="0.25">
      <c r="B17" s="4">
        <v>13</v>
      </c>
      <c r="C17" s="5" t="s">
        <v>38</v>
      </c>
      <c r="D17" s="17">
        <v>0.47549999999999998</v>
      </c>
      <c r="E17" s="17">
        <v>5.62</v>
      </c>
      <c r="F17" s="15">
        <f t="shared" si="0"/>
        <v>0.47549999999999998</v>
      </c>
      <c r="G17">
        <f t="shared" si="1"/>
        <v>5.62</v>
      </c>
      <c r="K17" s="37"/>
      <c r="L17" s="14" t="s">
        <v>52</v>
      </c>
      <c r="M17" s="16">
        <f t="shared" si="4"/>
        <v>0.1706</v>
      </c>
      <c r="N17" s="16">
        <f t="shared" si="4"/>
        <v>8.68</v>
      </c>
      <c r="O17" s="36"/>
      <c r="P17" s="36"/>
      <c r="Q17" s="36"/>
    </row>
    <row r="18" spans="2:17" x14ac:dyDescent="0.25">
      <c r="B18" s="4">
        <v>14</v>
      </c>
      <c r="C18" s="5" t="s">
        <v>39</v>
      </c>
      <c r="D18" s="17">
        <v>0.39290000000000003</v>
      </c>
      <c r="E18" s="17">
        <v>15.26</v>
      </c>
      <c r="F18" s="15">
        <f t="shared" si="0"/>
        <v>0.39290000000000003</v>
      </c>
      <c r="G18">
        <f t="shared" si="1"/>
        <v>15.26</v>
      </c>
      <c r="K18" s="37">
        <v>40</v>
      </c>
      <c r="L18" s="14" t="s">
        <v>62</v>
      </c>
      <c r="M18" s="16">
        <f t="shared" ref="M18:N20" si="5">F41</f>
        <v>0.10780000000000001</v>
      </c>
      <c r="N18" s="16">
        <f t="shared" si="5"/>
        <v>33.21</v>
      </c>
      <c r="O18" s="36">
        <f>AVERAGE(M18:M20)</f>
        <v>7.9566666666666661E-2</v>
      </c>
      <c r="P18" s="36">
        <f>AVERAGE(N18:N20)</f>
        <v>30.193333333333339</v>
      </c>
      <c r="Q18" s="36">
        <f>STDEV(M18:M20)</f>
        <v>6.9868042289256485E-2</v>
      </c>
    </row>
    <row r="19" spans="2:17" x14ac:dyDescent="0.25">
      <c r="B19" s="4">
        <v>15</v>
      </c>
      <c r="C19" s="5" t="s">
        <v>40</v>
      </c>
      <c r="D19" s="17">
        <v>0.32800000000000001</v>
      </c>
      <c r="E19" s="17">
        <v>8.6</v>
      </c>
      <c r="F19" s="15">
        <f t="shared" si="0"/>
        <v>0.32800000000000001</v>
      </c>
      <c r="G19">
        <f t="shared" si="1"/>
        <v>8.6</v>
      </c>
      <c r="K19" s="37"/>
      <c r="L19" s="14" t="s">
        <v>63</v>
      </c>
      <c r="M19" s="16">
        <f t="shared" si="5"/>
        <v>0.13089999999999999</v>
      </c>
      <c r="N19" s="16">
        <f t="shared" si="5"/>
        <v>21.94</v>
      </c>
      <c r="O19" s="36"/>
      <c r="P19" s="36"/>
      <c r="Q19" s="36"/>
    </row>
    <row r="20" spans="2:17" x14ac:dyDescent="0.25">
      <c r="B20" s="4">
        <v>16</v>
      </c>
      <c r="C20" s="5" t="s">
        <v>41</v>
      </c>
      <c r="D20" s="17">
        <v>0.88929999999999998</v>
      </c>
      <c r="E20" s="17">
        <v>5.42</v>
      </c>
      <c r="F20" s="15">
        <f t="shared" si="0"/>
        <v>0.88929999999999998</v>
      </c>
      <c r="G20">
        <f t="shared" si="1"/>
        <v>5.42</v>
      </c>
      <c r="K20" s="37"/>
      <c r="L20" s="14" t="s">
        <v>64</v>
      </c>
      <c r="M20" s="16">
        <f t="shared" si="5"/>
        <v>0</v>
      </c>
      <c r="N20" s="16">
        <f t="shared" si="5"/>
        <v>35.43</v>
      </c>
      <c r="O20" s="36"/>
      <c r="P20" s="36"/>
      <c r="Q20" s="36"/>
    </row>
    <row r="21" spans="2:17" x14ac:dyDescent="0.25">
      <c r="B21" s="4">
        <v>17</v>
      </c>
      <c r="C21" s="5" t="s">
        <v>42</v>
      </c>
      <c r="D21" s="17">
        <v>0.83130000000000004</v>
      </c>
      <c r="E21" s="17">
        <v>3.03</v>
      </c>
      <c r="F21" s="15">
        <f t="shared" si="0"/>
        <v>0.83130000000000004</v>
      </c>
      <c r="G21">
        <f t="shared" si="1"/>
        <v>3.03</v>
      </c>
      <c r="K21" s="37">
        <v>50</v>
      </c>
      <c r="L21" s="14" t="s">
        <v>74</v>
      </c>
      <c r="M21" s="16">
        <f t="shared" ref="M21:N23" si="6">F53</f>
        <v>0.19789999999999999</v>
      </c>
      <c r="N21" s="16">
        <f t="shared" si="6"/>
        <v>32.31</v>
      </c>
      <c r="O21" s="36">
        <f>AVERAGE(M21:M23)</f>
        <v>0.14793333333333333</v>
      </c>
      <c r="P21" s="36">
        <f>AVERAGE(N21:N23)</f>
        <v>28.523333333333337</v>
      </c>
      <c r="Q21" s="36">
        <f>STDEV(M21:M23)</f>
        <v>4.6547001335567682E-2</v>
      </c>
    </row>
    <row r="22" spans="2:17" x14ac:dyDescent="0.25">
      <c r="B22" s="4">
        <v>18</v>
      </c>
      <c r="C22" s="5" t="s">
        <v>43</v>
      </c>
      <c r="D22" s="17">
        <v>0.90210000000000001</v>
      </c>
      <c r="E22" s="17">
        <v>5.96</v>
      </c>
      <c r="F22" s="15">
        <f t="shared" si="0"/>
        <v>0.90210000000000001</v>
      </c>
      <c r="G22">
        <f t="shared" si="1"/>
        <v>5.96</v>
      </c>
      <c r="K22" s="37"/>
      <c r="L22" s="14" t="s">
        <v>75</v>
      </c>
      <c r="M22" s="16">
        <f t="shared" si="6"/>
        <v>0.10580000000000001</v>
      </c>
      <c r="N22" s="16">
        <f t="shared" si="6"/>
        <v>13.99</v>
      </c>
      <c r="O22" s="36"/>
      <c r="P22" s="36"/>
      <c r="Q22" s="36"/>
    </row>
    <row r="23" spans="2:17" x14ac:dyDescent="0.25">
      <c r="B23" s="4">
        <v>19</v>
      </c>
      <c r="C23" s="5" t="s">
        <v>44</v>
      </c>
      <c r="D23" s="17">
        <v>0.27829999999999999</v>
      </c>
      <c r="E23" s="17">
        <v>15.88</v>
      </c>
      <c r="F23" s="15">
        <f t="shared" si="0"/>
        <v>0.27829999999999999</v>
      </c>
      <c r="G23">
        <f t="shared" si="1"/>
        <v>15.88</v>
      </c>
      <c r="K23" s="37"/>
      <c r="L23" s="14" t="s">
        <v>76</v>
      </c>
      <c r="M23" s="16">
        <f t="shared" si="6"/>
        <v>0.1401</v>
      </c>
      <c r="N23" s="16">
        <f t="shared" si="6"/>
        <v>39.270000000000003</v>
      </c>
      <c r="O23" s="36"/>
      <c r="P23" s="36"/>
      <c r="Q23" s="36"/>
    </row>
    <row r="24" spans="2:17" x14ac:dyDescent="0.25">
      <c r="B24" s="4">
        <v>20</v>
      </c>
      <c r="C24" s="5" t="s">
        <v>45</v>
      </c>
      <c r="D24" s="17">
        <v>0.34639999999999999</v>
      </c>
      <c r="E24" s="17">
        <v>14.89</v>
      </c>
      <c r="F24" s="15">
        <f t="shared" si="0"/>
        <v>0.34639999999999999</v>
      </c>
      <c r="G24">
        <f t="shared" si="1"/>
        <v>14.89</v>
      </c>
      <c r="K24" s="17"/>
      <c r="L24" s="17"/>
      <c r="M24" s="17"/>
      <c r="N24" s="17"/>
      <c r="O24" s="17"/>
      <c r="P24" s="17"/>
    </row>
    <row r="25" spans="2:17" x14ac:dyDescent="0.25">
      <c r="B25" s="4">
        <v>21</v>
      </c>
      <c r="C25" s="5" t="s">
        <v>46</v>
      </c>
      <c r="D25" s="17">
        <v>0.34239999999999998</v>
      </c>
      <c r="E25" s="17">
        <v>21.33</v>
      </c>
      <c r="F25" s="15">
        <f t="shared" si="0"/>
        <v>0.34239999999999998</v>
      </c>
      <c r="G25">
        <f t="shared" si="1"/>
        <v>21.33</v>
      </c>
      <c r="K25" s="37">
        <v>10</v>
      </c>
      <c r="L25" s="18" t="s">
        <v>29</v>
      </c>
      <c r="M25" s="19">
        <f t="shared" ref="M25:N27" si="7">F8</f>
        <v>1.6296999999999999</v>
      </c>
      <c r="N25" s="19">
        <f t="shared" si="7"/>
        <v>5.12</v>
      </c>
      <c r="O25" s="36">
        <f>AVERAGE(M25:M27)</f>
        <v>1.6008333333333333</v>
      </c>
      <c r="P25" s="36">
        <f>AVERAGE(N25:N27)</f>
        <v>3.6466666666666665</v>
      </c>
      <c r="Q25" s="36">
        <f>STDEV(M25:M27)</f>
        <v>8.4101446678005107E-2</v>
      </c>
    </row>
    <row r="26" spans="2:17" x14ac:dyDescent="0.25">
      <c r="B26" s="4">
        <v>22</v>
      </c>
      <c r="C26" s="5" t="s">
        <v>47</v>
      </c>
      <c r="D26" s="17">
        <v>0.23180000000000001</v>
      </c>
      <c r="E26" s="17">
        <v>11.7</v>
      </c>
      <c r="F26" s="15">
        <f t="shared" si="0"/>
        <v>0.23180000000000001</v>
      </c>
      <c r="G26">
        <f t="shared" si="1"/>
        <v>11.7</v>
      </c>
      <c r="K26" s="37"/>
      <c r="L26" s="14" t="s">
        <v>30</v>
      </c>
      <c r="M26" s="19">
        <f t="shared" si="7"/>
        <v>1.6667000000000001</v>
      </c>
      <c r="N26" s="19">
        <f t="shared" si="7"/>
        <v>2.81</v>
      </c>
      <c r="O26" s="36"/>
      <c r="P26" s="36"/>
      <c r="Q26" s="36"/>
    </row>
    <row r="27" spans="2:17" x14ac:dyDescent="0.25">
      <c r="B27" s="4">
        <v>23</v>
      </c>
      <c r="C27" s="5" t="s">
        <v>48</v>
      </c>
      <c r="D27" s="17">
        <v>0.32279999999999998</v>
      </c>
      <c r="E27" s="17">
        <v>78.05</v>
      </c>
      <c r="F27" s="15">
        <f t="shared" si="0"/>
        <v>0.32279999999999998</v>
      </c>
      <c r="G27">
        <f t="shared" si="1"/>
        <v>78.05</v>
      </c>
      <c r="K27" s="37"/>
      <c r="L27" s="14" t="s">
        <v>31</v>
      </c>
      <c r="M27" s="19">
        <f t="shared" si="7"/>
        <v>1.5061</v>
      </c>
      <c r="N27" s="19">
        <f t="shared" si="7"/>
        <v>3.01</v>
      </c>
      <c r="O27" s="36"/>
      <c r="P27" s="36"/>
      <c r="Q27" s="36"/>
    </row>
    <row r="28" spans="2:17" x14ac:dyDescent="0.25">
      <c r="B28" s="4">
        <v>24</v>
      </c>
      <c r="C28" s="5" t="s">
        <v>49</v>
      </c>
      <c r="D28" s="17">
        <v>0.22620000000000001</v>
      </c>
      <c r="E28" s="17">
        <v>23.45</v>
      </c>
      <c r="F28" s="15">
        <f t="shared" si="0"/>
        <v>0.22620000000000001</v>
      </c>
      <c r="G28">
        <f t="shared" si="1"/>
        <v>23.45</v>
      </c>
      <c r="K28" s="37">
        <v>20</v>
      </c>
      <c r="L28" s="14" t="s">
        <v>41</v>
      </c>
      <c r="M28" s="16">
        <f t="shared" ref="M28:N30" si="8">F20</f>
        <v>0.88929999999999998</v>
      </c>
      <c r="N28" s="16">
        <f t="shared" si="8"/>
        <v>5.42</v>
      </c>
      <c r="O28" s="36">
        <f>AVERAGE(M28:M30)</f>
        <v>0.87423333333333331</v>
      </c>
      <c r="P28" s="36">
        <f>AVERAGE(N28:N30)</f>
        <v>4.8033333333333337</v>
      </c>
      <c r="Q28" s="36">
        <f>STDEV(M28:M30)</f>
        <v>3.7728150409652099E-2</v>
      </c>
    </row>
    <row r="29" spans="2:17" x14ac:dyDescent="0.25">
      <c r="B29" s="4">
        <v>25</v>
      </c>
      <c r="C29" s="5" t="s">
        <v>50</v>
      </c>
      <c r="D29" s="17">
        <v>0.2848</v>
      </c>
      <c r="E29" s="17">
        <v>8.5500000000000007</v>
      </c>
      <c r="F29" s="15">
        <f t="shared" si="0"/>
        <v>0.2848</v>
      </c>
      <c r="G29">
        <f t="shared" si="1"/>
        <v>8.5500000000000007</v>
      </c>
      <c r="K29" s="37"/>
      <c r="L29" s="14" t="s">
        <v>42</v>
      </c>
      <c r="M29" s="16">
        <f t="shared" si="8"/>
        <v>0.83130000000000004</v>
      </c>
      <c r="N29" s="16">
        <f t="shared" si="8"/>
        <v>3.03</v>
      </c>
      <c r="O29" s="36"/>
      <c r="P29" s="36"/>
      <c r="Q29" s="36"/>
    </row>
    <row r="30" spans="2:17" x14ac:dyDescent="0.25">
      <c r="B30" s="4">
        <v>26</v>
      </c>
      <c r="C30" s="5" t="s">
        <v>51</v>
      </c>
      <c r="D30" s="17">
        <v>0.49030000000000001</v>
      </c>
      <c r="E30" s="17">
        <v>7.33</v>
      </c>
      <c r="F30" s="15">
        <f t="shared" si="0"/>
        <v>0.49030000000000001</v>
      </c>
      <c r="G30">
        <f t="shared" si="1"/>
        <v>7.33</v>
      </c>
      <c r="K30" s="37"/>
      <c r="L30" s="14" t="s">
        <v>43</v>
      </c>
      <c r="M30" s="16">
        <f t="shared" si="8"/>
        <v>0.90210000000000001</v>
      </c>
      <c r="N30" s="16">
        <f t="shared" si="8"/>
        <v>5.96</v>
      </c>
      <c r="O30" s="36"/>
      <c r="P30" s="36"/>
      <c r="Q30" s="36"/>
    </row>
    <row r="31" spans="2:17" x14ac:dyDescent="0.25">
      <c r="B31" s="4">
        <v>27</v>
      </c>
      <c r="C31" s="5" t="s">
        <v>52</v>
      </c>
      <c r="D31" s="17">
        <v>0.1706</v>
      </c>
      <c r="E31" s="17">
        <v>8.68</v>
      </c>
      <c r="F31" s="15">
        <f t="shared" si="0"/>
        <v>0.1706</v>
      </c>
      <c r="G31">
        <f t="shared" si="1"/>
        <v>8.68</v>
      </c>
      <c r="K31" s="37">
        <v>30</v>
      </c>
      <c r="L31" s="14" t="s">
        <v>53</v>
      </c>
      <c r="M31" s="16">
        <f t="shared" ref="M31:N33" si="9">F32</f>
        <v>0.90359999999999996</v>
      </c>
      <c r="N31" s="16">
        <f t="shared" si="9"/>
        <v>5.83</v>
      </c>
      <c r="O31" s="36">
        <f>AVERAGE(M31:M33)</f>
        <v>0.85143333333333338</v>
      </c>
      <c r="P31" s="36">
        <f>AVERAGE(N31:N33)</f>
        <v>5.09</v>
      </c>
      <c r="Q31" s="36">
        <f>STDEV(M31:M33)</f>
        <v>5.4649641657867551E-2</v>
      </c>
    </row>
    <row r="32" spans="2:17" x14ac:dyDescent="0.25">
      <c r="B32" s="4">
        <v>28</v>
      </c>
      <c r="C32" s="5" t="s">
        <v>53</v>
      </c>
      <c r="D32" s="17">
        <v>0.90359999999999996</v>
      </c>
      <c r="E32" s="17">
        <v>5.83</v>
      </c>
      <c r="F32" s="15">
        <f t="shared" si="0"/>
        <v>0.90359999999999996</v>
      </c>
      <c r="G32">
        <f t="shared" si="1"/>
        <v>5.83</v>
      </c>
      <c r="K32" s="37"/>
      <c r="L32" s="14" t="s">
        <v>54</v>
      </c>
      <c r="M32" s="16">
        <f t="shared" si="9"/>
        <v>0.79459999999999997</v>
      </c>
      <c r="N32" s="16">
        <f t="shared" si="9"/>
        <v>6.43</v>
      </c>
      <c r="O32" s="36"/>
      <c r="P32" s="36"/>
      <c r="Q32" s="36"/>
    </row>
    <row r="33" spans="2:17" x14ac:dyDescent="0.25">
      <c r="B33" s="4">
        <v>29</v>
      </c>
      <c r="C33" s="5" t="s">
        <v>54</v>
      </c>
      <c r="D33" s="17">
        <v>0.79459999999999997</v>
      </c>
      <c r="E33" s="17">
        <v>6.43</v>
      </c>
      <c r="F33" s="15">
        <f t="shared" si="0"/>
        <v>0.79459999999999997</v>
      </c>
      <c r="G33">
        <f t="shared" si="1"/>
        <v>6.43</v>
      </c>
      <c r="K33" s="37"/>
      <c r="L33" s="14" t="s">
        <v>55</v>
      </c>
      <c r="M33" s="16">
        <f t="shared" si="9"/>
        <v>0.85609999999999997</v>
      </c>
      <c r="N33" s="16">
        <f t="shared" si="9"/>
        <v>3.01</v>
      </c>
      <c r="O33" s="36"/>
      <c r="P33" s="36"/>
      <c r="Q33" s="36"/>
    </row>
    <row r="34" spans="2:17" x14ac:dyDescent="0.25">
      <c r="B34" s="4">
        <v>30</v>
      </c>
      <c r="C34" s="5" t="s">
        <v>55</v>
      </c>
      <c r="D34" s="17">
        <v>0.85609999999999997</v>
      </c>
      <c r="E34" s="17">
        <v>3.01</v>
      </c>
      <c r="F34" s="15">
        <f t="shared" si="0"/>
        <v>0.85609999999999997</v>
      </c>
      <c r="G34">
        <f t="shared" si="1"/>
        <v>3.01</v>
      </c>
      <c r="K34" s="37">
        <v>40</v>
      </c>
      <c r="L34" s="14" t="s">
        <v>65</v>
      </c>
      <c r="M34" s="16">
        <f t="shared" ref="M34:N36" si="10">F44</f>
        <v>0.75570000000000004</v>
      </c>
      <c r="N34" s="16">
        <f t="shared" si="10"/>
        <v>5.41</v>
      </c>
      <c r="O34" s="36">
        <f>AVERAGE(M34:M36)</f>
        <v>0.78666666666666663</v>
      </c>
      <c r="P34" s="36">
        <f>AVERAGE(N34:N36)</f>
        <v>8.1199999999999992</v>
      </c>
      <c r="Q34" s="36">
        <f>STDEV(M34:M36)</f>
        <v>4.7619568806671619E-2</v>
      </c>
    </row>
    <row r="35" spans="2:17" x14ac:dyDescent="0.25">
      <c r="B35" s="4">
        <v>31</v>
      </c>
      <c r="C35" s="5" t="s">
        <v>56</v>
      </c>
      <c r="D35" s="17">
        <v>0.30709999999999998</v>
      </c>
      <c r="E35" s="17">
        <v>9.7899999999999991</v>
      </c>
      <c r="F35" s="15">
        <f t="shared" si="0"/>
        <v>0.30709999999999998</v>
      </c>
      <c r="G35">
        <f t="shared" si="1"/>
        <v>9.7899999999999991</v>
      </c>
      <c r="K35" s="37"/>
      <c r="L35" s="14" t="s">
        <v>66</v>
      </c>
      <c r="M35" s="16">
        <f t="shared" si="10"/>
        <v>0.84150000000000003</v>
      </c>
      <c r="N35" s="16">
        <f t="shared" si="10"/>
        <v>7.93</v>
      </c>
      <c r="O35" s="36"/>
      <c r="P35" s="36"/>
      <c r="Q35" s="36"/>
    </row>
    <row r="36" spans="2:17" x14ac:dyDescent="0.25">
      <c r="B36" s="4">
        <v>32</v>
      </c>
      <c r="C36" s="5" t="s">
        <v>57</v>
      </c>
      <c r="D36" s="17">
        <v>0.44290000000000002</v>
      </c>
      <c r="E36" s="17">
        <v>8.83</v>
      </c>
      <c r="F36" s="15">
        <f t="shared" si="0"/>
        <v>0.44290000000000002</v>
      </c>
      <c r="G36">
        <f t="shared" si="1"/>
        <v>8.83</v>
      </c>
      <c r="K36" s="37"/>
      <c r="L36" s="14" t="s">
        <v>67</v>
      </c>
      <c r="M36" s="16">
        <f t="shared" si="10"/>
        <v>0.76280000000000003</v>
      </c>
      <c r="N36" s="16">
        <f t="shared" si="10"/>
        <v>11.02</v>
      </c>
      <c r="O36" s="36"/>
      <c r="P36" s="36"/>
      <c r="Q36" s="36"/>
    </row>
    <row r="37" spans="2:17" x14ac:dyDescent="0.25">
      <c r="B37" s="4">
        <v>33</v>
      </c>
      <c r="C37" s="5" t="s">
        <v>58</v>
      </c>
      <c r="D37" s="17">
        <v>0.33329999999999999</v>
      </c>
      <c r="E37" s="17">
        <v>6.78</v>
      </c>
      <c r="F37" s="15">
        <f t="shared" si="0"/>
        <v>0.33329999999999999</v>
      </c>
      <c r="G37">
        <f t="shared" si="1"/>
        <v>6.78</v>
      </c>
      <c r="K37" s="37">
        <v>50</v>
      </c>
      <c r="L37" s="14" t="s">
        <v>77</v>
      </c>
      <c r="M37" s="16">
        <f t="shared" ref="M37:N39" si="11">F56</f>
        <v>0.78210000000000002</v>
      </c>
      <c r="N37" s="16">
        <f t="shared" si="11"/>
        <v>5.36</v>
      </c>
      <c r="O37" s="36">
        <f>AVERAGE(M37:M39)</f>
        <v>0.7631</v>
      </c>
      <c r="P37" s="36">
        <f>AVERAGE(N37:N39)</f>
        <v>6.0133333333333328</v>
      </c>
      <c r="Q37" s="36">
        <f>STDEV(M37:M39)</f>
        <v>6.5306890907468551E-2</v>
      </c>
    </row>
    <row r="38" spans="2:17" x14ac:dyDescent="0.25">
      <c r="B38" s="4">
        <v>34</v>
      </c>
      <c r="C38" s="5" t="s">
        <v>59</v>
      </c>
      <c r="D38" s="17">
        <v>0.10589999999999999</v>
      </c>
      <c r="E38" s="17">
        <v>18.190000000000001</v>
      </c>
      <c r="F38" s="15">
        <f t="shared" si="0"/>
        <v>0.10589999999999999</v>
      </c>
      <c r="G38">
        <f t="shared" si="1"/>
        <v>18.190000000000001</v>
      </c>
      <c r="K38" s="37"/>
      <c r="L38" s="14" t="s">
        <v>78</v>
      </c>
      <c r="M38" s="16">
        <f t="shared" si="11"/>
        <v>0.81679999999999997</v>
      </c>
      <c r="N38" s="16">
        <f t="shared" si="11"/>
        <v>9.9499999999999993</v>
      </c>
      <c r="O38" s="36"/>
      <c r="P38" s="36"/>
      <c r="Q38" s="36"/>
    </row>
    <row r="39" spans="2:17" x14ac:dyDescent="0.25">
      <c r="B39" s="4">
        <v>35</v>
      </c>
      <c r="C39" s="5" t="s">
        <v>60</v>
      </c>
      <c r="D39" s="24">
        <v>0</v>
      </c>
      <c r="E39" s="17">
        <v>14.21</v>
      </c>
      <c r="F39" s="15">
        <f t="shared" si="0"/>
        <v>0</v>
      </c>
      <c r="G39">
        <f t="shared" si="1"/>
        <v>14.21</v>
      </c>
      <c r="K39" s="37"/>
      <c r="L39" s="14" t="s">
        <v>79</v>
      </c>
      <c r="M39" s="16">
        <f t="shared" si="11"/>
        <v>0.69040000000000001</v>
      </c>
      <c r="N39" s="16">
        <f t="shared" si="11"/>
        <v>2.73</v>
      </c>
      <c r="O39" s="36"/>
      <c r="P39" s="36"/>
      <c r="Q39" s="36"/>
    </row>
    <row r="40" spans="2:17" x14ac:dyDescent="0.25">
      <c r="B40" s="4">
        <v>36</v>
      </c>
      <c r="C40" s="5" t="s">
        <v>61</v>
      </c>
      <c r="D40" s="17">
        <v>9.8900000000000002E-2</v>
      </c>
      <c r="E40" s="17">
        <v>23.69</v>
      </c>
      <c r="F40" s="15">
        <f t="shared" si="0"/>
        <v>9.8900000000000002E-2</v>
      </c>
      <c r="G40">
        <f t="shared" si="1"/>
        <v>23.69</v>
      </c>
      <c r="K40" s="17"/>
      <c r="L40" s="17"/>
      <c r="M40" s="17"/>
      <c r="N40" s="17"/>
      <c r="O40" s="17"/>
      <c r="P40" s="17"/>
    </row>
    <row r="41" spans="2:17" x14ac:dyDescent="0.25">
      <c r="B41" s="4">
        <v>37</v>
      </c>
      <c r="C41" s="5" t="s">
        <v>62</v>
      </c>
      <c r="D41" s="17">
        <v>0.10780000000000001</v>
      </c>
      <c r="E41" s="17">
        <v>33.21</v>
      </c>
      <c r="F41" s="15">
        <f t="shared" si="0"/>
        <v>0.10780000000000001</v>
      </c>
      <c r="G41">
        <f t="shared" si="1"/>
        <v>33.21</v>
      </c>
      <c r="K41" s="37">
        <v>10</v>
      </c>
      <c r="L41" s="18" t="s">
        <v>32</v>
      </c>
      <c r="M41" s="19">
        <f t="shared" ref="M41:N43" si="12">F11</f>
        <v>0.98880000000000001</v>
      </c>
      <c r="N41" s="19">
        <f t="shared" si="12"/>
        <v>5.61</v>
      </c>
      <c r="O41" s="36">
        <f>AVERAGE(M41:M43)</f>
        <v>0.90446666666666664</v>
      </c>
      <c r="P41" s="36">
        <f>AVERAGE(N41:N43)</f>
        <v>5.17</v>
      </c>
      <c r="Q41" s="36">
        <f>STDEV(M41:M43)</f>
        <v>0.11290391194876051</v>
      </c>
    </row>
    <row r="42" spans="2:17" x14ac:dyDescent="0.25">
      <c r="B42" s="4">
        <v>38</v>
      </c>
      <c r="C42" s="5" t="s">
        <v>63</v>
      </c>
      <c r="D42" s="17">
        <v>0.13089999999999999</v>
      </c>
      <c r="E42" s="17">
        <v>21.94</v>
      </c>
      <c r="F42" s="15">
        <f t="shared" si="0"/>
        <v>0.13089999999999999</v>
      </c>
      <c r="G42">
        <f t="shared" si="1"/>
        <v>21.94</v>
      </c>
      <c r="K42" s="37"/>
      <c r="L42" s="14" t="s">
        <v>33</v>
      </c>
      <c r="M42" s="19">
        <f t="shared" si="12"/>
        <v>0.7762</v>
      </c>
      <c r="N42" s="19">
        <f t="shared" si="12"/>
        <v>5.97</v>
      </c>
      <c r="O42" s="36"/>
      <c r="P42" s="36"/>
      <c r="Q42" s="36"/>
    </row>
    <row r="43" spans="2:17" x14ac:dyDescent="0.25">
      <c r="B43" s="4">
        <v>39</v>
      </c>
      <c r="C43" s="5" t="s">
        <v>64</v>
      </c>
      <c r="D43" s="24">
        <v>0</v>
      </c>
      <c r="E43" s="17">
        <v>35.43</v>
      </c>
      <c r="F43" s="15">
        <f t="shared" si="0"/>
        <v>0</v>
      </c>
      <c r="G43">
        <f t="shared" si="1"/>
        <v>35.43</v>
      </c>
      <c r="K43" s="37"/>
      <c r="L43" s="14" t="s">
        <v>34</v>
      </c>
      <c r="M43" s="19">
        <f t="shared" si="12"/>
        <v>0.94840000000000002</v>
      </c>
      <c r="N43" s="19">
        <f t="shared" si="12"/>
        <v>3.93</v>
      </c>
      <c r="O43" s="36"/>
      <c r="P43" s="36"/>
      <c r="Q43" s="36"/>
    </row>
    <row r="44" spans="2:17" x14ac:dyDescent="0.25">
      <c r="B44" s="4">
        <v>40</v>
      </c>
      <c r="C44" s="5" t="s">
        <v>65</v>
      </c>
      <c r="D44" s="17">
        <v>0.75570000000000004</v>
      </c>
      <c r="E44" s="17">
        <v>5.41</v>
      </c>
      <c r="F44" s="15">
        <f t="shared" si="0"/>
        <v>0.75570000000000004</v>
      </c>
      <c r="G44">
        <f t="shared" si="1"/>
        <v>5.41</v>
      </c>
      <c r="K44" s="37">
        <v>20</v>
      </c>
      <c r="L44" s="14" t="s">
        <v>44</v>
      </c>
      <c r="M44" s="16">
        <f t="shared" ref="M44:N46" si="13">F23</f>
        <v>0.27829999999999999</v>
      </c>
      <c r="N44" s="16">
        <f t="shared" si="13"/>
        <v>15.88</v>
      </c>
      <c r="O44" s="36">
        <f>AVERAGE(M44:M46)</f>
        <v>0.32236666666666669</v>
      </c>
      <c r="P44" s="36">
        <f>AVERAGE(N44:N46)</f>
        <v>17.366666666666667</v>
      </c>
      <c r="Q44" s="36">
        <f>STDEV(M44:M46)</f>
        <v>3.8215223842512462E-2</v>
      </c>
    </row>
    <row r="45" spans="2:17" x14ac:dyDescent="0.25">
      <c r="B45" s="4">
        <v>41</v>
      </c>
      <c r="C45" s="5" t="s">
        <v>66</v>
      </c>
      <c r="D45" s="17">
        <v>0.84150000000000003</v>
      </c>
      <c r="E45" s="17">
        <v>7.93</v>
      </c>
      <c r="F45" s="15">
        <f t="shared" si="0"/>
        <v>0.84150000000000003</v>
      </c>
      <c r="G45">
        <f t="shared" si="1"/>
        <v>7.93</v>
      </c>
      <c r="K45" s="37"/>
      <c r="L45" s="14" t="s">
        <v>45</v>
      </c>
      <c r="M45" s="16">
        <f t="shared" si="13"/>
        <v>0.34639999999999999</v>
      </c>
      <c r="N45" s="16">
        <f t="shared" si="13"/>
        <v>14.89</v>
      </c>
      <c r="O45" s="36"/>
      <c r="P45" s="36"/>
      <c r="Q45" s="36"/>
    </row>
    <row r="46" spans="2:17" x14ac:dyDescent="0.25">
      <c r="B46" s="4">
        <v>42</v>
      </c>
      <c r="C46" s="5" t="s">
        <v>67</v>
      </c>
      <c r="D46" s="17">
        <v>0.76280000000000003</v>
      </c>
      <c r="E46" s="17">
        <v>11.02</v>
      </c>
      <c r="F46" s="15">
        <f t="shared" si="0"/>
        <v>0.76280000000000003</v>
      </c>
      <c r="G46">
        <f t="shared" si="1"/>
        <v>11.02</v>
      </c>
      <c r="K46" s="37"/>
      <c r="L46" s="14" t="s">
        <v>46</v>
      </c>
      <c r="M46" s="16">
        <f t="shared" si="13"/>
        <v>0.34239999999999998</v>
      </c>
      <c r="N46" s="16">
        <f t="shared" si="13"/>
        <v>21.33</v>
      </c>
      <c r="O46" s="36"/>
      <c r="P46" s="36"/>
      <c r="Q46" s="36"/>
    </row>
    <row r="47" spans="2:17" x14ac:dyDescent="0.25">
      <c r="B47" s="4">
        <v>43</v>
      </c>
      <c r="C47" s="5" t="s">
        <v>68</v>
      </c>
      <c r="D47" s="17">
        <v>0.2455</v>
      </c>
      <c r="E47" s="17">
        <v>14.52</v>
      </c>
      <c r="F47" s="15">
        <f t="shared" si="0"/>
        <v>0.2455</v>
      </c>
      <c r="G47">
        <f t="shared" si="1"/>
        <v>14.52</v>
      </c>
      <c r="K47" s="37">
        <v>30</v>
      </c>
      <c r="L47" s="14" t="s">
        <v>56</v>
      </c>
      <c r="M47" s="16">
        <f t="shared" ref="M47:N49" si="14">F35</f>
        <v>0.30709999999999998</v>
      </c>
      <c r="N47" s="16">
        <f t="shared" si="14"/>
        <v>9.7899999999999991</v>
      </c>
      <c r="O47" s="36">
        <f>AVERAGE(M47:M49)</f>
        <v>0.36109999999999998</v>
      </c>
      <c r="P47" s="36">
        <f>AVERAGE(N47:N49)</f>
        <v>8.4666666666666668</v>
      </c>
      <c r="Q47" s="36">
        <f>STDEV(M47:M49)</f>
        <v>7.2041932233942993E-2</v>
      </c>
    </row>
    <row r="48" spans="2:17" x14ac:dyDescent="0.25">
      <c r="B48" s="4">
        <v>44</v>
      </c>
      <c r="C48" s="5" t="s">
        <v>69</v>
      </c>
      <c r="D48" s="17">
        <v>0.32290000000000002</v>
      </c>
      <c r="E48" s="17">
        <v>5.28</v>
      </c>
      <c r="F48" s="15">
        <f t="shared" si="0"/>
        <v>0.32290000000000002</v>
      </c>
      <c r="G48">
        <f t="shared" si="1"/>
        <v>5.28</v>
      </c>
      <c r="K48" s="37"/>
      <c r="L48" s="14" t="s">
        <v>57</v>
      </c>
      <c r="M48" s="16">
        <f t="shared" si="14"/>
        <v>0.44290000000000002</v>
      </c>
      <c r="N48" s="16">
        <f t="shared" si="14"/>
        <v>8.83</v>
      </c>
      <c r="O48" s="36"/>
      <c r="P48" s="36"/>
      <c r="Q48" s="36"/>
    </row>
    <row r="49" spans="2:17" x14ac:dyDescent="0.25">
      <c r="B49" s="4">
        <v>45</v>
      </c>
      <c r="C49" s="5" t="s">
        <v>70</v>
      </c>
      <c r="D49" s="17">
        <v>0.39279999999999998</v>
      </c>
      <c r="E49" s="17">
        <v>10.87</v>
      </c>
      <c r="F49" s="15">
        <f t="shared" si="0"/>
        <v>0.39279999999999998</v>
      </c>
      <c r="G49">
        <f t="shared" si="1"/>
        <v>10.87</v>
      </c>
      <c r="K49" s="37"/>
      <c r="L49" s="14" t="s">
        <v>58</v>
      </c>
      <c r="M49" s="16">
        <f t="shared" si="14"/>
        <v>0.33329999999999999</v>
      </c>
      <c r="N49" s="16">
        <f t="shared" si="14"/>
        <v>6.78</v>
      </c>
      <c r="O49" s="36"/>
      <c r="P49" s="36"/>
      <c r="Q49" s="36"/>
    </row>
    <row r="50" spans="2:17" x14ac:dyDescent="0.25">
      <c r="B50" s="4">
        <v>46</v>
      </c>
      <c r="C50" s="5" t="s">
        <v>71</v>
      </c>
      <c r="D50" s="24">
        <v>0</v>
      </c>
      <c r="E50" s="17">
        <v>65.489999999999995</v>
      </c>
      <c r="F50" s="15">
        <f t="shared" si="0"/>
        <v>0</v>
      </c>
      <c r="G50">
        <f t="shared" si="1"/>
        <v>65.489999999999995</v>
      </c>
      <c r="K50" s="37">
        <v>40</v>
      </c>
      <c r="L50" s="14" t="s">
        <v>68</v>
      </c>
      <c r="M50" s="16">
        <f t="shared" ref="M50:N52" si="15">F47</f>
        <v>0.2455</v>
      </c>
      <c r="N50" s="16">
        <f t="shared" si="15"/>
        <v>14.52</v>
      </c>
      <c r="O50" s="36">
        <f>AVERAGE(M50:M52)</f>
        <v>0.32040000000000002</v>
      </c>
      <c r="P50" s="36">
        <f>AVERAGE(N50:N52)</f>
        <v>10.223333333333334</v>
      </c>
      <c r="Q50" s="36">
        <f>STDEV(M50:M52)</f>
        <v>7.3681815938533873E-2</v>
      </c>
    </row>
    <row r="51" spans="2:17" x14ac:dyDescent="0.25">
      <c r="B51" s="4">
        <v>47</v>
      </c>
      <c r="C51" s="5" t="s">
        <v>72</v>
      </c>
      <c r="D51" s="24">
        <v>0</v>
      </c>
      <c r="E51" s="17">
        <v>80.12</v>
      </c>
      <c r="F51" s="15">
        <f t="shared" si="0"/>
        <v>0</v>
      </c>
      <c r="G51">
        <f t="shared" si="1"/>
        <v>80.12</v>
      </c>
      <c r="K51" s="37"/>
      <c r="L51" s="14" t="s">
        <v>69</v>
      </c>
      <c r="M51" s="16">
        <f t="shared" si="15"/>
        <v>0.32290000000000002</v>
      </c>
      <c r="N51" s="16">
        <f t="shared" si="15"/>
        <v>5.28</v>
      </c>
      <c r="O51" s="36"/>
      <c r="P51" s="36"/>
      <c r="Q51" s="36"/>
    </row>
    <row r="52" spans="2:17" x14ac:dyDescent="0.25">
      <c r="B52" s="4">
        <v>48</v>
      </c>
      <c r="C52" s="5" t="s">
        <v>73</v>
      </c>
      <c r="D52" s="24">
        <v>0</v>
      </c>
      <c r="E52" s="17">
        <v>70.17</v>
      </c>
      <c r="F52" s="15">
        <f t="shared" si="0"/>
        <v>0</v>
      </c>
      <c r="G52">
        <f t="shared" si="1"/>
        <v>70.17</v>
      </c>
      <c r="K52" s="37"/>
      <c r="L52" s="14" t="s">
        <v>70</v>
      </c>
      <c r="M52" s="16">
        <f t="shared" si="15"/>
        <v>0.39279999999999998</v>
      </c>
      <c r="N52" s="16">
        <f t="shared" si="15"/>
        <v>10.87</v>
      </c>
      <c r="O52" s="36"/>
      <c r="P52" s="36"/>
      <c r="Q52" s="36"/>
    </row>
    <row r="53" spans="2:17" x14ac:dyDescent="0.25">
      <c r="B53" s="4">
        <v>49</v>
      </c>
      <c r="C53" s="5" t="s">
        <v>74</v>
      </c>
      <c r="D53" s="17">
        <v>0.19789999999999999</v>
      </c>
      <c r="E53" s="17">
        <v>32.31</v>
      </c>
      <c r="F53" s="15">
        <f t="shared" si="0"/>
        <v>0.19789999999999999</v>
      </c>
      <c r="G53">
        <f t="shared" si="1"/>
        <v>32.31</v>
      </c>
      <c r="K53" s="37">
        <v>50</v>
      </c>
      <c r="L53" s="14" t="s">
        <v>80</v>
      </c>
      <c r="M53" s="16">
        <f t="shared" ref="M53:N55" si="16">F59</f>
        <v>0.43440000000000001</v>
      </c>
      <c r="N53" s="16">
        <f t="shared" si="16"/>
        <v>17.14</v>
      </c>
      <c r="O53" s="36">
        <f>AVERAGE(M53:M55)</f>
        <v>0.35093333333333332</v>
      </c>
      <c r="P53" s="36">
        <f>AVERAGE(N53:N55)</f>
        <v>16.173333333333332</v>
      </c>
      <c r="Q53" s="36">
        <f>STDEV(M53:M55)</f>
        <v>7.6988722117809702E-2</v>
      </c>
    </row>
    <row r="54" spans="2:17" x14ac:dyDescent="0.25">
      <c r="B54" s="4">
        <v>50</v>
      </c>
      <c r="C54" s="5" t="s">
        <v>75</v>
      </c>
      <c r="D54" s="17">
        <v>0.10580000000000001</v>
      </c>
      <c r="E54" s="17">
        <v>13.99</v>
      </c>
      <c r="F54" s="15">
        <f t="shared" si="0"/>
        <v>0.10580000000000001</v>
      </c>
      <c r="G54">
        <f t="shared" si="1"/>
        <v>13.99</v>
      </c>
      <c r="K54" s="37"/>
      <c r="L54" s="14" t="s">
        <v>81</v>
      </c>
      <c r="M54" s="16">
        <f t="shared" si="16"/>
        <v>0.28270000000000001</v>
      </c>
      <c r="N54" s="16">
        <f t="shared" si="16"/>
        <v>15.27</v>
      </c>
      <c r="O54" s="36"/>
      <c r="P54" s="36"/>
      <c r="Q54" s="36"/>
    </row>
    <row r="55" spans="2:17" x14ac:dyDescent="0.25">
      <c r="B55" s="4">
        <v>51</v>
      </c>
      <c r="C55" s="5" t="s">
        <v>76</v>
      </c>
      <c r="D55" s="17">
        <v>0.1401</v>
      </c>
      <c r="E55" s="17">
        <v>39.270000000000003</v>
      </c>
      <c r="F55" s="15">
        <f t="shared" si="0"/>
        <v>0.1401</v>
      </c>
      <c r="G55">
        <f t="shared" si="1"/>
        <v>39.270000000000003</v>
      </c>
      <c r="K55" s="37"/>
      <c r="L55" s="14" t="s">
        <v>82</v>
      </c>
      <c r="M55" s="16">
        <f t="shared" si="16"/>
        <v>0.3357</v>
      </c>
      <c r="N55" s="16">
        <f t="shared" si="16"/>
        <v>16.11</v>
      </c>
      <c r="O55" s="36"/>
      <c r="P55" s="36"/>
      <c r="Q55" s="36"/>
    </row>
    <row r="56" spans="2:17" x14ac:dyDescent="0.25">
      <c r="B56" s="4">
        <v>52</v>
      </c>
      <c r="C56" s="5" t="s">
        <v>77</v>
      </c>
      <c r="D56" s="17">
        <v>0.78210000000000002</v>
      </c>
      <c r="E56" s="17">
        <v>5.36</v>
      </c>
      <c r="F56" s="15">
        <f t="shared" si="0"/>
        <v>0.78210000000000002</v>
      </c>
      <c r="G56">
        <f t="shared" si="1"/>
        <v>5.36</v>
      </c>
      <c r="K56" s="17"/>
      <c r="L56" s="17"/>
      <c r="M56" s="17"/>
      <c r="N56" s="17"/>
      <c r="O56" s="17"/>
      <c r="P56" s="17"/>
    </row>
    <row r="57" spans="2:17" x14ac:dyDescent="0.25">
      <c r="B57" s="4">
        <v>53</v>
      </c>
      <c r="C57" s="5" t="s">
        <v>78</v>
      </c>
      <c r="D57" s="17">
        <v>0.81679999999999997</v>
      </c>
      <c r="E57" s="17">
        <v>9.9499999999999993</v>
      </c>
      <c r="F57" s="15">
        <f t="shared" si="0"/>
        <v>0.81679999999999997</v>
      </c>
      <c r="G57">
        <f t="shared" si="1"/>
        <v>9.9499999999999993</v>
      </c>
      <c r="K57" s="37">
        <v>10</v>
      </c>
      <c r="L57" s="18" t="s">
        <v>35</v>
      </c>
      <c r="M57" s="19">
        <f t="shared" ref="M57:N59" si="17">F14</f>
        <v>1.0271999999999999</v>
      </c>
      <c r="N57" s="19">
        <f t="shared" si="17"/>
        <v>5.18</v>
      </c>
      <c r="O57" s="36">
        <f>AVERAGE(M57:M59)</f>
        <v>0.85106666666666653</v>
      </c>
      <c r="P57" s="36">
        <f>AVERAGE(N57:N59)</f>
        <v>6.4033333333333333</v>
      </c>
      <c r="Q57" s="36">
        <f>STDEV(M57:M59)</f>
        <v>0.20270536088947827</v>
      </c>
    </row>
    <row r="58" spans="2:17" x14ac:dyDescent="0.25">
      <c r="B58" s="4">
        <v>54</v>
      </c>
      <c r="C58" s="5" t="s">
        <v>79</v>
      </c>
      <c r="D58" s="17">
        <v>0.69040000000000001</v>
      </c>
      <c r="E58" s="17">
        <v>2.73</v>
      </c>
      <c r="F58" s="15">
        <f t="shared" si="0"/>
        <v>0.69040000000000001</v>
      </c>
      <c r="G58">
        <f t="shared" si="1"/>
        <v>2.73</v>
      </c>
      <c r="K58" s="37"/>
      <c r="L58" s="14" t="s">
        <v>36</v>
      </c>
      <c r="M58" s="21">
        <f t="shared" si="17"/>
        <v>0.89649999999999996</v>
      </c>
      <c r="N58" s="19">
        <f t="shared" si="17"/>
        <v>6.71</v>
      </c>
      <c r="O58" s="36"/>
      <c r="P58" s="36"/>
      <c r="Q58" s="36"/>
    </row>
    <row r="59" spans="2:17" x14ac:dyDescent="0.25">
      <c r="B59" s="4">
        <v>55</v>
      </c>
      <c r="C59" s="5" t="s">
        <v>80</v>
      </c>
      <c r="D59" s="17">
        <v>0.43440000000000001</v>
      </c>
      <c r="E59" s="17">
        <v>17.14</v>
      </c>
      <c r="F59" s="15">
        <f t="shared" si="0"/>
        <v>0.43440000000000001</v>
      </c>
      <c r="G59">
        <f t="shared" si="1"/>
        <v>17.14</v>
      </c>
      <c r="K59" s="37"/>
      <c r="L59" s="14" t="s">
        <v>37</v>
      </c>
      <c r="M59" s="21">
        <f t="shared" si="17"/>
        <v>0.62949999999999995</v>
      </c>
      <c r="N59" s="19">
        <f t="shared" si="17"/>
        <v>7.32</v>
      </c>
      <c r="O59" s="36"/>
      <c r="P59" s="36"/>
      <c r="Q59" s="36"/>
    </row>
    <row r="60" spans="2:17" x14ac:dyDescent="0.25">
      <c r="B60" s="4">
        <v>56</v>
      </c>
      <c r="C60" s="5" t="s">
        <v>81</v>
      </c>
      <c r="D60" s="17">
        <v>0.28270000000000001</v>
      </c>
      <c r="E60" s="17">
        <v>15.27</v>
      </c>
      <c r="F60" s="15">
        <f t="shared" si="0"/>
        <v>0.28270000000000001</v>
      </c>
      <c r="G60">
        <f t="shared" si="1"/>
        <v>15.27</v>
      </c>
      <c r="K60" s="37">
        <v>20</v>
      </c>
      <c r="L60" s="14" t="s">
        <v>47</v>
      </c>
      <c r="M60" s="22">
        <f t="shared" ref="M60:N62" si="18">F26</f>
        <v>0.23180000000000001</v>
      </c>
      <c r="N60" s="16">
        <f t="shared" si="18"/>
        <v>11.7</v>
      </c>
      <c r="O60" s="36">
        <f>AVERAGE(M60:M62)</f>
        <v>0.26026666666666665</v>
      </c>
      <c r="P60" s="36">
        <f>AVERAGE(N60:N62)</f>
        <v>37.733333333333334</v>
      </c>
      <c r="Q60" s="36">
        <f>STDEV(M60:M62)</f>
        <v>5.4227791152999791E-2</v>
      </c>
    </row>
    <row r="61" spans="2:17" x14ac:dyDescent="0.25">
      <c r="B61" s="4">
        <v>57</v>
      </c>
      <c r="C61" s="5" t="s">
        <v>82</v>
      </c>
      <c r="D61" s="17">
        <v>0.3357</v>
      </c>
      <c r="E61" s="17">
        <v>16.11</v>
      </c>
      <c r="F61" s="15">
        <f t="shared" si="0"/>
        <v>0.3357</v>
      </c>
      <c r="G61">
        <f t="shared" si="1"/>
        <v>16.11</v>
      </c>
      <c r="K61" s="37"/>
      <c r="L61" s="14" t="s">
        <v>48</v>
      </c>
      <c r="M61" s="22">
        <f t="shared" si="18"/>
        <v>0.32279999999999998</v>
      </c>
      <c r="N61" s="16">
        <f t="shared" si="18"/>
        <v>78.05</v>
      </c>
      <c r="O61" s="36"/>
      <c r="P61" s="36"/>
      <c r="Q61" s="36"/>
    </row>
    <row r="62" spans="2:17" x14ac:dyDescent="0.25">
      <c r="B62" s="4">
        <v>58</v>
      </c>
      <c r="C62" s="5" t="s">
        <v>83</v>
      </c>
      <c r="D62" s="24">
        <v>0</v>
      </c>
      <c r="E62" s="17">
        <v>39.450000000000003</v>
      </c>
      <c r="F62" s="15">
        <f t="shared" si="0"/>
        <v>0</v>
      </c>
      <c r="G62">
        <f t="shared" si="1"/>
        <v>39.450000000000003</v>
      </c>
      <c r="K62" s="37"/>
      <c r="L62" s="14" t="s">
        <v>49</v>
      </c>
      <c r="M62" s="16">
        <f t="shared" si="18"/>
        <v>0.22620000000000001</v>
      </c>
      <c r="N62" s="16">
        <f t="shared" si="18"/>
        <v>23.45</v>
      </c>
      <c r="O62" s="36"/>
      <c r="P62" s="36"/>
      <c r="Q62" s="36"/>
    </row>
    <row r="63" spans="2:17" x14ac:dyDescent="0.25">
      <c r="B63" s="4">
        <v>59</v>
      </c>
      <c r="C63" s="5" t="s">
        <v>84</v>
      </c>
      <c r="D63" s="24">
        <v>0</v>
      </c>
      <c r="E63" s="17">
        <v>40.25</v>
      </c>
      <c r="F63" s="15">
        <f t="shared" si="0"/>
        <v>0</v>
      </c>
      <c r="G63">
        <f t="shared" si="1"/>
        <v>40.25</v>
      </c>
      <c r="K63" s="37">
        <v>30</v>
      </c>
      <c r="L63" s="14" t="s">
        <v>59</v>
      </c>
      <c r="M63" s="16">
        <f t="shared" ref="M63:N65" si="19">F38</f>
        <v>0.10589999999999999</v>
      </c>
      <c r="N63" s="16">
        <f t="shared" si="19"/>
        <v>18.190000000000001</v>
      </c>
      <c r="O63" s="36">
        <f>AVERAGE(M63:M65)</f>
        <v>6.8266666666666656E-2</v>
      </c>
      <c r="P63" s="36">
        <f>AVERAGE(N63:N65)</f>
        <v>18.696666666666669</v>
      </c>
      <c r="Q63" s="36">
        <f>STDEV(M63:M65)</f>
        <v>5.9224178621010294E-2</v>
      </c>
    </row>
    <row r="64" spans="2:17" x14ac:dyDescent="0.25">
      <c r="B64" s="4">
        <v>60</v>
      </c>
      <c r="C64" s="5" t="s">
        <v>85</v>
      </c>
      <c r="D64" s="24">
        <v>0</v>
      </c>
      <c r="E64" s="17">
        <v>57.18</v>
      </c>
      <c r="F64" s="15">
        <f t="shared" si="0"/>
        <v>0</v>
      </c>
      <c r="G64">
        <f t="shared" si="1"/>
        <v>57.18</v>
      </c>
      <c r="K64" s="37"/>
      <c r="L64" s="14" t="s">
        <v>60</v>
      </c>
      <c r="M64" s="16">
        <f t="shared" si="19"/>
        <v>0</v>
      </c>
      <c r="N64" s="16">
        <f t="shared" si="19"/>
        <v>14.21</v>
      </c>
      <c r="O64" s="36"/>
      <c r="P64" s="36"/>
      <c r="Q64" s="36"/>
    </row>
    <row r="65" spans="11:17" x14ac:dyDescent="0.25">
      <c r="K65" s="37"/>
      <c r="L65" s="14" t="s">
        <v>61</v>
      </c>
      <c r="M65" s="16">
        <f t="shared" si="19"/>
        <v>9.8900000000000002E-2</v>
      </c>
      <c r="N65" s="16">
        <f t="shared" si="19"/>
        <v>23.69</v>
      </c>
      <c r="O65" s="36"/>
      <c r="P65" s="36"/>
      <c r="Q65" s="36"/>
    </row>
    <row r="66" spans="11:17" x14ac:dyDescent="0.25">
      <c r="K66" s="37">
        <v>40</v>
      </c>
      <c r="L66" s="14" t="s">
        <v>71</v>
      </c>
      <c r="M66" s="16">
        <f t="shared" ref="M66:N68" si="20">F50</f>
        <v>0</v>
      </c>
      <c r="N66" s="16">
        <f t="shared" si="20"/>
        <v>65.489999999999995</v>
      </c>
      <c r="O66" s="36">
        <f>AVERAGE(M66:M68)</f>
        <v>0</v>
      </c>
      <c r="P66" s="36">
        <f>AVERAGE(N66:N68)</f>
        <v>71.926666666666677</v>
      </c>
      <c r="Q66" s="36">
        <f>STDEV(M66:M68)</f>
        <v>0</v>
      </c>
    </row>
    <row r="67" spans="11:17" x14ac:dyDescent="0.25">
      <c r="K67" s="37"/>
      <c r="L67" s="14" t="s">
        <v>72</v>
      </c>
      <c r="M67" s="16">
        <f t="shared" si="20"/>
        <v>0</v>
      </c>
      <c r="N67" s="16">
        <f t="shared" si="20"/>
        <v>80.12</v>
      </c>
      <c r="O67" s="36"/>
      <c r="P67" s="36"/>
      <c r="Q67" s="36"/>
    </row>
    <row r="68" spans="11:17" x14ac:dyDescent="0.25">
      <c r="K68" s="37"/>
      <c r="L68" s="14" t="s">
        <v>73</v>
      </c>
      <c r="M68" s="16">
        <f t="shared" si="20"/>
        <v>0</v>
      </c>
      <c r="N68" s="16">
        <f t="shared" si="20"/>
        <v>70.17</v>
      </c>
      <c r="O68" s="36"/>
      <c r="P68" s="36"/>
      <c r="Q68" s="36"/>
    </row>
    <row r="69" spans="11:17" x14ac:dyDescent="0.25">
      <c r="K69" s="37">
        <v>50</v>
      </c>
      <c r="L69" s="14" t="s">
        <v>83</v>
      </c>
      <c r="M69" s="16">
        <f t="shared" ref="M69:N71" si="21">F62</f>
        <v>0</v>
      </c>
      <c r="N69" s="16">
        <f t="shared" si="21"/>
        <v>39.450000000000003</v>
      </c>
      <c r="O69" s="36">
        <f>AVERAGE(M69:M71)</f>
        <v>0</v>
      </c>
      <c r="P69" s="36">
        <f>AVERAGE(N69:N71)</f>
        <v>45.626666666666665</v>
      </c>
      <c r="Q69" s="36">
        <f>STDEV(M69:M71)</f>
        <v>0</v>
      </c>
    </row>
    <row r="70" spans="11:17" x14ac:dyDescent="0.25">
      <c r="K70" s="37"/>
      <c r="L70" s="14" t="s">
        <v>84</v>
      </c>
      <c r="M70" s="16">
        <f t="shared" si="21"/>
        <v>0</v>
      </c>
      <c r="N70" s="16">
        <f t="shared" si="21"/>
        <v>40.25</v>
      </c>
      <c r="O70" s="36"/>
      <c r="P70" s="36"/>
      <c r="Q70" s="36"/>
    </row>
    <row r="71" spans="11:17" x14ac:dyDescent="0.25">
      <c r="K71" s="37"/>
      <c r="L71" s="14" t="s">
        <v>85</v>
      </c>
      <c r="M71" s="16">
        <f t="shared" si="21"/>
        <v>0</v>
      </c>
      <c r="N71" s="16">
        <f t="shared" si="21"/>
        <v>57.18</v>
      </c>
      <c r="O71" s="36"/>
      <c r="P71" s="36"/>
      <c r="Q71" s="36"/>
    </row>
  </sheetData>
  <mergeCells count="80">
    <mergeCell ref="K9:K11"/>
    <mergeCell ref="O9:O11"/>
    <mergeCell ref="P9:P11"/>
    <mergeCell ref="Q9:Q11"/>
    <mergeCell ref="K12:K14"/>
    <mergeCell ref="O12:O14"/>
    <mergeCell ref="P12:P14"/>
    <mergeCell ref="Q12:Q14"/>
    <mergeCell ref="K15:K17"/>
    <mergeCell ref="O15:O17"/>
    <mergeCell ref="P15:P17"/>
    <mergeCell ref="Q15:Q17"/>
    <mergeCell ref="K18:K20"/>
    <mergeCell ref="O18:O20"/>
    <mergeCell ref="P18:P20"/>
    <mergeCell ref="Q18:Q20"/>
    <mergeCell ref="K21:K23"/>
    <mergeCell ref="O21:O23"/>
    <mergeCell ref="P21:P23"/>
    <mergeCell ref="Q21:Q23"/>
    <mergeCell ref="K25:K27"/>
    <mergeCell ref="O25:O27"/>
    <mergeCell ref="P25:P27"/>
    <mergeCell ref="Q25:Q27"/>
    <mergeCell ref="K28:K30"/>
    <mergeCell ref="O28:O30"/>
    <mergeCell ref="P28:P30"/>
    <mergeCell ref="Q28:Q30"/>
    <mergeCell ref="K31:K33"/>
    <mergeCell ref="O31:O33"/>
    <mergeCell ref="P31:P33"/>
    <mergeCell ref="Q31:Q33"/>
    <mergeCell ref="K34:K36"/>
    <mergeCell ref="O34:O36"/>
    <mergeCell ref="P34:P36"/>
    <mergeCell ref="Q34:Q36"/>
    <mergeCell ref="K37:K39"/>
    <mergeCell ref="O37:O39"/>
    <mergeCell ref="P37:P39"/>
    <mergeCell ref="Q37:Q39"/>
    <mergeCell ref="K41:K43"/>
    <mergeCell ref="O41:O43"/>
    <mergeCell ref="P41:P43"/>
    <mergeCell ref="Q41:Q43"/>
    <mergeCell ref="K44:K46"/>
    <mergeCell ref="O44:O46"/>
    <mergeCell ref="P44:P46"/>
    <mergeCell ref="Q44:Q46"/>
    <mergeCell ref="K47:K49"/>
    <mergeCell ref="O47:O49"/>
    <mergeCell ref="P47:P49"/>
    <mergeCell ref="Q47:Q49"/>
    <mergeCell ref="K50:K52"/>
    <mergeCell ref="O50:O52"/>
    <mergeCell ref="P50:P52"/>
    <mergeCell ref="Q50:Q52"/>
    <mergeCell ref="K53:K55"/>
    <mergeCell ref="O53:O55"/>
    <mergeCell ref="P53:P55"/>
    <mergeCell ref="Q53:Q55"/>
    <mergeCell ref="K57:K59"/>
    <mergeCell ref="O57:O59"/>
    <mergeCell ref="P57:P59"/>
    <mergeCell ref="Q57:Q59"/>
    <mergeCell ref="K60:K62"/>
    <mergeCell ref="O60:O62"/>
    <mergeCell ref="P60:P62"/>
    <mergeCell ref="Q60:Q62"/>
    <mergeCell ref="K63:K65"/>
    <mergeCell ref="O63:O65"/>
    <mergeCell ref="P63:P65"/>
    <mergeCell ref="Q63:Q65"/>
    <mergeCell ref="K66:K68"/>
    <mergeCell ref="O66:O68"/>
    <mergeCell ref="P66:P68"/>
    <mergeCell ref="Q66:Q68"/>
    <mergeCell ref="K69:K71"/>
    <mergeCell ref="O69:O71"/>
    <mergeCell ref="P69:P71"/>
    <mergeCell ref="Q69:Q7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Q71"/>
  <sheetViews>
    <sheetView zoomScaleNormal="90" workbookViewId="0">
      <selection activeCell="M8" sqref="M8"/>
    </sheetView>
  </sheetViews>
  <sheetFormatPr defaultColWidth="11" defaultRowHeight="15.75" x14ac:dyDescent="0.25"/>
  <cols>
    <col min="11" max="11" width="12.375" bestFit="1" customWidth="1"/>
    <col min="15" max="15" width="16" bestFit="1" customWidth="1"/>
    <col min="16" max="16" width="13.625" bestFit="1" customWidth="1"/>
  </cols>
  <sheetData>
    <row r="4" spans="2:17" x14ac:dyDescent="0.25">
      <c r="B4" s="2"/>
      <c r="C4" s="2"/>
      <c r="D4" s="2" t="s">
        <v>15</v>
      </c>
      <c r="E4" s="2" t="s">
        <v>0</v>
      </c>
      <c r="F4" s="2" t="s">
        <v>15</v>
      </c>
      <c r="G4" s="2" t="s">
        <v>0</v>
      </c>
    </row>
    <row r="5" spans="2:17" x14ac:dyDescent="0.25">
      <c r="B5" s="4">
        <v>1</v>
      </c>
      <c r="C5" s="5" t="s">
        <v>26</v>
      </c>
      <c r="D5" s="7">
        <v>0</v>
      </c>
      <c r="E5">
        <v>308</v>
      </c>
      <c r="F5" s="15">
        <f>D5</f>
        <v>0</v>
      </c>
      <c r="G5">
        <f>E5</f>
        <v>308</v>
      </c>
    </row>
    <row r="6" spans="2:17" x14ac:dyDescent="0.25">
      <c r="B6" s="4">
        <v>2</v>
      </c>
      <c r="C6" s="5" t="s">
        <v>27</v>
      </c>
      <c r="D6" s="7">
        <v>0</v>
      </c>
      <c r="E6">
        <v>326.89999999999998</v>
      </c>
      <c r="F6" s="15">
        <f t="shared" ref="F6:G64" si="0">D6</f>
        <v>0</v>
      </c>
      <c r="G6">
        <f t="shared" si="0"/>
        <v>326.89999999999998</v>
      </c>
    </row>
    <row r="7" spans="2:17" x14ac:dyDescent="0.25">
      <c r="B7" s="4">
        <v>3</v>
      </c>
      <c r="C7" s="5" t="s">
        <v>28</v>
      </c>
      <c r="D7" s="7">
        <v>0</v>
      </c>
      <c r="E7">
        <v>142.4</v>
      </c>
      <c r="F7" s="15">
        <f t="shared" si="0"/>
        <v>0</v>
      </c>
      <c r="G7">
        <f t="shared" si="0"/>
        <v>142.4</v>
      </c>
    </row>
    <row r="8" spans="2:17" x14ac:dyDescent="0.25">
      <c r="B8" s="4">
        <v>4</v>
      </c>
      <c r="C8" s="5" t="s">
        <v>29</v>
      </c>
      <c r="D8">
        <v>10.293200000000001</v>
      </c>
      <c r="E8">
        <v>7.43</v>
      </c>
      <c r="F8" s="15">
        <f t="shared" si="0"/>
        <v>10.293200000000001</v>
      </c>
      <c r="G8">
        <f t="shared" si="0"/>
        <v>7.43</v>
      </c>
      <c r="K8" s="10" t="s">
        <v>89</v>
      </c>
      <c r="L8" s="11" t="s">
        <v>90</v>
      </c>
      <c r="M8" s="12" t="s">
        <v>115</v>
      </c>
      <c r="N8" s="12" t="s">
        <v>93</v>
      </c>
      <c r="O8" s="12" t="s">
        <v>116</v>
      </c>
      <c r="P8" s="13" t="s">
        <v>95</v>
      </c>
      <c r="Q8" s="13" t="s">
        <v>98</v>
      </c>
    </row>
    <row r="9" spans="2:17" x14ac:dyDescent="0.25">
      <c r="B9" s="4">
        <v>5</v>
      </c>
      <c r="C9" s="5" t="s">
        <v>30</v>
      </c>
      <c r="D9">
        <v>15.237500000000001</v>
      </c>
      <c r="E9">
        <v>5.28</v>
      </c>
      <c r="F9" s="15">
        <f t="shared" si="0"/>
        <v>15.237500000000001</v>
      </c>
      <c r="G9">
        <f t="shared" si="0"/>
        <v>5.28</v>
      </c>
      <c r="K9" s="37">
        <v>10</v>
      </c>
      <c r="L9" s="14" t="s">
        <v>26</v>
      </c>
      <c r="M9" s="16">
        <f t="shared" ref="M9:N11" si="1">F5</f>
        <v>0</v>
      </c>
      <c r="N9" s="16">
        <f t="shared" si="1"/>
        <v>308</v>
      </c>
      <c r="O9" s="36">
        <f>AVERAGE(M9:M11)</f>
        <v>0</v>
      </c>
      <c r="P9" s="36">
        <f>AVERAGE(N9:N11)</f>
        <v>259.09999999999997</v>
      </c>
      <c r="Q9" s="36">
        <f>STDEV(M9:M11)</f>
        <v>0</v>
      </c>
    </row>
    <row r="10" spans="2:17" x14ac:dyDescent="0.25">
      <c r="B10" s="4">
        <v>6</v>
      </c>
      <c r="C10" s="5" t="s">
        <v>31</v>
      </c>
      <c r="D10">
        <v>12.8711</v>
      </c>
      <c r="E10">
        <v>6.32</v>
      </c>
      <c r="F10" s="15">
        <f t="shared" si="0"/>
        <v>12.8711</v>
      </c>
      <c r="G10">
        <f t="shared" si="0"/>
        <v>6.32</v>
      </c>
      <c r="K10" s="37"/>
      <c r="L10" s="14" t="s">
        <v>27</v>
      </c>
      <c r="M10" s="16">
        <f t="shared" si="1"/>
        <v>0</v>
      </c>
      <c r="N10" s="16">
        <f t="shared" si="1"/>
        <v>326.89999999999998</v>
      </c>
      <c r="O10" s="36"/>
      <c r="P10" s="36"/>
      <c r="Q10" s="36"/>
    </row>
    <row r="11" spans="2:17" x14ac:dyDescent="0.25">
      <c r="B11" s="4">
        <v>7</v>
      </c>
      <c r="C11" s="5" t="s">
        <v>32</v>
      </c>
      <c r="D11">
        <v>0.51619999999999999</v>
      </c>
      <c r="E11">
        <v>76.040000000000006</v>
      </c>
      <c r="F11" s="15">
        <f t="shared" si="0"/>
        <v>0.51619999999999999</v>
      </c>
      <c r="G11">
        <f t="shared" si="0"/>
        <v>76.040000000000006</v>
      </c>
      <c r="K11" s="37"/>
      <c r="L11" s="14" t="s">
        <v>28</v>
      </c>
      <c r="M11" s="16">
        <f t="shared" si="1"/>
        <v>0</v>
      </c>
      <c r="N11" s="16">
        <f t="shared" si="1"/>
        <v>142.4</v>
      </c>
      <c r="O11" s="36"/>
      <c r="P11" s="36"/>
      <c r="Q11" s="36"/>
    </row>
    <row r="12" spans="2:17" x14ac:dyDescent="0.25">
      <c r="B12" s="4">
        <v>8</v>
      </c>
      <c r="C12" s="5" t="s">
        <v>33</v>
      </c>
      <c r="D12">
        <v>0.72950000000000004</v>
      </c>
      <c r="E12">
        <v>22.05</v>
      </c>
      <c r="F12" s="15">
        <f t="shared" si="0"/>
        <v>0.72950000000000004</v>
      </c>
      <c r="G12">
        <f t="shared" si="0"/>
        <v>22.05</v>
      </c>
      <c r="K12" s="37">
        <v>20</v>
      </c>
      <c r="L12" s="14" t="s">
        <v>38</v>
      </c>
      <c r="M12" s="16">
        <f t="shared" ref="M12:N14" si="2">F17</f>
        <v>0</v>
      </c>
      <c r="N12" s="16">
        <f t="shared" si="2"/>
        <v>74.56</v>
      </c>
      <c r="O12" s="36">
        <f>AVERAGE(M12:M14)</f>
        <v>0.29726666666666662</v>
      </c>
      <c r="P12" s="36">
        <f>AVERAGE(N12:N14)</f>
        <v>64.236666666666665</v>
      </c>
      <c r="Q12" s="36">
        <f>STDEV(M12:M14)</f>
        <v>0.25936046987413741</v>
      </c>
    </row>
    <row r="13" spans="2:17" x14ac:dyDescent="0.25">
      <c r="B13" s="4">
        <v>9</v>
      </c>
      <c r="C13" s="5" t="s">
        <v>34</v>
      </c>
      <c r="D13">
        <v>1.4839</v>
      </c>
      <c r="E13">
        <v>27.74</v>
      </c>
      <c r="F13" s="15">
        <f t="shared" si="0"/>
        <v>1.4839</v>
      </c>
      <c r="G13">
        <f t="shared" si="0"/>
        <v>27.74</v>
      </c>
      <c r="K13" s="37"/>
      <c r="L13" s="14" t="s">
        <v>39</v>
      </c>
      <c r="M13" s="16">
        <f t="shared" si="2"/>
        <v>0.47739999999999999</v>
      </c>
      <c r="N13" s="16">
        <f t="shared" si="2"/>
        <v>54.36</v>
      </c>
      <c r="O13" s="36"/>
      <c r="P13" s="36"/>
      <c r="Q13" s="36"/>
    </row>
    <row r="14" spans="2:17" x14ac:dyDescent="0.25">
      <c r="B14" s="4">
        <v>10</v>
      </c>
      <c r="C14" s="5" t="s">
        <v>35</v>
      </c>
      <c r="D14">
        <v>4.5750999999999999</v>
      </c>
      <c r="E14">
        <v>4.24</v>
      </c>
      <c r="F14" s="15">
        <f t="shared" si="0"/>
        <v>4.5750999999999999</v>
      </c>
      <c r="G14">
        <f t="shared" si="0"/>
        <v>4.24</v>
      </c>
      <c r="K14" s="37"/>
      <c r="L14" s="14" t="s">
        <v>40</v>
      </c>
      <c r="M14" s="16">
        <f t="shared" si="2"/>
        <v>0.41439999999999999</v>
      </c>
      <c r="N14" s="16">
        <f t="shared" si="2"/>
        <v>63.79</v>
      </c>
      <c r="O14" s="36"/>
      <c r="P14" s="36"/>
      <c r="Q14" s="36"/>
    </row>
    <row r="15" spans="2:17" x14ac:dyDescent="0.25">
      <c r="B15" s="4">
        <v>11</v>
      </c>
      <c r="C15" s="5" t="s">
        <v>36</v>
      </c>
      <c r="D15">
        <v>4.9070999999999998</v>
      </c>
      <c r="E15">
        <v>4.8499999999999996</v>
      </c>
      <c r="F15" s="15">
        <f t="shared" si="0"/>
        <v>4.9070999999999998</v>
      </c>
      <c r="G15">
        <f t="shared" si="0"/>
        <v>4.8499999999999996</v>
      </c>
      <c r="K15" s="37">
        <v>30</v>
      </c>
      <c r="L15" s="14" t="s">
        <v>50</v>
      </c>
      <c r="M15" s="16">
        <f t="shared" ref="M15:N17" si="3">F29</f>
        <v>0.55769999999999997</v>
      </c>
      <c r="N15" s="16">
        <f t="shared" si="3"/>
        <v>79.11</v>
      </c>
      <c r="O15" s="36">
        <f>AVERAGE(M15:M17)</f>
        <v>1.5037</v>
      </c>
      <c r="P15" s="36">
        <f>AVERAGE(N15:N17)</f>
        <v>43.603333333333332</v>
      </c>
      <c r="Q15" s="36">
        <f>STDEV(M15:M17)</f>
        <v>1.0413351237714015</v>
      </c>
    </row>
    <row r="16" spans="2:17" x14ac:dyDescent="0.25">
      <c r="B16" s="4">
        <v>12</v>
      </c>
      <c r="C16" s="5" t="s">
        <v>37</v>
      </c>
      <c r="D16">
        <v>5.0076000000000001</v>
      </c>
      <c r="E16">
        <v>10.58</v>
      </c>
      <c r="F16" s="15">
        <f t="shared" si="0"/>
        <v>5.0076000000000001</v>
      </c>
      <c r="G16">
        <f t="shared" si="0"/>
        <v>10.58</v>
      </c>
      <c r="K16" s="37"/>
      <c r="L16" s="14" t="s">
        <v>51</v>
      </c>
      <c r="M16" s="16">
        <f t="shared" si="3"/>
        <v>1.3339000000000001</v>
      </c>
      <c r="N16" s="16">
        <f t="shared" si="3"/>
        <v>18.920000000000002</v>
      </c>
      <c r="O16" s="36"/>
      <c r="P16" s="36"/>
      <c r="Q16" s="36"/>
    </row>
    <row r="17" spans="2:17" x14ac:dyDescent="0.25">
      <c r="B17" s="4">
        <v>13</v>
      </c>
      <c r="C17" s="5" t="s">
        <v>38</v>
      </c>
      <c r="D17" s="7">
        <v>0</v>
      </c>
      <c r="E17">
        <v>74.56</v>
      </c>
      <c r="F17" s="15">
        <f t="shared" si="0"/>
        <v>0</v>
      </c>
      <c r="G17">
        <f t="shared" si="0"/>
        <v>74.56</v>
      </c>
      <c r="K17" s="37"/>
      <c r="L17" s="14" t="s">
        <v>52</v>
      </c>
      <c r="M17" s="16">
        <f t="shared" si="3"/>
        <v>2.6194999999999999</v>
      </c>
      <c r="N17" s="16">
        <f t="shared" si="3"/>
        <v>32.78</v>
      </c>
      <c r="O17" s="36"/>
      <c r="P17" s="36"/>
      <c r="Q17" s="36"/>
    </row>
    <row r="18" spans="2:17" x14ac:dyDescent="0.25">
      <c r="B18" s="4">
        <v>14</v>
      </c>
      <c r="C18" s="5" t="s">
        <v>39</v>
      </c>
      <c r="D18">
        <v>0.47739999999999999</v>
      </c>
      <c r="E18">
        <v>54.36</v>
      </c>
      <c r="F18" s="15">
        <f t="shared" si="0"/>
        <v>0.47739999999999999</v>
      </c>
      <c r="G18">
        <f t="shared" si="0"/>
        <v>54.36</v>
      </c>
      <c r="K18" s="37">
        <v>40</v>
      </c>
      <c r="L18" s="14" t="s">
        <v>62</v>
      </c>
      <c r="M18" s="16">
        <f t="shared" ref="M18:N20" si="4">F41</f>
        <v>1.5014000000000001</v>
      </c>
      <c r="N18" s="16">
        <f t="shared" si="4"/>
        <v>13.6</v>
      </c>
      <c r="O18" s="36">
        <f>AVERAGE(M18:M20)</f>
        <v>4.4216333333333333</v>
      </c>
      <c r="P18" s="36">
        <f>AVERAGE(N18:N20)</f>
        <v>13.406666666666666</v>
      </c>
      <c r="Q18" s="36">
        <f>STDEV(M18:M20)</f>
        <v>3.898387821052868</v>
      </c>
    </row>
    <row r="19" spans="2:17" x14ac:dyDescent="0.25">
      <c r="B19" s="4">
        <v>15</v>
      </c>
      <c r="C19" s="5" t="s">
        <v>40</v>
      </c>
      <c r="D19">
        <v>0.41439999999999999</v>
      </c>
      <c r="E19">
        <v>63.79</v>
      </c>
      <c r="F19" s="15">
        <f t="shared" si="0"/>
        <v>0.41439999999999999</v>
      </c>
      <c r="G19">
        <f t="shared" si="0"/>
        <v>63.79</v>
      </c>
      <c r="K19" s="37"/>
      <c r="L19" s="14" t="s">
        <v>63</v>
      </c>
      <c r="M19" s="16">
        <f t="shared" si="4"/>
        <v>2.915</v>
      </c>
      <c r="N19" s="16">
        <f t="shared" si="4"/>
        <v>8.69</v>
      </c>
      <c r="O19" s="36"/>
      <c r="P19" s="36"/>
      <c r="Q19" s="36"/>
    </row>
    <row r="20" spans="2:17" x14ac:dyDescent="0.25">
      <c r="B20" s="4">
        <v>16</v>
      </c>
      <c r="C20" s="5" t="s">
        <v>41</v>
      </c>
      <c r="D20">
        <v>42.021000000000001</v>
      </c>
      <c r="E20">
        <v>0.9</v>
      </c>
      <c r="F20" s="15">
        <f t="shared" si="0"/>
        <v>42.021000000000001</v>
      </c>
      <c r="G20">
        <f t="shared" si="0"/>
        <v>0.9</v>
      </c>
      <c r="K20" s="37"/>
      <c r="L20" s="14" t="s">
        <v>64</v>
      </c>
      <c r="M20" s="16">
        <f t="shared" si="4"/>
        <v>8.8484999999999996</v>
      </c>
      <c r="N20" s="16">
        <f t="shared" si="4"/>
        <v>17.93</v>
      </c>
      <c r="O20" s="36"/>
      <c r="P20" s="36"/>
      <c r="Q20" s="36"/>
    </row>
    <row r="21" spans="2:17" x14ac:dyDescent="0.25">
      <c r="B21" s="4">
        <v>17</v>
      </c>
      <c r="C21" s="5" t="s">
        <v>42</v>
      </c>
      <c r="D21">
        <v>55.786099999999998</v>
      </c>
      <c r="E21">
        <v>0.99</v>
      </c>
      <c r="F21" s="15">
        <f t="shared" si="0"/>
        <v>55.786099999999998</v>
      </c>
      <c r="G21">
        <f t="shared" si="0"/>
        <v>0.99</v>
      </c>
      <c r="K21" s="37">
        <v>50</v>
      </c>
      <c r="L21" s="14" t="s">
        <v>74</v>
      </c>
      <c r="M21" s="16">
        <f t="shared" ref="M21:N23" si="5">F53</f>
        <v>4.3780000000000001</v>
      </c>
      <c r="N21" s="16">
        <f t="shared" si="5"/>
        <v>20.149999999999999</v>
      </c>
      <c r="O21" s="36">
        <f>AVERAGE(M21:M23)</f>
        <v>11.995633333333332</v>
      </c>
      <c r="P21" s="36">
        <f>AVERAGE(N21:N23)</f>
        <v>12.549999999999999</v>
      </c>
      <c r="Q21" s="36">
        <f>STDEV(M21:M23)</f>
        <v>9.0103879363395549</v>
      </c>
    </row>
    <row r="22" spans="2:17" x14ac:dyDescent="0.25">
      <c r="B22" s="4">
        <v>18</v>
      </c>
      <c r="C22" s="5" t="s">
        <v>43</v>
      </c>
      <c r="D22">
        <v>50.816000000000003</v>
      </c>
      <c r="E22">
        <v>4.4400000000000004</v>
      </c>
      <c r="F22" s="15">
        <f t="shared" si="0"/>
        <v>50.816000000000003</v>
      </c>
      <c r="G22">
        <f t="shared" si="0"/>
        <v>4.4400000000000004</v>
      </c>
      <c r="K22" s="37"/>
      <c r="L22" s="14" t="s">
        <v>75</v>
      </c>
      <c r="M22" s="16">
        <f t="shared" si="5"/>
        <v>9.6671999999999993</v>
      </c>
      <c r="N22" s="16">
        <f t="shared" si="5"/>
        <v>7.83</v>
      </c>
      <c r="O22" s="36"/>
      <c r="P22" s="36"/>
      <c r="Q22" s="36"/>
    </row>
    <row r="23" spans="2:17" x14ac:dyDescent="0.25">
      <c r="B23" s="4">
        <v>19</v>
      </c>
      <c r="C23" s="5" t="s">
        <v>44</v>
      </c>
      <c r="D23">
        <v>17.682600000000001</v>
      </c>
      <c r="E23">
        <v>7.44</v>
      </c>
      <c r="F23" s="15">
        <f t="shared" si="0"/>
        <v>17.682600000000001</v>
      </c>
      <c r="G23">
        <f t="shared" si="0"/>
        <v>7.44</v>
      </c>
      <c r="K23" s="37"/>
      <c r="L23" s="14" t="s">
        <v>76</v>
      </c>
      <c r="M23" s="16">
        <f t="shared" si="5"/>
        <v>21.941700000000001</v>
      </c>
      <c r="N23" s="16">
        <f t="shared" si="5"/>
        <v>9.67</v>
      </c>
      <c r="O23" s="36"/>
      <c r="P23" s="36"/>
      <c r="Q23" s="36"/>
    </row>
    <row r="24" spans="2:17" x14ac:dyDescent="0.25">
      <c r="B24" s="4">
        <v>20</v>
      </c>
      <c r="C24" s="5" t="s">
        <v>45</v>
      </c>
      <c r="D24">
        <v>26.120899999999999</v>
      </c>
      <c r="E24">
        <v>6.86</v>
      </c>
      <c r="F24" s="15">
        <f t="shared" si="0"/>
        <v>26.120899999999999</v>
      </c>
      <c r="G24">
        <f t="shared" si="0"/>
        <v>6.86</v>
      </c>
      <c r="K24" s="17"/>
      <c r="L24" s="17"/>
      <c r="M24" s="17"/>
      <c r="N24" s="17"/>
      <c r="O24" s="17"/>
      <c r="P24" s="17"/>
    </row>
    <row r="25" spans="2:17" x14ac:dyDescent="0.25">
      <c r="B25" s="4">
        <v>21</v>
      </c>
      <c r="C25" s="5" t="s">
        <v>46</v>
      </c>
      <c r="D25">
        <v>37.838099999999997</v>
      </c>
      <c r="E25">
        <v>2.66</v>
      </c>
      <c r="F25" s="15">
        <f t="shared" si="0"/>
        <v>37.838099999999997</v>
      </c>
      <c r="G25">
        <f t="shared" si="0"/>
        <v>2.66</v>
      </c>
      <c r="K25" s="37">
        <v>10</v>
      </c>
      <c r="L25" s="18" t="s">
        <v>29</v>
      </c>
      <c r="M25" s="19">
        <f t="shared" ref="M25:N27" si="6">F8</f>
        <v>10.293200000000001</v>
      </c>
      <c r="N25" s="19">
        <f t="shared" si="6"/>
        <v>7.43</v>
      </c>
      <c r="O25" s="36">
        <f>AVERAGE(M25:M27)</f>
        <v>12.800600000000001</v>
      </c>
      <c r="P25" s="36">
        <f>AVERAGE(N25:N27)</f>
        <v>6.3433333333333337</v>
      </c>
      <c r="Q25" s="36">
        <f>STDEV(M25:M27)</f>
        <v>2.4729038214212888</v>
      </c>
    </row>
    <row r="26" spans="2:17" x14ac:dyDescent="0.25">
      <c r="B26" s="4">
        <v>22</v>
      </c>
      <c r="C26" s="5" t="s">
        <v>47</v>
      </c>
      <c r="D26">
        <v>5.2172999999999998</v>
      </c>
      <c r="E26">
        <v>5.15</v>
      </c>
      <c r="F26" s="15">
        <f t="shared" si="0"/>
        <v>5.2172999999999998</v>
      </c>
      <c r="G26">
        <f t="shared" si="0"/>
        <v>5.15</v>
      </c>
      <c r="K26" s="37"/>
      <c r="L26" s="14" t="s">
        <v>30</v>
      </c>
      <c r="M26" s="19">
        <f t="shared" si="6"/>
        <v>15.237500000000001</v>
      </c>
      <c r="N26" s="19">
        <f t="shared" si="6"/>
        <v>5.28</v>
      </c>
      <c r="O26" s="36"/>
      <c r="P26" s="36"/>
      <c r="Q26" s="36"/>
    </row>
    <row r="27" spans="2:17" x14ac:dyDescent="0.25">
      <c r="B27" s="4">
        <v>23</v>
      </c>
      <c r="C27" s="5" t="s">
        <v>48</v>
      </c>
      <c r="D27">
        <v>4.9935</v>
      </c>
      <c r="E27">
        <v>6.24</v>
      </c>
      <c r="F27" s="15">
        <f t="shared" si="0"/>
        <v>4.9935</v>
      </c>
      <c r="G27">
        <f t="shared" si="0"/>
        <v>6.24</v>
      </c>
      <c r="K27" s="37"/>
      <c r="L27" s="14" t="s">
        <v>31</v>
      </c>
      <c r="M27" s="19">
        <f t="shared" si="6"/>
        <v>12.8711</v>
      </c>
      <c r="N27" s="19">
        <f t="shared" si="6"/>
        <v>6.32</v>
      </c>
      <c r="O27" s="36"/>
      <c r="P27" s="36"/>
      <c r="Q27" s="36"/>
    </row>
    <row r="28" spans="2:17" x14ac:dyDescent="0.25">
      <c r="B28" s="4">
        <v>24</v>
      </c>
      <c r="C28" s="5" t="s">
        <v>49</v>
      </c>
      <c r="D28">
        <v>6.8357000000000001</v>
      </c>
      <c r="E28">
        <v>7.86</v>
      </c>
      <c r="F28" s="15">
        <f t="shared" si="0"/>
        <v>6.8357000000000001</v>
      </c>
      <c r="G28">
        <f t="shared" si="0"/>
        <v>7.86</v>
      </c>
      <c r="K28" s="37">
        <v>20</v>
      </c>
      <c r="L28" s="14" t="s">
        <v>41</v>
      </c>
      <c r="M28" s="16">
        <f t="shared" ref="M28:N30" si="7">F20</f>
        <v>42.021000000000001</v>
      </c>
      <c r="N28" s="16">
        <f t="shared" si="7"/>
        <v>0.9</v>
      </c>
      <c r="O28" s="36">
        <f>AVERAGE(M28:M30)</f>
        <v>49.541033333333331</v>
      </c>
      <c r="P28" s="36">
        <f>AVERAGE(N28:N30)</f>
        <v>2.11</v>
      </c>
      <c r="Q28" s="36">
        <f>STDEV(M28:M30)</f>
        <v>6.9705558962922165</v>
      </c>
    </row>
    <row r="29" spans="2:17" x14ac:dyDescent="0.25">
      <c r="B29" s="4">
        <v>25</v>
      </c>
      <c r="C29" s="5" t="s">
        <v>50</v>
      </c>
      <c r="D29">
        <v>0.55769999999999997</v>
      </c>
      <c r="E29">
        <v>79.11</v>
      </c>
      <c r="F29" s="15">
        <f t="shared" si="0"/>
        <v>0.55769999999999997</v>
      </c>
      <c r="G29">
        <f t="shared" si="0"/>
        <v>79.11</v>
      </c>
      <c r="K29" s="37"/>
      <c r="L29" s="14" t="s">
        <v>42</v>
      </c>
      <c r="M29" s="16">
        <f t="shared" si="7"/>
        <v>55.786099999999998</v>
      </c>
      <c r="N29" s="16">
        <f t="shared" si="7"/>
        <v>0.99</v>
      </c>
      <c r="O29" s="36"/>
      <c r="P29" s="36"/>
      <c r="Q29" s="36"/>
    </row>
    <row r="30" spans="2:17" x14ac:dyDescent="0.25">
      <c r="B30" s="4">
        <v>26</v>
      </c>
      <c r="C30" s="5" t="s">
        <v>51</v>
      </c>
      <c r="D30">
        <v>1.3339000000000001</v>
      </c>
      <c r="E30">
        <v>18.920000000000002</v>
      </c>
      <c r="F30" s="15">
        <f t="shared" si="0"/>
        <v>1.3339000000000001</v>
      </c>
      <c r="G30">
        <f t="shared" si="0"/>
        <v>18.920000000000002</v>
      </c>
      <c r="K30" s="37"/>
      <c r="L30" s="14" t="s">
        <v>43</v>
      </c>
      <c r="M30" s="16">
        <f t="shared" si="7"/>
        <v>50.816000000000003</v>
      </c>
      <c r="N30" s="16">
        <f t="shared" si="7"/>
        <v>4.4400000000000004</v>
      </c>
      <c r="O30" s="36"/>
      <c r="P30" s="36"/>
      <c r="Q30" s="36"/>
    </row>
    <row r="31" spans="2:17" x14ac:dyDescent="0.25">
      <c r="B31" s="4">
        <v>27</v>
      </c>
      <c r="C31" s="5" t="s">
        <v>52</v>
      </c>
      <c r="D31">
        <v>2.6194999999999999</v>
      </c>
      <c r="E31">
        <v>32.78</v>
      </c>
      <c r="F31" s="15">
        <f t="shared" si="0"/>
        <v>2.6194999999999999</v>
      </c>
      <c r="G31">
        <f t="shared" si="0"/>
        <v>32.78</v>
      </c>
      <c r="K31" s="37">
        <v>30</v>
      </c>
      <c r="L31" s="14" t="s">
        <v>53</v>
      </c>
      <c r="M31" s="16">
        <f t="shared" ref="M31:N33" si="8">F32</f>
        <v>205.73220000000001</v>
      </c>
      <c r="N31" s="16">
        <f t="shared" si="8"/>
        <v>2.39</v>
      </c>
      <c r="O31" s="36">
        <f>AVERAGE(M31:M33)</f>
        <v>201.75126666666665</v>
      </c>
      <c r="P31" s="36">
        <f>AVERAGE(N31:N33)</f>
        <v>2.0499999999999998</v>
      </c>
      <c r="Q31" s="36">
        <f>STDEV(M31:M33)</f>
        <v>4.0510835517591302</v>
      </c>
    </row>
    <row r="32" spans="2:17" x14ac:dyDescent="0.25">
      <c r="B32" s="4">
        <v>28</v>
      </c>
      <c r="C32" s="5" t="s">
        <v>53</v>
      </c>
      <c r="D32">
        <v>205.73220000000001</v>
      </c>
      <c r="E32">
        <v>2.39</v>
      </c>
      <c r="F32" s="15">
        <f t="shared" si="0"/>
        <v>205.73220000000001</v>
      </c>
      <c r="G32">
        <f t="shared" si="0"/>
        <v>2.39</v>
      </c>
      <c r="K32" s="37"/>
      <c r="L32" s="14" t="s">
        <v>54</v>
      </c>
      <c r="M32" s="16">
        <f t="shared" si="8"/>
        <v>197.6335</v>
      </c>
      <c r="N32" s="16">
        <f t="shared" si="8"/>
        <v>2.21</v>
      </c>
      <c r="O32" s="36"/>
      <c r="P32" s="36"/>
      <c r="Q32" s="36"/>
    </row>
    <row r="33" spans="2:17" x14ac:dyDescent="0.25">
      <c r="B33" s="4">
        <v>29</v>
      </c>
      <c r="C33" s="5" t="s">
        <v>54</v>
      </c>
      <c r="D33">
        <v>197.6335</v>
      </c>
      <c r="E33">
        <v>2.21</v>
      </c>
      <c r="F33" s="15">
        <f t="shared" si="0"/>
        <v>197.6335</v>
      </c>
      <c r="G33">
        <f t="shared" si="0"/>
        <v>2.21</v>
      </c>
      <c r="K33" s="37"/>
      <c r="L33" s="14" t="s">
        <v>55</v>
      </c>
      <c r="M33" s="16">
        <f t="shared" si="8"/>
        <v>201.88810000000001</v>
      </c>
      <c r="N33" s="16">
        <f t="shared" si="8"/>
        <v>1.55</v>
      </c>
      <c r="O33" s="36"/>
      <c r="P33" s="36"/>
      <c r="Q33" s="36"/>
    </row>
    <row r="34" spans="2:17" x14ac:dyDescent="0.25">
      <c r="B34" s="4">
        <v>30</v>
      </c>
      <c r="C34" s="5" t="s">
        <v>55</v>
      </c>
      <c r="D34">
        <v>201.88810000000001</v>
      </c>
      <c r="E34">
        <v>1.55</v>
      </c>
      <c r="F34" s="15">
        <f t="shared" si="0"/>
        <v>201.88810000000001</v>
      </c>
      <c r="G34">
        <f t="shared" si="0"/>
        <v>1.55</v>
      </c>
      <c r="K34" s="37">
        <v>40</v>
      </c>
      <c r="L34" s="14" t="s">
        <v>65</v>
      </c>
      <c r="M34" s="16">
        <f t="shared" ref="M34:N36" si="9">F44</f>
        <v>318.65170000000001</v>
      </c>
      <c r="N34" s="16">
        <f t="shared" si="9"/>
        <v>2.48</v>
      </c>
      <c r="O34" s="36">
        <f>AVERAGE(M34:M36)</f>
        <v>320.71163333333328</v>
      </c>
      <c r="P34" s="36">
        <f>AVERAGE(N34:N36)</f>
        <v>2.1733333333333333</v>
      </c>
      <c r="Q34" s="36">
        <f>STDEV(M34:M36)</f>
        <v>25.231744290939005</v>
      </c>
    </row>
    <row r="35" spans="2:17" x14ac:dyDescent="0.25">
      <c r="B35" s="4">
        <v>31</v>
      </c>
      <c r="C35" s="5" t="s">
        <v>56</v>
      </c>
      <c r="D35">
        <v>62.978200000000001</v>
      </c>
      <c r="E35">
        <v>1.96</v>
      </c>
      <c r="F35" s="15">
        <f t="shared" si="0"/>
        <v>62.978200000000001</v>
      </c>
      <c r="G35">
        <f t="shared" si="0"/>
        <v>1.96</v>
      </c>
      <c r="K35" s="37"/>
      <c r="L35" s="14" t="s">
        <v>66</v>
      </c>
      <c r="M35" s="16">
        <f t="shared" si="9"/>
        <v>346.91019999999997</v>
      </c>
      <c r="N35" s="16">
        <f t="shared" si="9"/>
        <v>1.1200000000000001</v>
      </c>
      <c r="O35" s="36"/>
      <c r="P35" s="36"/>
      <c r="Q35" s="36"/>
    </row>
    <row r="36" spans="2:17" x14ac:dyDescent="0.25">
      <c r="B36" s="4">
        <v>32</v>
      </c>
      <c r="C36" s="5" t="s">
        <v>57</v>
      </c>
      <c r="D36">
        <v>67.554599999999994</v>
      </c>
      <c r="E36">
        <v>2.5499999999999998</v>
      </c>
      <c r="F36" s="15">
        <f t="shared" si="0"/>
        <v>67.554599999999994</v>
      </c>
      <c r="G36">
        <f t="shared" si="0"/>
        <v>2.5499999999999998</v>
      </c>
      <c r="K36" s="37"/>
      <c r="L36" s="14" t="s">
        <v>67</v>
      </c>
      <c r="M36" s="16">
        <f t="shared" si="9"/>
        <v>296.57299999999998</v>
      </c>
      <c r="N36" s="16">
        <f t="shared" si="9"/>
        <v>2.92</v>
      </c>
      <c r="O36" s="36"/>
      <c r="P36" s="36"/>
      <c r="Q36" s="36"/>
    </row>
    <row r="37" spans="2:17" x14ac:dyDescent="0.25">
      <c r="B37" s="4">
        <v>33</v>
      </c>
      <c r="C37" s="5" t="s">
        <v>58</v>
      </c>
      <c r="D37">
        <v>96.321899999999999</v>
      </c>
      <c r="E37">
        <v>2.0299999999999998</v>
      </c>
      <c r="F37" s="15">
        <f t="shared" si="0"/>
        <v>96.321899999999999</v>
      </c>
      <c r="G37">
        <f t="shared" si="0"/>
        <v>2.0299999999999998</v>
      </c>
      <c r="K37" s="37">
        <v>50</v>
      </c>
      <c r="L37" s="14" t="s">
        <v>77</v>
      </c>
      <c r="M37" s="16">
        <f t="shared" ref="M37:N39" si="10">F56</f>
        <v>348.65159999999997</v>
      </c>
      <c r="N37" s="16">
        <f t="shared" si="10"/>
        <v>2.0299999999999998</v>
      </c>
      <c r="O37" s="36">
        <f>AVERAGE(M37:M39)</f>
        <v>318.65573333333333</v>
      </c>
      <c r="P37" s="36">
        <f>AVERAGE(N37:N39)</f>
        <v>1.92</v>
      </c>
      <c r="Q37" s="36">
        <f>STDEV(M37:M39)</f>
        <v>74.063216568167746</v>
      </c>
    </row>
    <row r="38" spans="2:17" x14ac:dyDescent="0.25">
      <c r="B38" s="4">
        <v>34</v>
      </c>
      <c r="C38" s="5" t="s">
        <v>59</v>
      </c>
      <c r="D38">
        <v>1.1659999999999999</v>
      </c>
      <c r="E38">
        <v>21.68</v>
      </c>
      <c r="F38" s="15">
        <f t="shared" si="0"/>
        <v>1.1659999999999999</v>
      </c>
      <c r="G38">
        <f t="shared" si="0"/>
        <v>21.68</v>
      </c>
      <c r="K38" s="37"/>
      <c r="L38" s="14" t="s">
        <v>78</v>
      </c>
      <c r="M38" s="16">
        <f t="shared" si="10"/>
        <v>373.01589999999999</v>
      </c>
      <c r="N38" s="16">
        <f t="shared" si="10"/>
        <v>1.47</v>
      </c>
      <c r="O38" s="36"/>
      <c r="P38" s="36"/>
      <c r="Q38" s="36"/>
    </row>
    <row r="39" spans="2:17" x14ac:dyDescent="0.25">
      <c r="B39" s="4">
        <v>35</v>
      </c>
      <c r="C39" s="5" t="s">
        <v>60</v>
      </c>
      <c r="D39">
        <v>0.77629999999999999</v>
      </c>
      <c r="E39">
        <v>52.83</v>
      </c>
      <c r="F39" s="15">
        <f t="shared" si="0"/>
        <v>0.77629999999999999</v>
      </c>
      <c r="G39">
        <f t="shared" si="0"/>
        <v>52.83</v>
      </c>
      <c r="K39" s="37"/>
      <c r="L39" s="14" t="s">
        <v>79</v>
      </c>
      <c r="M39" s="16">
        <f t="shared" si="10"/>
        <v>234.2997</v>
      </c>
      <c r="N39" s="16">
        <f t="shared" si="10"/>
        <v>2.2599999999999998</v>
      </c>
      <c r="O39" s="36"/>
      <c r="P39" s="36"/>
      <c r="Q39" s="36"/>
    </row>
    <row r="40" spans="2:17" x14ac:dyDescent="0.25">
      <c r="B40" s="4">
        <v>36</v>
      </c>
      <c r="C40" s="5" t="s">
        <v>61</v>
      </c>
      <c r="D40">
        <v>0.87290000000000001</v>
      </c>
      <c r="E40">
        <v>26.1</v>
      </c>
      <c r="F40" s="15">
        <f t="shared" si="0"/>
        <v>0.87290000000000001</v>
      </c>
      <c r="G40">
        <f t="shared" si="0"/>
        <v>26.1</v>
      </c>
      <c r="K40" s="17"/>
      <c r="L40" s="17"/>
      <c r="M40" s="17"/>
      <c r="N40" s="17"/>
      <c r="O40" s="17"/>
      <c r="P40" s="17"/>
    </row>
    <row r="41" spans="2:17" x14ac:dyDescent="0.25">
      <c r="B41" s="4">
        <v>37</v>
      </c>
      <c r="C41" s="5" t="s">
        <v>62</v>
      </c>
      <c r="D41">
        <v>1.5014000000000001</v>
      </c>
      <c r="E41">
        <v>13.6</v>
      </c>
      <c r="F41" s="15">
        <f t="shared" si="0"/>
        <v>1.5014000000000001</v>
      </c>
      <c r="G41">
        <f t="shared" si="0"/>
        <v>13.6</v>
      </c>
      <c r="K41" s="37">
        <v>10</v>
      </c>
      <c r="L41" s="18" t="s">
        <v>32</v>
      </c>
      <c r="M41" s="19">
        <f t="shared" ref="M41:N43" si="11">F11</f>
        <v>0.51619999999999999</v>
      </c>
      <c r="N41" s="19">
        <f t="shared" si="11"/>
        <v>76.040000000000006</v>
      </c>
      <c r="O41" s="36">
        <f>AVERAGE(M41:M43)</f>
        <v>0.90986666666666671</v>
      </c>
      <c r="P41" s="36">
        <f>AVERAGE(N41:N43)</f>
        <v>41.943333333333335</v>
      </c>
      <c r="Q41" s="36">
        <f>STDEV(M41:M43)</f>
        <v>0.50843871148185915</v>
      </c>
    </row>
    <row r="42" spans="2:17" x14ac:dyDescent="0.25">
      <c r="B42" s="4">
        <v>38</v>
      </c>
      <c r="C42" s="5" t="s">
        <v>63</v>
      </c>
      <c r="D42">
        <v>2.915</v>
      </c>
      <c r="E42">
        <v>8.69</v>
      </c>
      <c r="F42" s="15">
        <f t="shared" si="0"/>
        <v>2.915</v>
      </c>
      <c r="G42">
        <f t="shared" si="0"/>
        <v>8.69</v>
      </c>
      <c r="K42" s="37"/>
      <c r="L42" s="14" t="s">
        <v>33</v>
      </c>
      <c r="M42" s="19">
        <f t="shared" si="11"/>
        <v>0.72950000000000004</v>
      </c>
      <c r="N42" s="19">
        <f t="shared" si="11"/>
        <v>22.05</v>
      </c>
      <c r="O42" s="36"/>
      <c r="P42" s="36"/>
      <c r="Q42" s="36"/>
    </row>
    <row r="43" spans="2:17" x14ac:dyDescent="0.25">
      <c r="B43" s="4">
        <v>39</v>
      </c>
      <c r="C43" s="5" t="s">
        <v>64</v>
      </c>
      <c r="D43">
        <v>8.8484999999999996</v>
      </c>
      <c r="E43">
        <v>17.93</v>
      </c>
      <c r="F43" s="15">
        <f t="shared" si="0"/>
        <v>8.8484999999999996</v>
      </c>
      <c r="G43">
        <f t="shared" si="0"/>
        <v>17.93</v>
      </c>
      <c r="K43" s="37"/>
      <c r="L43" s="14" t="s">
        <v>34</v>
      </c>
      <c r="M43" s="19">
        <f t="shared" si="11"/>
        <v>1.4839</v>
      </c>
      <c r="N43" s="19">
        <f t="shared" si="11"/>
        <v>27.74</v>
      </c>
      <c r="O43" s="36"/>
      <c r="P43" s="36"/>
      <c r="Q43" s="36"/>
    </row>
    <row r="44" spans="2:17" x14ac:dyDescent="0.25">
      <c r="B44" s="4">
        <v>40</v>
      </c>
      <c r="C44" s="5" t="s">
        <v>65</v>
      </c>
      <c r="D44">
        <v>318.65170000000001</v>
      </c>
      <c r="E44">
        <v>2.48</v>
      </c>
      <c r="F44" s="15">
        <f t="shared" si="0"/>
        <v>318.65170000000001</v>
      </c>
      <c r="G44">
        <f t="shared" si="0"/>
        <v>2.48</v>
      </c>
      <c r="K44" s="37">
        <v>20</v>
      </c>
      <c r="L44" s="14" t="s">
        <v>44</v>
      </c>
      <c r="M44" s="16">
        <f t="shared" ref="M44:N46" si="12">F23</f>
        <v>17.682600000000001</v>
      </c>
      <c r="N44" s="16">
        <f t="shared" si="12"/>
        <v>7.44</v>
      </c>
      <c r="O44" s="36">
        <f>AVERAGE(M44:M46)</f>
        <v>27.213866666666664</v>
      </c>
      <c r="P44" s="36">
        <f>AVERAGE(N44:N46)</f>
        <v>5.6533333333333333</v>
      </c>
      <c r="Q44" s="36">
        <f>STDEV(M44:M46)</f>
        <v>10.122103396198503</v>
      </c>
    </row>
    <row r="45" spans="2:17" x14ac:dyDescent="0.25">
      <c r="B45" s="4">
        <v>41</v>
      </c>
      <c r="C45" s="5" t="s">
        <v>66</v>
      </c>
      <c r="D45">
        <v>346.91019999999997</v>
      </c>
      <c r="E45">
        <v>1.1200000000000001</v>
      </c>
      <c r="F45" s="15">
        <f t="shared" si="0"/>
        <v>346.91019999999997</v>
      </c>
      <c r="G45">
        <f t="shared" si="0"/>
        <v>1.1200000000000001</v>
      </c>
      <c r="K45" s="37"/>
      <c r="L45" s="14" t="s">
        <v>45</v>
      </c>
      <c r="M45" s="16">
        <f t="shared" si="12"/>
        <v>26.120899999999999</v>
      </c>
      <c r="N45" s="16">
        <f t="shared" si="12"/>
        <v>6.86</v>
      </c>
      <c r="O45" s="36"/>
      <c r="P45" s="36"/>
      <c r="Q45" s="36"/>
    </row>
    <row r="46" spans="2:17" x14ac:dyDescent="0.25">
      <c r="B46" s="4">
        <v>42</v>
      </c>
      <c r="C46" s="5" t="s">
        <v>67</v>
      </c>
      <c r="D46">
        <v>296.57299999999998</v>
      </c>
      <c r="E46">
        <v>2.92</v>
      </c>
      <c r="F46" s="15">
        <f t="shared" si="0"/>
        <v>296.57299999999998</v>
      </c>
      <c r="G46">
        <f t="shared" si="0"/>
        <v>2.92</v>
      </c>
      <c r="K46" s="37"/>
      <c r="L46" s="14" t="s">
        <v>46</v>
      </c>
      <c r="M46" s="16">
        <f t="shared" si="12"/>
        <v>37.838099999999997</v>
      </c>
      <c r="N46" s="16">
        <f t="shared" si="12"/>
        <v>2.66</v>
      </c>
      <c r="O46" s="36"/>
      <c r="P46" s="36"/>
      <c r="Q46" s="36"/>
    </row>
    <row r="47" spans="2:17" x14ac:dyDescent="0.25">
      <c r="B47" s="4">
        <v>43</v>
      </c>
      <c r="C47" s="5" t="s">
        <v>68</v>
      </c>
      <c r="D47">
        <v>67.0792</v>
      </c>
      <c r="E47">
        <v>2.2000000000000002</v>
      </c>
      <c r="F47" s="15">
        <f t="shared" si="0"/>
        <v>67.0792</v>
      </c>
      <c r="G47">
        <f t="shared" si="0"/>
        <v>2.2000000000000002</v>
      </c>
      <c r="K47" s="37">
        <v>30</v>
      </c>
      <c r="L47" s="14" t="s">
        <v>56</v>
      </c>
      <c r="M47" s="16">
        <f t="shared" ref="M47:N49" si="13">F35</f>
        <v>62.978200000000001</v>
      </c>
      <c r="N47" s="16">
        <f t="shared" si="13"/>
        <v>1.96</v>
      </c>
      <c r="O47" s="36">
        <f>AVERAGE(M47:M49)</f>
        <v>75.618233333333336</v>
      </c>
      <c r="P47" s="36">
        <f>AVERAGE(N47:N49)</f>
        <v>2.1799999999999997</v>
      </c>
      <c r="Q47" s="36">
        <f>STDEV(M47:M49)</f>
        <v>18.075320725324151</v>
      </c>
    </row>
    <row r="48" spans="2:17" x14ac:dyDescent="0.25">
      <c r="B48" s="4">
        <v>44</v>
      </c>
      <c r="C48" s="5" t="s">
        <v>69</v>
      </c>
      <c r="D48">
        <v>104.35</v>
      </c>
      <c r="E48">
        <v>2.0499999999999998</v>
      </c>
      <c r="F48" s="15">
        <f t="shared" si="0"/>
        <v>104.35</v>
      </c>
      <c r="G48">
        <f t="shared" si="0"/>
        <v>2.0499999999999998</v>
      </c>
      <c r="K48" s="37"/>
      <c r="L48" s="14" t="s">
        <v>57</v>
      </c>
      <c r="M48" s="16">
        <f t="shared" si="13"/>
        <v>67.554599999999994</v>
      </c>
      <c r="N48" s="16">
        <f t="shared" si="13"/>
        <v>2.5499999999999998</v>
      </c>
      <c r="O48" s="36"/>
      <c r="P48" s="36"/>
      <c r="Q48" s="36"/>
    </row>
    <row r="49" spans="2:17" x14ac:dyDescent="0.25">
      <c r="B49" s="4">
        <v>45</v>
      </c>
      <c r="C49" s="5" t="s">
        <v>70</v>
      </c>
      <c r="D49">
        <v>138.78569999999999</v>
      </c>
      <c r="E49">
        <v>2.77</v>
      </c>
      <c r="F49" s="15">
        <f t="shared" si="0"/>
        <v>138.78569999999999</v>
      </c>
      <c r="G49">
        <f t="shared" si="0"/>
        <v>2.77</v>
      </c>
      <c r="K49" s="37"/>
      <c r="L49" s="14" t="s">
        <v>58</v>
      </c>
      <c r="M49" s="16">
        <f t="shared" si="13"/>
        <v>96.321899999999999</v>
      </c>
      <c r="N49" s="16">
        <f t="shared" si="13"/>
        <v>2.0299999999999998</v>
      </c>
      <c r="O49" s="36"/>
      <c r="P49" s="36"/>
      <c r="Q49" s="36"/>
    </row>
    <row r="50" spans="2:17" x14ac:dyDescent="0.25">
      <c r="B50" s="4">
        <v>46</v>
      </c>
      <c r="C50" s="5" t="s">
        <v>71</v>
      </c>
      <c r="D50" s="7">
        <v>0</v>
      </c>
      <c r="E50">
        <v>43.72</v>
      </c>
      <c r="F50" s="15">
        <f t="shared" si="0"/>
        <v>0</v>
      </c>
      <c r="G50">
        <f t="shared" si="0"/>
        <v>43.72</v>
      </c>
      <c r="K50" s="37">
        <v>40</v>
      </c>
      <c r="L50" s="14" t="s">
        <v>68</v>
      </c>
      <c r="M50" s="16">
        <f t="shared" ref="M50:N52" si="14">F47</f>
        <v>67.0792</v>
      </c>
      <c r="N50" s="16">
        <f t="shared" si="14"/>
        <v>2.2000000000000002</v>
      </c>
      <c r="O50" s="36">
        <f>AVERAGE(M50:M52)</f>
        <v>103.40496666666665</v>
      </c>
      <c r="P50" s="36">
        <f>AVERAGE(N50:N52)</f>
        <v>2.34</v>
      </c>
      <c r="Q50" s="36">
        <f>STDEV(M50:M52)</f>
        <v>35.862589861349029</v>
      </c>
    </row>
    <row r="51" spans="2:17" x14ac:dyDescent="0.25">
      <c r="B51" s="4">
        <v>47</v>
      </c>
      <c r="C51" s="5" t="s">
        <v>72</v>
      </c>
      <c r="D51" s="7">
        <v>0</v>
      </c>
      <c r="E51">
        <v>37.770000000000003</v>
      </c>
      <c r="F51" s="15">
        <f t="shared" si="0"/>
        <v>0</v>
      </c>
      <c r="G51">
        <f t="shared" si="0"/>
        <v>37.770000000000003</v>
      </c>
      <c r="K51" s="37"/>
      <c r="L51" s="14" t="s">
        <v>69</v>
      </c>
      <c r="M51" s="16">
        <f t="shared" si="14"/>
        <v>104.35</v>
      </c>
      <c r="N51" s="16">
        <f t="shared" si="14"/>
        <v>2.0499999999999998</v>
      </c>
      <c r="O51" s="36"/>
      <c r="P51" s="36"/>
      <c r="Q51" s="36"/>
    </row>
    <row r="52" spans="2:17" x14ac:dyDescent="0.25">
      <c r="B52" s="4">
        <v>48</v>
      </c>
      <c r="C52" s="5" t="s">
        <v>73</v>
      </c>
      <c r="D52" s="7">
        <v>0</v>
      </c>
      <c r="E52">
        <v>131.80000000000001</v>
      </c>
      <c r="F52" s="15">
        <f t="shared" si="0"/>
        <v>0</v>
      </c>
      <c r="G52">
        <f t="shared" si="0"/>
        <v>131.80000000000001</v>
      </c>
      <c r="K52" s="37"/>
      <c r="L52" s="14" t="s">
        <v>70</v>
      </c>
      <c r="M52" s="16">
        <f t="shared" si="14"/>
        <v>138.78569999999999</v>
      </c>
      <c r="N52" s="16">
        <f t="shared" si="14"/>
        <v>2.77</v>
      </c>
      <c r="O52" s="36"/>
      <c r="P52" s="36"/>
      <c r="Q52" s="36"/>
    </row>
    <row r="53" spans="2:17" x14ac:dyDescent="0.25">
      <c r="B53" s="4">
        <v>49</v>
      </c>
      <c r="C53" s="5" t="s">
        <v>74</v>
      </c>
      <c r="D53">
        <v>4.3780000000000001</v>
      </c>
      <c r="E53">
        <v>20.149999999999999</v>
      </c>
      <c r="F53" s="15">
        <f t="shared" si="0"/>
        <v>4.3780000000000001</v>
      </c>
      <c r="G53">
        <f t="shared" si="0"/>
        <v>20.149999999999999</v>
      </c>
      <c r="K53" s="37">
        <v>50</v>
      </c>
      <c r="L53" s="14" t="s">
        <v>80</v>
      </c>
      <c r="M53" s="16">
        <f t="shared" ref="M53:N55" si="15">F59</f>
        <v>220.74940000000001</v>
      </c>
      <c r="N53" s="16">
        <f t="shared" si="15"/>
        <v>1.82</v>
      </c>
      <c r="O53" s="36">
        <f>AVERAGE(M53:M55)</f>
        <v>161.71129999999999</v>
      </c>
      <c r="P53" s="36">
        <f>AVERAGE(N53:N55)</f>
        <v>2.0233333333333334</v>
      </c>
      <c r="Q53" s="36">
        <f>STDEV(M53:M55)</f>
        <v>51.164578961132925</v>
      </c>
    </row>
    <row r="54" spans="2:17" x14ac:dyDescent="0.25">
      <c r="B54" s="4">
        <v>50</v>
      </c>
      <c r="C54" s="5" t="s">
        <v>75</v>
      </c>
      <c r="D54">
        <v>9.6671999999999993</v>
      </c>
      <c r="E54">
        <v>7.83</v>
      </c>
      <c r="F54" s="15">
        <f t="shared" si="0"/>
        <v>9.6671999999999993</v>
      </c>
      <c r="G54">
        <f t="shared" si="0"/>
        <v>7.83</v>
      </c>
      <c r="K54" s="37"/>
      <c r="L54" s="14" t="s">
        <v>81</v>
      </c>
      <c r="M54" s="16">
        <f t="shared" si="15"/>
        <v>130.27099999999999</v>
      </c>
      <c r="N54" s="16">
        <f t="shared" si="15"/>
        <v>2.7</v>
      </c>
      <c r="O54" s="36"/>
      <c r="P54" s="36"/>
      <c r="Q54" s="36"/>
    </row>
    <row r="55" spans="2:17" x14ac:dyDescent="0.25">
      <c r="B55" s="4">
        <v>51</v>
      </c>
      <c r="C55" s="5" t="s">
        <v>76</v>
      </c>
      <c r="D55">
        <v>21.941700000000001</v>
      </c>
      <c r="E55">
        <v>9.67</v>
      </c>
      <c r="F55" s="15">
        <f t="shared" si="0"/>
        <v>21.941700000000001</v>
      </c>
      <c r="G55">
        <f t="shared" si="0"/>
        <v>9.67</v>
      </c>
      <c r="K55" s="37"/>
      <c r="L55" s="14" t="s">
        <v>82</v>
      </c>
      <c r="M55" s="16">
        <f t="shared" si="15"/>
        <v>134.11349999999999</v>
      </c>
      <c r="N55" s="16">
        <f t="shared" si="15"/>
        <v>1.55</v>
      </c>
      <c r="O55" s="36"/>
      <c r="P55" s="36"/>
      <c r="Q55" s="36"/>
    </row>
    <row r="56" spans="2:17" x14ac:dyDescent="0.25">
      <c r="B56" s="4">
        <v>52</v>
      </c>
      <c r="C56" s="5" t="s">
        <v>77</v>
      </c>
      <c r="D56">
        <v>348.65159999999997</v>
      </c>
      <c r="E56">
        <v>2.0299999999999998</v>
      </c>
      <c r="F56" s="15">
        <f t="shared" si="0"/>
        <v>348.65159999999997</v>
      </c>
      <c r="G56">
        <f t="shared" si="0"/>
        <v>2.0299999999999998</v>
      </c>
      <c r="K56" s="17"/>
      <c r="L56" s="17"/>
      <c r="M56" s="17"/>
      <c r="N56" s="17"/>
      <c r="O56" s="17"/>
      <c r="P56" s="17"/>
    </row>
    <row r="57" spans="2:17" x14ac:dyDescent="0.25">
      <c r="B57" s="4">
        <v>53</v>
      </c>
      <c r="C57" s="5" t="s">
        <v>78</v>
      </c>
      <c r="D57">
        <v>373.01589999999999</v>
      </c>
      <c r="E57">
        <v>1.47</v>
      </c>
      <c r="F57" s="15">
        <f t="shared" si="0"/>
        <v>373.01589999999999</v>
      </c>
      <c r="G57">
        <f t="shared" si="0"/>
        <v>1.47</v>
      </c>
      <c r="K57" s="37">
        <v>10</v>
      </c>
      <c r="L57" s="18" t="s">
        <v>35</v>
      </c>
      <c r="M57" s="19">
        <f t="shared" ref="M57:N59" si="16">F14</f>
        <v>4.5750999999999999</v>
      </c>
      <c r="N57" s="19">
        <f t="shared" si="16"/>
        <v>4.24</v>
      </c>
      <c r="O57" s="36">
        <f>AVERAGE(M57:M59)</f>
        <v>4.829933333333333</v>
      </c>
      <c r="P57" s="36">
        <f>AVERAGE(N57:N59)</f>
        <v>6.5566666666666675</v>
      </c>
      <c r="Q57" s="36">
        <f>STDEV(M57:M59)</f>
        <v>0.22634063562103324</v>
      </c>
    </row>
    <row r="58" spans="2:17" x14ac:dyDescent="0.25">
      <c r="B58" s="4">
        <v>54</v>
      </c>
      <c r="C58" s="5" t="s">
        <v>79</v>
      </c>
      <c r="D58">
        <v>234.2997</v>
      </c>
      <c r="E58">
        <v>2.2599999999999998</v>
      </c>
      <c r="F58" s="15">
        <f t="shared" si="0"/>
        <v>234.2997</v>
      </c>
      <c r="G58">
        <f t="shared" si="0"/>
        <v>2.2599999999999998</v>
      </c>
      <c r="K58" s="37"/>
      <c r="L58" s="14" t="s">
        <v>36</v>
      </c>
      <c r="M58" s="21">
        <f t="shared" si="16"/>
        <v>4.9070999999999998</v>
      </c>
      <c r="N58" s="19">
        <f t="shared" si="16"/>
        <v>4.8499999999999996</v>
      </c>
      <c r="O58" s="36"/>
      <c r="P58" s="36"/>
      <c r="Q58" s="36"/>
    </row>
    <row r="59" spans="2:17" x14ac:dyDescent="0.25">
      <c r="B59" s="4">
        <v>55</v>
      </c>
      <c r="C59" s="5" t="s">
        <v>80</v>
      </c>
      <c r="D59">
        <v>220.74940000000001</v>
      </c>
      <c r="E59">
        <v>1.82</v>
      </c>
      <c r="F59" s="15">
        <f t="shared" si="0"/>
        <v>220.74940000000001</v>
      </c>
      <c r="G59">
        <f t="shared" si="0"/>
        <v>1.82</v>
      </c>
      <c r="K59" s="37"/>
      <c r="L59" s="14" t="s">
        <v>37</v>
      </c>
      <c r="M59" s="21">
        <f t="shared" si="16"/>
        <v>5.0076000000000001</v>
      </c>
      <c r="N59" s="19">
        <f t="shared" si="16"/>
        <v>10.58</v>
      </c>
      <c r="O59" s="36"/>
      <c r="P59" s="36"/>
      <c r="Q59" s="36"/>
    </row>
    <row r="60" spans="2:17" x14ac:dyDescent="0.25">
      <c r="B60" s="4">
        <v>56</v>
      </c>
      <c r="C60" s="5" t="s">
        <v>81</v>
      </c>
      <c r="D60">
        <v>130.27099999999999</v>
      </c>
      <c r="E60">
        <v>2.7</v>
      </c>
      <c r="F60" s="15">
        <f t="shared" si="0"/>
        <v>130.27099999999999</v>
      </c>
      <c r="G60">
        <f t="shared" si="0"/>
        <v>2.7</v>
      </c>
      <c r="K60" s="37">
        <v>20</v>
      </c>
      <c r="L60" s="14" t="s">
        <v>47</v>
      </c>
      <c r="M60" s="22">
        <f t="shared" ref="M60:N62" si="17">F26</f>
        <v>5.2172999999999998</v>
      </c>
      <c r="N60" s="16">
        <f t="shared" si="17"/>
        <v>5.15</v>
      </c>
      <c r="O60" s="36">
        <f>AVERAGE(M60:M62)</f>
        <v>5.6821666666666664</v>
      </c>
      <c r="P60" s="36">
        <f>AVERAGE(N60:N62)</f>
        <v>6.416666666666667</v>
      </c>
      <c r="Q60" s="36">
        <f>STDEV(M60:M62)</f>
        <v>1.005236774761719</v>
      </c>
    </row>
    <row r="61" spans="2:17" x14ac:dyDescent="0.25">
      <c r="B61" s="4">
        <v>57</v>
      </c>
      <c r="C61" s="5" t="s">
        <v>82</v>
      </c>
      <c r="D61">
        <v>134.11349999999999</v>
      </c>
      <c r="E61">
        <v>1.55</v>
      </c>
      <c r="F61" s="15">
        <f t="shared" si="0"/>
        <v>134.11349999999999</v>
      </c>
      <c r="G61">
        <f t="shared" si="0"/>
        <v>1.55</v>
      </c>
      <c r="K61" s="37"/>
      <c r="L61" s="14" t="s">
        <v>48</v>
      </c>
      <c r="M61" s="22">
        <f t="shared" si="17"/>
        <v>4.9935</v>
      </c>
      <c r="N61" s="16">
        <f t="shared" si="17"/>
        <v>6.24</v>
      </c>
      <c r="O61" s="36"/>
      <c r="P61" s="36"/>
      <c r="Q61" s="36"/>
    </row>
    <row r="62" spans="2:17" x14ac:dyDescent="0.25">
      <c r="B62" s="4">
        <v>58</v>
      </c>
      <c r="C62" s="5" t="s">
        <v>83</v>
      </c>
      <c r="D62" s="7">
        <v>0</v>
      </c>
      <c r="E62">
        <v>48.14</v>
      </c>
      <c r="F62" s="15">
        <f t="shared" si="0"/>
        <v>0</v>
      </c>
      <c r="G62">
        <f t="shared" si="0"/>
        <v>48.14</v>
      </c>
      <c r="K62" s="37"/>
      <c r="L62" s="14" t="s">
        <v>49</v>
      </c>
      <c r="M62" s="16">
        <f t="shared" si="17"/>
        <v>6.8357000000000001</v>
      </c>
      <c r="N62" s="16">
        <f t="shared" si="17"/>
        <v>7.86</v>
      </c>
      <c r="O62" s="36"/>
      <c r="P62" s="36"/>
      <c r="Q62" s="36"/>
    </row>
    <row r="63" spans="2:17" x14ac:dyDescent="0.25">
      <c r="B63" s="4">
        <v>59</v>
      </c>
      <c r="C63" s="5" t="s">
        <v>84</v>
      </c>
      <c r="D63" s="7">
        <v>0</v>
      </c>
      <c r="E63">
        <v>64.569999999999993</v>
      </c>
      <c r="F63" s="15">
        <f t="shared" si="0"/>
        <v>0</v>
      </c>
      <c r="G63">
        <f t="shared" si="0"/>
        <v>64.569999999999993</v>
      </c>
      <c r="K63" s="37">
        <v>30</v>
      </c>
      <c r="L63" s="14" t="s">
        <v>59</v>
      </c>
      <c r="M63" s="16">
        <f t="shared" ref="M63:N65" si="18">F38</f>
        <v>1.1659999999999999</v>
      </c>
      <c r="N63" s="16">
        <f t="shared" si="18"/>
        <v>21.68</v>
      </c>
      <c r="O63" s="36">
        <f>AVERAGE(M63:M65)</f>
        <v>0.93840000000000001</v>
      </c>
      <c r="P63" s="36">
        <f>AVERAGE(N63:N65)</f>
        <v>33.536666666666662</v>
      </c>
      <c r="Q63" s="36">
        <f>STDEV(M63:M65)</f>
        <v>0.20293893170113939</v>
      </c>
    </row>
    <row r="64" spans="2:17" x14ac:dyDescent="0.25">
      <c r="B64" s="4">
        <v>60</v>
      </c>
      <c r="C64" s="5" t="s">
        <v>85</v>
      </c>
      <c r="D64">
        <v>0.69159999999999999</v>
      </c>
      <c r="E64">
        <v>57.16</v>
      </c>
      <c r="F64" s="15">
        <f t="shared" si="0"/>
        <v>0.69159999999999999</v>
      </c>
      <c r="G64">
        <f t="shared" si="0"/>
        <v>57.16</v>
      </c>
      <c r="K64" s="37"/>
      <c r="L64" s="14" t="s">
        <v>60</v>
      </c>
      <c r="M64" s="16">
        <f t="shared" si="18"/>
        <v>0.77629999999999999</v>
      </c>
      <c r="N64" s="16">
        <f t="shared" si="18"/>
        <v>52.83</v>
      </c>
      <c r="O64" s="36"/>
      <c r="P64" s="36"/>
      <c r="Q64" s="36"/>
    </row>
    <row r="65" spans="11:17" x14ac:dyDescent="0.25">
      <c r="K65" s="37"/>
      <c r="L65" s="14" t="s">
        <v>61</v>
      </c>
      <c r="M65" s="16">
        <f t="shared" si="18"/>
        <v>0.87290000000000001</v>
      </c>
      <c r="N65" s="16">
        <f t="shared" si="18"/>
        <v>26.1</v>
      </c>
      <c r="O65" s="36"/>
      <c r="P65" s="36"/>
      <c r="Q65" s="36"/>
    </row>
    <row r="66" spans="11:17" x14ac:dyDescent="0.25">
      <c r="K66" s="37">
        <v>40</v>
      </c>
      <c r="L66" s="14" t="s">
        <v>71</v>
      </c>
      <c r="M66" s="16">
        <f t="shared" ref="M66:N68" si="19">F50</f>
        <v>0</v>
      </c>
      <c r="N66" s="16">
        <f t="shared" si="19"/>
        <v>43.72</v>
      </c>
      <c r="O66" s="36">
        <f>AVERAGE(M66:M68)</f>
        <v>0</v>
      </c>
      <c r="P66" s="36">
        <f>AVERAGE(N66:N68)</f>
        <v>71.096666666666678</v>
      </c>
      <c r="Q66" s="36">
        <f>STDEV(M66:M68)</f>
        <v>0</v>
      </c>
    </row>
    <row r="67" spans="11:17" x14ac:dyDescent="0.25">
      <c r="K67" s="37"/>
      <c r="L67" s="14" t="s">
        <v>72</v>
      </c>
      <c r="M67" s="16">
        <f t="shared" si="19"/>
        <v>0</v>
      </c>
      <c r="N67" s="16">
        <f t="shared" si="19"/>
        <v>37.770000000000003</v>
      </c>
      <c r="O67" s="36"/>
      <c r="P67" s="36"/>
      <c r="Q67" s="36"/>
    </row>
    <row r="68" spans="11:17" x14ac:dyDescent="0.25">
      <c r="K68" s="37"/>
      <c r="L68" s="14" t="s">
        <v>73</v>
      </c>
      <c r="M68" s="16">
        <f t="shared" si="19"/>
        <v>0</v>
      </c>
      <c r="N68" s="16">
        <f t="shared" si="19"/>
        <v>131.80000000000001</v>
      </c>
      <c r="O68" s="36"/>
      <c r="P68" s="36"/>
      <c r="Q68" s="36"/>
    </row>
    <row r="69" spans="11:17" x14ac:dyDescent="0.25">
      <c r="K69" s="37">
        <v>50</v>
      </c>
      <c r="L69" s="14" t="s">
        <v>83</v>
      </c>
      <c r="M69" s="16">
        <f t="shared" ref="M69:N71" si="20">F62</f>
        <v>0</v>
      </c>
      <c r="N69" s="16">
        <f t="shared" si="20"/>
        <v>48.14</v>
      </c>
      <c r="O69" s="36">
        <f>AVERAGE(M69:M71)</f>
        <v>0.23053333333333334</v>
      </c>
      <c r="P69" s="36">
        <f>AVERAGE(N69:N71)</f>
        <v>56.623333333333335</v>
      </c>
      <c r="Q69" s="36">
        <f>STDEV(M69:M71)</f>
        <v>0.39929544617154522</v>
      </c>
    </row>
    <row r="70" spans="11:17" x14ac:dyDescent="0.25">
      <c r="K70" s="37"/>
      <c r="L70" s="14" t="s">
        <v>84</v>
      </c>
      <c r="M70" s="16">
        <f t="shared" si="20"/>
        <v>0</v>
      </c>
      <c r="N70" s="16">
        <f t="shared" si="20"/>
        <v>64.569999999999993</v>
      </c>
      <c r="O70" s="36"/>
      <c r="P70" s="36"/>
      <c r="Q70" s="36"/>
    </row>
    <row r="71" spans="11:17" x14ac:dyDescent="0.25">
      <c r="K71" s="37"/>
      <c r="L71" s="14" t="s">
        <v>85</v>
      </c>
      <c r="M71" s="16">
        <f t="shared" si="20"/>
        <v>0.69159999999999999</v>
      </c>
      <c r="N71" s="16">
        <f t="shared" si="20"/>
        <v>57.16</v>
      </c>
      <c r="O71" s="36"/>
      <c r="P71" s="36"/>
      <c r="Q71" s="36"/>
    </row>
  </sheetData>
  <mergeCells count="80">
    <mergeCell ref="K9:K11"/>
    <mergeCell ref="O9:O11"/>
    <mergeCell ref="P9:P11"/>
    <mergeCell ref="Q9:Q11"/>
    <mergeCell ref="K12:K14"/>
    <mergeCell ref="O12:O14"/>
    <mergeCell ref="P12:P14"/>
    <mergeCell ref="Q12:Q14"/>
    <mergeCell ref="K15:K17"/>
    <mergeCell ref="O15:O17"/>
    <mergeCell ref="P15:P17"/>
    <mergeCell ref="Q15:Q17"/>
    <mergeCell ref="K18:K20"/>
    <mergeCell ref="O18:O20"/>
    <mergeCell ref="P18:P20"/>
    <mergeCell ref="Q18:Q20"/>
    <mergeCell ref="K21:K23"/>
    <mergeCell ref="O21:O23"/>
    <mergeCell ref="P21:P23"/>
    <mergeCell ref="Q21:Q23"/>
    <mergeCell ref="K25:K27"/>
    <mergeCell ref="O25:O27"/>
    <mergeCell ref="P25:P27"/>
    <mergeCell ref="Q25:Q27"/>
    <mergeCell ref="K28:K30"/>
    <mergeCell ref="O28:O30"/>
    <mergeCell ref="P28:P30"/>
    <mergeCell ref="Q28:Q30"/>
    <mergeCell ref="K31:K33"/>
    <mergeCell ref="O31:O33"/>
    <mergeCell ref="P31:P33"/>
    <mergeCell ref="Q31:Q33"/>
    <mergeCell ref="K34:K36"/>
    <mergeCell ref="O34:O36"/>
    <mergeCell ref="P34:P36"/>
    <mergeCell ref="Q34:Q36"/>
    <mergeCell ref="K37:K39"/>
    <mergeCell ref="O37:O39"/>
    <mergeCell ref="P37:P39"/>
    <mergeCell ref="Q37:Q39"/>
    <mergeCell ref="K41:K43"/>
    <mergeCell ref="O41:O43"/>
    <mergeCell ref="P41:P43"/>
    <mergeCell ref="Q41:Q43"/>
    <mergeCell ref="K44:K46"/>
    <mergeCell ref="O44:O46"/>
    <mergeCell ref="P44:P46"/>
    <mergeCell ref="Q44:Q46"/>
    <mergeCell ref="K47:K49"/>
    <mergeCell ref="O47:O49"/>
    <mergeCell ref="P47:P49"/>
    <mergeCell ref="Q47:Q49"/>
    <mergeCell ref="K50:K52"/>
    <mergeCell ref="O50:O52"/>
    <mergeCell ref="P50:P52"/>
    <mergeCell ref="Q50:Q52"/>
    <mergeCell ref="K53:K55"/>
    <mergeCell ref="O53:O55"/>
    <mergeCell ref="P53:P55"/>
    <mergeCell ref="Q53:Q55"/>
    <mergeCell ref="K57:K59"/>
    <mergeCell ref="O57:O59"/>
    <mergeCell ref="P57:P59"/>
    <mergeCell ref="Q57:Q59"/>
    <mergeCell ref="K60:K62"/>
    <mergeCell ref="O60:O62"/>
    <mergeCell ref="P60:P62"/>
    <mergeCell ref="Q60:Q62"/>
    <mergeCell ref="K63:K65"/>
    <mergeCell ref="O63:O65"/>
    <mergeCell ref="P63:P65"/>
    <mergeCell ref="Q63:Q65"/>
    <mergeCell ref="K66:K68"/>
    <mergeCell ref="O66:O68"/>
    <mergeCell ref="P66:P68"/>
    <mergeCell ref="Q66:Q68"/>
    <mergeCell ref="K69:K71"/>
    <mergeCell ref="O69:O71"/>
    <mergeCell ref="P69:P71"/>
    <mergeCell ref="Q69:Q7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Q71"/>
  <sheetViews>
    <sheetView topLeftCell="G1" zoomScaleNormal="90" workbookViewId="0">
      <selection activeCell="AB28" sqref="AB28"/>
    </sheetView>
  </sheetViews>
  <sheetFormatPr defaultColWidth="11" defaultRowHeight="15.75" x14ac:dyDescent="0.25"/>
  <cols>
    <col min="11" max="11" width="12.375" bestFit="1" customWidth="1"/>
    <col min="15" max="15" width="16" bestFit="1" customWidth="1"/>
    <col min="16" max="16" width="13.625" bestFit="1" customWidth="1"/>
  </cols>
  <sheetData>
    <row r="4" spans="2:17" x14ac:dyDescent="0.25">
      <c r="B4" s="2"/>
      <c r="C4" s="2"/>
      <c r="D4" s="2" t="s">
        <v>17</v>
      </c>
      <c r="E4" s="2" t="s">
        <v>0</v>
      </c>
      <c r="F4" s="2" t="s">
        <v>17</v>
      </c>
      <c r="G4" s="2" t="s">
        <v>0</v>
      </c>
    </row>
    <row r="5" spans="2:17" x14ac:dyDescent="0.25">
      <c r="B5" s="4">
        <v>1</v>
      </c>
      <c r="C5" s="5" t="s">
        <v>26</v>
      </c>
      <c r="D5">
        <v>2.5059999999999998</v>
      </c>
      <c r="E5">
        <v>3.43</v>
      </c>
      <c r="F5" s="15">
        <f>D5</f>
        <v>2.5059999999999998</v>
      </c>
      <c r="G5">
        <f>E5</f>
        <v>3.43</v>
      </c>
    </row>
    <row r="6" spans="2:17" x14ac:dyDescent="0.25">
      <c r="B6" s="4">
        <v>2</v>
      </c>
      <c r="C6" s="5" t="s">
        <v>27</v>
      </c>
      <c r="D6">
        <v>0.1154</v>
      </c>
      <c r="E6">
        <v>10.52</v>
      </c>
      <c r="F6" s="15">
        <f t="shared" ref="F6:G64" si="0">D6</f>
        <v>0.1154</v>
      </c>
      <c r="G6">
        <f t="shared" si="0"/>
        <v>10.52</v>
      </c>
    </row>
    <row r="7" spans="2:17" x14ac:dyDescent="0.25">
      <c r="B7" s="4">
        <v>3</v>
      </c>
      <c r="C7" s="5" t="s">
        <v>28</v>
      </c>
      <c r="D7">
        <v>0.32900000000000001</v>
      </c>
      <c r="E7">
        <v>4.8</v>
      </c>
      <c r="F7" s="15">
        <f t="shared" si="0"/>
        <v>0.32900000000000001</v>
      </c>
      <c r="G7">
        <f t="shared" si="0"/>
        <v>4.8</v>
      </c>
    </row>
    <row r="8" spans="2:17" x14ac:dyDescent="0.25">
      <c r="B8" s="4">
        <v>4</v>
      </c>
      <c r="C8" s="5" t="s">
        <v>29</v>
      </c>
      <c r="D8">
        <v>0.66920000000000002</v>
      </c>
      <c r="E8">
        <v>4.09</v>
      </c>
      <c r="F8" s="15">
        <f t="shared" si="0"/>
        <v>0.66920000000000002</v>
      </c>
      <c r="G8">
        <f t="shared" si="0"/>
        <v>4.09</v>
      </c>
      <c r="K8" s="10" t="s">
        <v>89</v>
      </c>
      <c r="L8" s="11" t="s">
        <v>90</v>
      </c>
      <c r="M8" s="12" t="s">
        <v>117</v>
      </c>
      <c r="N8" s="12" t="s">
        <v>93</v>
      </c>
      <c r="O8" s="12" t="s">
        <v>118</v>
      </c>
      <c r="P8" s="13" t="s">
        <v>95</v>
      </c>
      <c r="Q8" s="13" t="s">
        <v>98</v>
      </c>
    </row>
    <row r="9" spans="2:17" x14ac:dyDescent="0.25">
      <c r="B9" s="4">
        <v>5</v>
      </c>
      <c r="C9" s="5" t="s">
        <v>30</v>
      </c>
      <c r="D9">
        <v>0.72140000000000004</v>
      </c>
      <c r="E9">
        <v>5.25</v>
      </c>
      <c r="F9" s="15">
        <f t="shared" si="0"/>
        <v>0.72140000000000004</v>
      </c>
      <c r="G9">
        <f t="shared" si="0"/>
        <v>5.25</v>
      </c>
      <c r="K9" s="37">
        <v>10</v>
      </c>
      <c r="L9" s="14" t="s">
        <v>26</v>
      </c>
      <c r="M9" s="16">
        <f t="shared" ref="M9:N11" si="1">F5</f>
        <v>2.5059999999999998</v>
      </c>
      <c r="N9" s="16">
        <f t="shared" si="1"/>
        <v>3.43</v>
      </c>
      <c r="O9" s="36">
        <f>AVERAGE(M9:M11)</f>
        <v>0.98346666666666671</v>
      </c>
      <c r="P9" s="36">
        <f>AVERAGE(N9:N11)</f>
        <v>6.25</v>
      </c>
      <c r="Q9" s="36">
        <f>STDEV(M9:M11)</f>
        <v>1.3228707621432005</v>
      </c>
    </row>
    <row r="10" spans="2:17" x14ac:dyDescent="0.25">
      <c r="B10" s="4">
        <v>6</v>
      </c>
      <c r="C10" s="5" t="s">
        <v>31</v>
      </c>
      <c r="D10">
        <v>0.62819999999999998</v>
      </c>
      <c r="E10">
        <v>4.05</v>
      </c>
      <c r="F10" s="15">
        <f t="shared" si="0"/>
        <v>0.62819999999999998</v>
      </c>
      <c r="G10">
        <f t="shared" si="0"/>
        <v>4.05</v>
      </c>
      <c r="K10" s="37"/>
      <c r="L10" s="14" t="s">
        <v>27</v>
      </c>
      <c r="M10" s="16">
        <f t="shared" si="1"/>
        <v>0.1154</v>
      </c>
      <c r="N10" s="16">
        <f t="shared" si="1"/>
        <v>10.52</v>
      </c>
      <c r="O10" s="36"/>
      <c r="P10" s="36"/>
      <c r="Q10" s="36"/>
    </row>
    <row r="11" spans="2:17" x14ac:dyDescent="0.25">
      <c r="B11" s="4">
        <v>7</v>
      </c>
      <c r="C11" s="5" t="s">
        <v>32</v>
      </c>
      <c r="D11">
        <v>0.12559999999999999</v>
      </c>
      <c r="E11">
        <v>5.72</v>
      </c>
      <c r="F11" s="15">
        <f t="shared" si="0"/>
        <v>0.12559999999999999</v>
      </c>
      <c r="G11">
        <f t="shared" si="0"/>
        <v>5.72</v>
      </c>
      <c r="K11" s="37"/>
      <c r="L11" s="14" t="s">
        <v>28</v>
      </c>
      <c r="M11" s="16">
        <f t="shared" si="1"/>
        <v>0.32900000000000001</v>
      </c>
      <c r="N11" s="16">
        <f t="shared" si="1"/>
        <v>4.8</v>
      </c>
      <c r="O11" s="36"/>
      <c r="P11" s="36"/>
      <c r="Q11" s="36"/>
    </row>
    <row r="12" spans="2:17" x14ac:dyDescent="0.25">
      <c r="B12" s="4">
        <v>8</v>
      </c>
      <c r="C12" s="5" t="s">
        <v>33</v>
      </c>
      <c r="D12">
        <v>0.40970000000000001</v>
      </c>
      <c r="E12">
        <v>4.12</v>
      </c>
      <c r="F12" s="15">
        <f t="shared" si="0"/>
        <v>0.40970000000000001</v>
      </c>
      <c r="G12">
        <f t="shared" si="0"/>
        <v>4.12</v>
      </c>
      <c r="K12" s="37">
        <v>20</v>
      </c>
      <c r="L12" s="14" t="s">
        <v>38</v>
      </c>
      <c r="M12" s="16">
        <f t="shared" ref="M12:N14" si="2">F17</f>
        <v>9.2200000000000004E-2</v>
      </c>
      <c r="N12" s="16">
        <f t="shared" si="2"/>
        <v>9.09</v>
      </c>
      <c r="O12" s="36">
        <f>AVERAGE(M12:M14)</f>
        <v>9.2600000000000016E-2</v>
      </c>
      <c r="P12" s="36">
        <f>AVERAGE(N12:N14)</f>
        <v>8.99</v>
      </c>
      <c r="Q12" s="36">
        <f>STDEV(M12:M14)</f>
        <v>2.3402563962096046E-2</v>
      </c>
    </row>
    <row r="13" spans="2:17" x14ac:dyDescent="0.25">
      <c r="B13" s="4">
        <v>9</v>
      </c>
      <c r="C13" s="5" t="s">
        <v>34</v>
      </c>
      <c r="D13">
        <v>0.1696</v>
      </c>
      <c r="E13">
        <v>8.66</v>
      </c>
      <c r="F13" s="15">
        <f t="shared" si="0"/>
        <v>0.1696</v>
      </c>
      <c r="G13">
        <f t="shared" si="0"/>
        <v>8.66</v>
      </c>
      <c r="K13" s="37"/>
      <c r="L13" s="14" t="s">
        <v>39</v>
      </c>
      <c r="M13" s="16">
        <f t="shared" si="2"/>
        <v>6.9400000000000003E-2</v>
      </c>
      <c r="N13" s="16">
        <f t="shared" si="2"/>
        <v>9.15</v>
      </c>
      <c r="O13" s="36"/>
      <c r="P13" s="36"/>
      <c r="Q13" s="36"/>
    </row>
    <row r="14" spans="2:17" x14ac:dyDescent="0.25">
      <c r="B14" s="4">
        <v>10</v>
      </c>
      <c r="C14" s="5" t="s">
        <v>35</v>
      </c>
      <c r="D14">
        <v>9.8199999999999996E-2</v>
      </c>
      <c r="E14">
        <v>8.8699999999999992</v>
      </c>
      <c r="F14" s="15">
        <f t="shared" si="0"/>
        <v>9.8199999999999996E-2</v>
      </c>
      <c r="G14">
        <f t="shared" si="0"/>
        <v>8.8699999999999992</v>
      </c>
      <c r="K14" s="37"/>
      <c r="L14" s="14" t="s">
        <v>40</v>
      </c>
      <c r="M14" s="16">
        <f t="shared" si="2"/>
        <v>0.1162</v>
      </c>
      <c r="N14" s="16">
        <f t="shared" si="2"/>
        <v>8.73</v>
      </c>
      <c r="O14" s="36"/>
      <c r="P14" s="36"/>
      <c r="Q14" s="36"/>
    </row>
    <row r="15" spans="2:17" x14ac:dyDescent="0.25">
      <c r="B15" s="4">
        <v>11</v>
      </c>
      <c r="C15" s="5" t="s">
        <v>36</v>
      </c>
      <c r="D15">
        <v>0.44629999999999997</v>
      </c>
      <c r="E15">
        <v>4.28</v>
      </c>
      <c r="F15" s="15">
        <f t="shared" si="0"/>
        <v>0.44629999999999997</v>
      </c>
      <c r="G15">
        <f t="shared" si="0"/>
        <v>4.28</v>
      </c>
      <c r="K15" s="37">
        <v>30</v>
      </c>
      <c r="L15" s="14" t="s">
        <v>50</v>
      </c>
      <c r="M15" s="16">
        <f t="shared" ref="M15:N17" si="3">F29</f>
        <v>0.1033</v>
      </c>
      <c r="N15" s="16">
        <f t="shared" si="3"/>
        <v>8.39</v>
      </c>
      <c r="O15" s="36">
        <f>AVERAGE(M15:M17)</f>
        <v>0.95156666666666656</v>
      </c>
      <c r="P15" s="36">
        <f>AVERAGE(N15:N17)</f>
        <v>5.4733333333333336</v>
      </c>
      <c r="Q15" s="36">
        <f>STDEV(M15:M17)</f>
        <v>1.3683225545657478</v>
      </c>
    </row>
    <row r="16" spans="2:17" x14ac:dyDescent="0.25">
      <c r="B16" s="4">
        <v>12</v>
      </c>
      <c r="C16" s="5" t="s">
        <v>37</v>
      </c>
      <c r="D16">
        <v>3.9944000000000002</v>
      </c>
      <c r="E16">
        <v>2.0699999999999998</v>
      </c>
      <c r="F16" s="15">
        <f t="shared" si="0"/>
        <v>3.9944000000000002</v>
      </c>
      <c r="G16">
        <f t="shared" si="0"/>
        <v>2.0699999999999998</v>
      </c>
      <c r="K16" s="37"/>
      <c r="L16" s="14" t="s">
        <v>51</v>
      </c>
      <c r="M16" s="16">
        <f t="shared" si="3"/>
        <v>2.5301</v>
      </c>
      <c r="N16" s="16">
        <f t="shared" si="3"/>
        <v>3.09</v>
      </c>
      <c r="O16" s="36"/>
      <c r="P16" s="36"/>
      <c r="Q16" s="36"/>
    </row>
    <row r="17" spans="2:17" x14ac:dyDescent="0.25">
      <c r="B17" s="4">
        <v>13</v>
      </c>
      <c r="C17" s="5" t="s">
        <v>38</v>
      </c>
      <c r="D17">
        <v>9.2200000000000004E-2</v>
      </c>
      <c r="E17">
        <v>9.09</v>
      </c>
      <c r="F17" s="15">
        <f t="shared" si="0"/>
        <v>9.2200000000000004E-2</v>
      </c>
      <c r="G17">
        <f t="shared" si="0"/>
        <v>9.09</v>
      </c>
      <c r="K17" s="37"/>
      <c r="L17" s="14" t="s">
        <v>52</v>
      </c>
      <c r="M17" s="16">
        <f t="shared" si="3"/>
        <v>0.2213</v>
      </c>
      <c r="N17" s="16">
        <f t="shared" si="3"/>
        <v>4.9400000000000004</v>
      </c>
      <c r="O17" s="36"/>
      <c r="P17" s="36"/>
      <c r="Q17" s="36"/>
    </row>
    <row r="18" spans="2:17" x14ac:dyDescent="0.25">
      <c r="B18" s="4">
        <v>14</v>
      </c>
      <c r="C18" s="5" t="s">
        <v>39</v>
      </c>
      <c r="D18">
        <v>6.9400000000000003E-2</v>
      </c>
      <c r="E18">
        <v>9.15</v>
      </c>
      <c r="F18" s="15">
        <f t="shared" si="0"/>
        <v>6.9400000000000003E-2</v>
      </c>
      <c r="G18">
        <f t="shared" si="0"/>
        <v>9.15</v>
      </c>
      <c r="K18" s="37">
        <v>40</v>
      </c>
      <c r="L18" s="14" t="s">
        <v>62</v>
      </c>
      <c r="M18" s="16">
        <f t="shared" ref="M18:N20" si="4">F41</f>
        <v>6.0400000000000002E-2</v>
      </c>
      <c r="N18" s="16">
        <f t="shared" si="4"/>
        <v>7.38</v>
      </c>
      <c r="O18" s="36">
        <f>AVERAGE(M18:M20)</f>
        <v>0.69530000000000003</v>
      </c>
      <c r="P18" s="36">
        <f>AVERAGE(N18:N20)</f>
        <v>5.083333333333333</v>
      </c>
      <c r="Q18" s="36">
        <f>STDEV(M18:M20)</f>
        <v>1.0382041851196711</v>
      </c>
    </row>
    <row r="19" spans="2:17" x14ac:dyDescent="0.25">
      <c r="B19" s="4">
        <v>15</v>
      </c>
      <c r="C19" s="5" t="s">
        <v>40</v>
      </c>
      <c r="D19">
        <v>0.1162</v>
      </c>
      <c r="E19">
        <v>8.73</v>
      </c>
      <c r="F19" s="15">
        <f t="shared" si="0"/>
        <v>0.1162</v>
      </c>
      <c r="G19">
        <f t="shared" si="0"/>
        <v>8.73</v>
      </c>
      <c r="K19" s="37"/>
      <c r="L19" s="14" t="s">
        <v>63</v>
      </c>
      <c r="M19" s="16">
        <f t="shared" si="4"/>
        <v>1.8934</v>
      </c>
      <c r="N19" s="16">
        <f t="shared" si="4"/>
        <v>1.89</v>
      </c>
      <c r="O19" s="36"/>
      <c r="P19" s="36"/>
      <c r="Q19" s="36"/>
    </row>
    <row r="20" spans="2:17" x14ac:dyDescent="0.25">
      <c r="B20" s="4">
        <v>16</v>
      </c>
      <c r="C20" s="5" t="s">
        <v>41</v>
      </c>
      <c r="D20">
        <v>1.7743</v>
      </c>
      <c r="E20">
        <v>2.3199999999999998</v>
      </c>
      <c r="F20" s="15">
        <f t="shared" si="0"/>
        <v>1.7743</v>
      </c>
      <c r="G20">
        <f t="shared" si="0"/>
        <v>2.3199999999999998</v>
      </c>
      <c r="K20" s="37"/>
      <c r="L20" s="14" t="s">
        <v>64</v>
      </c>
      <c r="M20" s="16">
        <f t="shared" si="4"/>
        <v>0.1321</v>
      </c>
      <c r="N20" s="16">
        <f t="shared" si="4"/>
        <v>5.98</v>
      </c>
      <c r="O20" s="36"/>
      <c r="P20" s="36"/>
      <c r="Q20" s="36"/>
    </row>
    <row r="21" spans="2:17" x14ac:dyDescent="0.25">
      <c r="B21" s="4">
        <v>17</v>
      </c>
      <c r="C21" s="5" t="s">
        <v>42</v>
      </c>
      <c r="D21">
        <v>0.39019999999999999</v>
      </c>
      <c r="E21">
        <v>5.24</v>
      </c>
      <c r="F21" s="15">
        <f t="shared" si="0"/>
        <v>0.39019999999999999</v>
      </c>
      <c r="G21">
        <f t="shared" si="0"/>
        <v>5.24</v>
      </c>
      <c r="K21" s="37">
        <v>50</v>
      </c>
      <c r="L21" s="14" t="s">
        <v>74</v>
      </c>
      <c r="M21" s="16">
        <f t="shared" ref="M21:N23" si="5">F53</f>
        <v>8.8200000000000001E-2</v>
      </c>
      <c r="N21" s="16">
        <f t="shared" si="5"/>
        <v>8.59</v>
      </c>
      <c r="O21" s="36">
        <f>AVERAGE(M21:M23)</f>
        <v>1.0160333333333333</v>
      </c>
      <c r="P21" s="36">
        <f>AVERAGE(N21:N23)</f>
        <v>6.8233333333333333</v>
      </c>
      <c r="Q21" s="36">
        <f>STDEV(M21:M23)</f>
        <v>1.6167636572280231</v>
      </c>
    </row>
    <row r="22" spans="2:17" x14ac:dyDescent="0.25">
      <c r="B22" s="4">
        <v>18</v>
      </c>
      <c r="C22" s="5" t="s">
        <v>43</v>
      </c>
      <c r="D22">
        <v>0.24560000000000001</v>
      </c>
      <c r="E22">
        <v>8.82</v>
      </c>
      <c r="F22" s="15">
        <f t="shared" si="0"/>
        <v>0.24560000000000001</v>
      </c>
      <c r="G22">
        <f t="shared" si="0"/>
        <v>8.82</v>
      </c>
      <c r="K22" s="37"/>
      <c r="L22" s="14" t="s">
        <v>75</v>
      </c>
      <c r="M22" s="16">
        <f t="shared" si="5"/>
        <v>7.6999999999999999E-2</v>
      </c>
      <c r="N22" s="16">
        <f t="shared" si="5"/>
        <v>9.85</v>
      </c>
      <c r="O22" s="36"/>
      <c r="P22" s="36"/>
      <c r="Q22" s="36"/>
    </row>
    <row r="23" spans="2:17" x14ac:dyDescent="0.25">
      <c r="B23" s="4">
        <v>19</v>
      </c>
      <c r="C23" s="5" t="s">
        <v>44</v>
      </c>
      <c r="D23">
        <v>7.9200000000000007E-2</v>
      </c>
      <c r="E23">
        <v>9.44</v>
      </c>
      <c r="F23" s="15">
        <f t="shared" si="0"/>
        <v>7.9200000000000007E-2</v>
      </c>
      <c r="G23">
        <f t="shared" si="0"/>
        <v>9.44</v>
      </c>
      <c r="K23" s="37"/>
      <c r="L23" s="14" t="s">
        <v>76</v>
      </c>
      <c r="M23" s="16">
        <f t="shared" si="5"/>
        <v>2.8828999999999998</v>
      </c>
      <c r="N23" s="16">
        <f t="shared" si="5"/>
        <v>2.0299999999999998</v>
      </c>
      <c r="O23" s="36"/>
      <c r="P23" s="36"/>
      <c r="Q23" s="36"/>
    </row>
    <row r="24" spans="2:17" x14ac:dyDescent="0.25">
      <c r="B24" s="4">
        <v>20</v>
      </c>
      <c r="C24" s="5" t="s">
        <v>45</v>
      </c>
      <c r="D24">
        <v>4.76</v>
      </c>
      <c r="E24">
        <v>2.2599999999999998</v>
      </c>
      <c r="F24" s="15">
        <f t="shared" si="0"/>
        <v>4.76</v>
      </c>
      <c r="G24">
        <f t="shared" si="0"/>
        <v>2.2599999999999998</v>
      </c>
      <c r="K24" s="17"/>
      <c r="L24" s="17"/>
      <c r="M24" s="17"/>
      <c r="N24" s="17"/>
      <c r="O24" s="17"/>
      <c r="P24" s="17"/>
    </row>
    <row r="25" spans="2:17" x14ac:dyDescent="0.25">
      <c r="B25" s="4">
        <v>21</v>
      </c>
      <c r="C25" s="5" t="s">
        <v>46</v>
      </c>
      <c r="D25">
        <v>0.1072</v>
      </c>
      <c r="E25">
        <v>8.15</v>
      </c>
      <c r="F25" s="15">
        <f t="shared" si="0"/>
        <v>0.1072</v>
      </c>
      <c r="G25">
        <f t="shared" si="0"/>
        <v>8.15</v>
      </c>
      <c r="K25" s="37">
        <v>10</v>
      </c>
      <c r="L25" s="18" t="s">
        <v>29</v>
      </c>
      <c r="M25" s="19">
        <f t="shared" ref="M25:N27" si="6">F8</f>
        <v>0.66920000000000002</v>
      </c>
      <c r="N25" s="19">
        <f t="shared" si="6"/>
        <v>4.09</v>
      </c>
      <c r="O25" s="36">
        <f>AVERAGE(M25:M27)</f>
        <v>0.67293333333333338</v>
      </c>
      <c r="P25" s="36">
        <f>AVERAGE(N25:N27)</f>
        <v>4.4633333333333338</v>
      </c>
      <c r="Q25" s="36">
        <f>STDEV(M25:M27)</f>
        <v>4.6712025575148586E-2</v>
      </c>
    </row>
    <row r="26" spans="2:17" x14ac:dyDescent="0.25">
      <c r="B26" s="4">
        <v>22</v>
      </c>
      <c r="C26" s="5" t="s">
        <v>47</v>
      </c>
      <c r="D26">
        <v>0.1348</v>
      </c>
      <c r="E26">
        <v>7.87</v>
      </c>
      <c r="F26" s="15">
        <f t="shared" si="0"/>
        <v>0.1348</v>
      </c>
      <c r="G26">
        <f t="shared" si="0"/>
        <v>7.87</v>
      </c>
      <c r="K26" s="37"/>
      <c r="L26" s="14" t="s">
        <v>30</v>
      </c>
      <c r="M26" s="19">
        <f t="shared" si="6"/>
        <v>0.72140000000000004</v>
      </c>
      <c r="N26" s="19">
        <f t="shared" si="6"/>
        <v>5.25</v>
      </c>
      <c r="O26" s="36"/>
      <c r="P26" s="36"/>
      <c r="Q26" s="36"/>
    </row>
    <row r="27" spans="2:17" x14ac:dyDescent="0.25">
      <c r="B27" s="4">
        <v>23</v>
      </c>
      <c r="C27" s="5" t="s">
        <v>48</v>
      </c>
      <c r="D27">
        <v>7.1400000000000005E-2</v>
      </c>
      <c r="E27">
        <v>14.33</v>
      </c>
      <c r="F27" s="15">
        <f t="shared" si="0"/>
        <v>7.1400000000000005E-2</v>
      </c>
      <c r="G27">
        <f t="shared" si="0"/>
        <v>14.33</v>
      </c>
      <c r="K27" s="37"/>
      <c r="L27" s="14" t="s">
        <v>31</v>
      </c>
      <c r="M27" s="19">
        <f t="shared" si="6"/>
        <v>0.62819999999999998</v>
      </c>
      <c r="N27" s="19">
        <f t="shared" si="6"/>
        <v>4.05</v>
      </c>
      <c r="O27" s="36"/>
      <c r="P27" s="36"/>
      <c r="Q27" s="36"/>
    </row>
    <row r="28" spans="2:17" x14ac:dyDescent="0.25">
      <c r="B28" s="4">
        <v>24</v>
      </c>
      <c r="C28" s="5" t="s">
        <v>49</v>
      </c>
      <c r="D28">
        <v>4.109</v>
      </c>
      <c r="E28">
        <v>2.13</v>
      </c>
      <c r="F28" s="15">
        <f t="shared" si="0"/>
        <v>4.109</v>
      </c>
      <c r="G28">
        <f t="shared" si="0"/>
        <v>2.13</v>
      </c>
      <c r="K28" s="37">
        <v>20</v>
      </c>
      <c r="L28" s="14" t="s">
        <v>41</v>
      </c>
      <c r="M28" s="16">
        <f t="shared" ref="M28:N30" si="7">F20</f>
        <v>1.7743</v>
      </c>
      <c r="N28" s="16">
        <f t="shared" si="7"/>
        <v>2.3199999999999998</v>
      </c>
      <c r="O28" s="36">
        <f>AVERAGE(M28:M30)</f>
        <v>0.80336666666666667</v>
      </c>
      <c r="P28" s="36">
        <f>AVERAGE(N28:N30)</f>
        <v>5.4600000000000009</v>
      </c>
      <c r="Q28" s="36">
        <f>STDEV(M28:M30)</f>
        <v>0.84395553397873591</v>
      </c>
    </row>
    <row r="29" spans="2:17" x14ac:dyDescent="0.25">
      <c r="B29" s="4">
        <v>25</v>
      </c>
      <c r="C29" s="5" t="s">
        <v>50</v>
      </c>
      <c r="D29">
        <v>0.1033</v>
      </c>
      <c r="E29">
        <v>8.39</v>
      </c>
      <c r="F29" s="15">
        <f t="shared" si="0"/>
        <v>0.1033</v>
      </c>
      <c r="G29">
        <f t="shared" si="0"/>
        <v>8.39</v>
      </c>
      <c r="K29" s="37"/>
      <c r="L29" s="14" t="s">
        <v>42</v>
      </c>
      <c r="M29" s="16">
        <f t="shared" si="7"/>
        <v>0.39019999999999999</v>
      </c>
      <c r="N29" s="16">
        <f t="shared" si="7"/>
        <v>5.24</v>
      </c>
      <c r="O29" s="36"/>
      <c r="P29" s="36"/>
      <c r="Q29" s="36"/>
    </row>
    <row r="30" spans="2:17" x14ac:dyDescent="0.25">
      <c r="B30" s="4">
        <v>26</v>
      </c>
      <c r="C30" s="5" t="s">
        <v>51</v>
      </c>
      <c r="D30">
        <v>2.5301</v>
      </c>
      <c r="E30">
        <v>3.09</v>
      </c>
      <c r="F30" s="15">
        <f t="shared" si="0"/>
        <v>2.5301</v>
      </c>
      <c r="G30">
        <f t="shared" si="0"/>
        <v>3.09</v>
      </c>
      <c r="K30" s="37"/>
      <c r="L30" s="14" t="s">
        <v>43</v>
      </c>
      <c r="M30" s="16">
        <f t="shared" si="7"/>
        <v>0.24560000000000001</v>
      </c>
      <c r="N30" s="16">
        <f t="shared" si="7"/>
        <v>8.82</v>
      </c>
      <c r="O30" s="36"/>
      <c r="P30" s="36"/>
      <c r="Q30" s="36"/>
    </row>
    <row r="31" spans="2:17" x14ac:dyDescent="0.25">
      <c r="B31" s="4">
        <v>27</v>
      </c>
      <c r="C31" s="5" t="s">
        <v>52</v>
      </c>
      <c r="D31">
        <v>0.2213</v>
      </c>
      <c r="E31">
        <v>4.9400000000000004</v>
      </c>
      <c r="F31" s="15">
        <f t="shared" si="0"/>
        <v>0.2213</v>
      </c>
      <c r="G31">
        <f t="shared" si="0"/>
        <v>4.9400000000000004</v>
      </c>
      <c r="K31" s="37">
        <v>30</v>
      </c>
      <c r="L31" s="14" t="s">
        <v>53</v>
      </c>
      <c r="M31" s="16">
        <f t="shared" ref="M31:N33" si="8">F32</f>
        <v>0.19409999999999999</v>
      </c>
      <c r="N31" s="16">
        <f t="shared" si="8"/>
        <v>5.9</v>
      </c>
      <c r="O31" s="36">
        <f>AVERAGE(M31:M33)</f>
        <v>0.17556666666666665</v>
      </c>
      <c r="P31" s="36">
        <f>AVERAGE(N31:N33)</f>
        <v>8.2466666666666679</v>
      </c>
      <c r="Q31" s="36">
        <f>STDEV(M31:M33)</f>
        <v>4.0056252112914165E-2</v>
      </c>
    </row>
    <row r="32" spans="2:17" x14ac:dyDescent="0.25">
      <c r="B32" s="4">
        <v>28</v>
      </c>
      <c r="C32" s="5" t="s">
        <v>53</v>
      </c>
      <c r="D32">
        <v>0.19409999999999999</v>
      </c>
      <c r="E32">
        <v>5.9</v>
      </c>
      <c r="F32" s="15">
        <f t="shared" si="0"/>
        <v>0.19409999999999999</v>
      </c>
      <c r="G32">
        <f t="shared" si="0"/>
        <v>5.9</v>
      </c>
      <c r="K32" s="37"/>
      <c r="L32" s="14" t="s">
        <v>54</v>
      </c>
      <c r="M32" s="16">
        <f t="shared" si="8"/>
        <v>0.20300000000000001</v>
      </c>
      <c r="N32" s="16">
        <f t="shared" si="8"/>
        <v>8.1999999999999993</v>
      </c>
      <c r="O32" s="36"/>
      <c r="P32" s="36"/>
      <c r="Q32" s="36"/>
    </row>
    <row r="33" spans="2:17" x14ac:dyDescent="0.25">
      <c r="B33" s="4">
        <v>29</v>
      </c>
      <c r="C33" s="5" t="s">
        <v>54</v>
      </c>
      <c r="D33">
        <v>0.20300000000000001</v>
      </c>
      <c r="E33">
        <v>8.1999999999999993</v>
      </c>
      <c r="F33" s="15">
        <f t="shared" si="0"/>
        <v>0.20300000000000001</v>
      </c>
      <c r="G33">
        <f t="shared" si="0"/>
        <v>8.1999999999999993</v>
      </c>
      <c r="K33" s="37"/>
      <c r="L33" s="14" t="s">
        <v>55</v>
      </c>
      <c r="M33" s="16">
        <f t="shared" si="8"/>
        <v>0.12959999999999999</v>
      </c>
      <c r="N33" s="16">
        <f t="shared" si="8"/>
        <v>10.64</v>
      </c>
      <c r="O33" s="36"/>
      <c r="P33" s="36"/>
      <c r="Q33" s="36"/>
    </row>
    <row r="34" spans="2:17" x14ac:dyDescent="0.25">
      <c r="B34" s="4">
        <v>30</v>
      </c>
      <c r="C34" s="5" t="s">
        <v>55</v>
      </c>
      <c r="D34">
        <v>0.12959999999999999</v>
      </c>
      <c r="E34">
        <v>10.64</v>
      </c>
      <c r="F34" s="15">
        <f t="shared" si="0"/>
        <v>0.12959999999999999</v>
      </c>
      <c r="G34">
        <f t="shared" si="0"/>
        <v>10.64</v>
      </c>
      <c r="K34" s="37">
        <v>40</v>
      </c>
      <c r="L34" s="14" t="s">
        <v>65</v>
      </c>
      <c r="M34" s="16">
        <f t="shared" ref="M34:N36" si="9">F44</f>
        <v>2.6530999999999998</v>
      </c>
      <c r="N34" s="16">
        <f t="shared" si="9"/>
        <v>1.8</v>
      </c>
      <c r="O34" s="36">
        <f>AVERAGE(M34:M36)</f>
        <v>1.1562333333333332</v>
      </c>
      <c r="P34" s="36">
        <f>AVERAGE(N34:N36)</f>
        <v>4.1900000000000004</v>
      </c>
      <c r="Q34" s="36">
        <f>STDEV(M34:M36)</f>
        <v>1.3136099586000911</v>
      </c>
    </row>
    <row r="35" spans="2:17" x14ac:dyDescent="0.25">
      <c r="B35" s="4">
        <v>31</v>
      </c>
      <c r="C35" s="5" t="s">
        <v>56</v>
      </c>
      <c r="D35">
        <v>0.1661</v>
      </c>
      <c r="E35">
        <v>8.89</v>
      </c>
      <c r="F35" s="15">
        <f t="shared" si="0"/>
        <v>0.1661</v>
      </c>
      <c r="G35">
        <f t="shared" si="0"/>
        <v>8.89</v>
      </c>
      <c r="K35" s="37"/>
      <c r="L35" s="14" t="s">
        <v>66</v>
      </c>
      <c r="M35" s="16">
        <f t="shared" si="9"/>
        <v>0.62019999999999997</v>
      </c>
      <c r="N35" s="16">
        <f t="shared" si="9"/>
        <v>5.45</v>
      </c>
      <c r="O35" s="36"/>
      <c r="P35" s="36"/>
      <c r="Q35" s="36"/>
    </row>
    <row r="36" spans="2:17" x14ac:dyDescent="0.25">
      <c r="B36" s="4">
        <v>32</v>
      </c>
      <c r="C36" s="5" t="s">
        <v>57</v>
      </c>
      <c r="D36">
        <v>0.15379999999999999</v>
      </c>
      <c r="E36">
        <v>9.65</v>
      </c>
      <c r="F36" s="15">
        <f t="shared" si="0"/>
        <v>0.15379999999999999</v>
      </c>
      <c r="G36">
        <f t="shared" si="0"/>
        <v>9.65</v>
      </c>
      <c r="K36" s="37"/>
      <c r="L36" s="14" t="s">
        <v>67</v>
      </c>
      <c r="M36" s="16">
        <f t="shared" si="9"/>
        <v>0.19539999999999999</v>
      </c>
      <c r="N36" s="16">
        <f t="shared" si="9"/>
        <v>5.32</v>
      </c>
      <c r="O36" s="36"/>
      <c r="P36" s="36"/>
      <c r="Q36" s="36"/>
    </row>
    <row r="37" spans="2:17" x14ac:dyDescent="0.25">
      <c r="B37" s="4">
        <v>33</v>
      </c>
      <c r="C37" s="5" t="s">
        <v>58</v>
      </c>
      <c r="D37">
        <v>0.17219999999999999</v>
      </c>
      <c r="E37">
        <v>10.130000000000001</v>
      </c>
      <c r="F37" s="15">
        <f t="shared" si="0"/>
        <v>0.17219999999999999</v>
      </c>
      <c r="G37">
        <f t="shared" si="0"/>
        <v>10.130000000000001</v>
      </c>
      <c r="K37" s="37">
        <v>50</v>
      </c>
      <c r="L37" s="14" t="s">
        <v>77</v>
      </c>
      <c r="M37" s="16">
        <f t="shared" ref="M37:N39" si="10">F56</f>
        <v>0.3831</v>
      </c>
      <c r="N37" s="16">
        <f t="shared" si="10"/>
        <v>7.1</v>
      </c>
      <c r="O37" s="36">
        <f>AVERAGE(M37:M39)</f>
        <v>0.2563333333333333</v>
      </c>
      <c r="P37" s="36">
        <f>AVERAGE(N37:N39)</f>
        <v>8.51</v>
      </c>
      <c r="Q37" s="36">
        <f>STDEV(M37:M39)</f>
        <v>0.10989023311165268</v>
      </c>
    </row>
    <row r="38" spans="2:17" x14ac:dyDescent="0.25">
      <c r="B38" s="4">
        <v>34</v>
      </c>
      <c r="C38" s="5" t="s">
        <v>59</v>
      </c>
      <c r="D38">
        <v>0.98080000000000001</v>
      </c>
      <c r="E38">
        <v>1.47</v>
      </c>
      <c r="F38" s="15">
        <f t="shared" si="0"/>
        <v>0.98080000000000001</v>
      </c>
      <c r="G38">
        <f t="shared" si="0"/>
        <v>1.47</v>
      </c>
      <c r="K38" s="37"/>
      <c r="L38" s="14" t="s">
        <v>78</v>
      </c>
      <c r="M38" s="16">
        <f t="shared" si="10"/>
        <v>0.18809999999999999</v>
      </c>
      <c r="N38" s="16">
        <f t="shared" si="10"/>
        <v>12.76</v>
      </c>
      <c r="O38" s="36"/>
      <c r="P38" s="36"/>
      <c r="Q38" s="36"/>
    </row>
    <row r="39" spans="2:17" x14ac:dyDescent="0.25">
      <c r="B39" s="4">
        <v>35</v>
      </c>
      <c r="C39" s="5" t="s">
        <v>60</v>
      </c>
      <c r="D39">
        <v>0.1111</v>
      </c>
      <c r="E39">
        <v>7.2</v>
      </c>
      <c r="F39" s="15">
        <f t="shared" si="0"/>
        <v>0.1111</v>
      </c>
      <c r="G39">
        <f t="shared" si="0"/>
        <v>7.2</v>
      </c>
      <c r="K39" s="37"/>
      <c r="L39" s="14" t="s">
        <v>79</v>
      </c>
      <c r="M39" s="16">
        <f t="shared" si="10"/>
        <v>0.1978</v>
      </c>
      <c r="N39" s="16">
        <f t="shared" si="10"/>
        <v>5.67</v>
      </c>
      <c r="O39" s="36"/>
      <c r="P39" s="36"/>
      <c r="Q39" s="36"/>
    </row>
    <row r="40" spans="2:17" x14ac:dyDescent="0.25">
      <c r="B40" s="4">
        <v>36</v>
      </c>
      <c r="C40" s="5" t="s">
        <v>61</v>
      </c>
      <c r="D40">
        <v>9.5899999999999999E-2</v>
      </c>
      <c r="E40">
        <v>5.34</v>
      </c>
      <c r="F40" s="15">
        <f t="shared" si="0"/>
        <v>9.5899999999999999E-2</v>
      </c>
      <c r="G40">
        <f t="shared" si="0"/>
        <v>5.34</v>
      </c>
      <c r="K40" s="17"/>
      <c r="L40" s="17"/>
      <c r="M40" s="17"/>
      <c r="N40" s="17"/>
      <c r="O40" s="17"/>
      <c r="P40" s="17"/>
    </row>
    <row r="41" spans="2:17" x14ac:dyDescent="0.25">
      <c r="B41" s="4">
        <v>37</v>
      </c>
      <c r="C41" s="5" t="s">
        <v>62</v>
      </c>
      <c r="D41">
        <v>6.0400000000000002E-2</v>
      </c>
      <c r="E41">
        <v>7.38</v>
      </c>
      <c r="F41" s="15">
        <f t="shared" si="0"/>
        <v>6.0400000000000002E-2</v>
      </c>
      <c r="G41">
        <f t="shared" si="0"/>
        <v>7.38</v>
      </c>
      <c r="K41" s="37">
        <v>10</v>
      </c>
      <c r="L41" s="18" t="s">
        <v>32</v>
      </c>
      <c r="M41" s="19">
        <f t="shared" ref="M41:N43" si="11">F11</f>
        <v>0.12559999999999999</v>
      </c>
      <c r="N41" s="19">
        <f t="shared" si="11"/>
        <v>5.72</v>
      </c>
      <c r="O41" s="36">
        <f>AVERAGE(M41:M43)</f>
        <v>0.23496666666666666</v>
      </c>
      <c r="P41" s="36">
        <f>AVERAGE(N41:N43)</f>
        <v>6.166666666666667</v>
      </c>
      <c r="Q41" s="36">
        <f>STDEV(M41:M43)</f>
        <v>0.15291436601357425</v>
      </c>
    </row>
    <row r="42" spans="2:17" x14ac:dyDescent="0.25">
      <c r="B42" s="4">
        <v>38</v>
      </c>
      <c r="C42" s="5" t="s">
        <v>63</v>
      </c>
      <c r="D42">
        <v>1.8934</v>
      </c>
      <c r="E42">
        <v>1.89</v>
      </c>
      <c r="F42" s="15">
        <f t="shared" si="0"/>
        <v>1.8934</v>
      </c>
      <c r="G42">
        <f t="shared" si="0"/>
        <v>1.89</v>
      </c>
      <c r="K42" s="37"/>
      <c r="L42" s="14" t="s">
        <v>33</v>
      </c>
      <c r="M42" s="19">
        <f t="shared" si="11"/>
        <v>0.40970000000000001</v>
      </c>
      <c r="N42" s="19">
        <f t="shared" si="11"/>
        <v>4.12</v>
      </c>
      <c r="O42" s="36"/>
      <c r="P42" s="36"/>
      <c r="Q42" s="36"/>
    </row>
    <row r="43" spans="2:17" x14ac:dyDescent="0.25">
      <c r="B43" s="4">
        <v>39</v>
      </c>
      <c r="C43" s="5" t="s">
        <v>64</v>
      </c>
      <c r="D43">
        <v>0.1321</v>
      </c>
      <c r="E43">
        <v>5.98</v>
      </c>
      <c r="F43" s="15">
        <f t="shared" si="0"/>
        <v>0.1321</v>
      </c>
      <c r="G43">
        <f t="shared" si="0"/>
        <v>5.98</v>
      </c>
      <c r="K43" s="37"/>
      <c r="L43" s="14" t="s">
        <v>34</v>
      </c>
      <c r="M43" s="19">
        <f t="shared" si="11"/>
        <v>0.1696</v>
      </c>
      <c r="N43" s="19">
        <f t="shared" si="11"/>
        <v>8.66</v>
      </c>
      <c r="O43" s="36"/>
      <c r="P43" s="36"/>
      <c r="Q43" s="36"/>
    </row>
    <row r="44" spans="2:17" x14ac:dyDescent="0.25">
      <c r="B44" s="4">
        <v>40</v>
      </c>
      <c r="C44" s="5" t="s">
        <v>65</v>
      </c>
      <c r="D44">
        <v>2.6530999999999998</v>
      </c>
      <c r="E44">
        <v>1.8</v>
      </c>
      <c r="F44" s="15">
        <f t="shared" si="0"/>
        <v>2.6530999999999998</v>
      </c>
      <c r="G44">
        <f t="shared" si="0"/>
        <v>1.8</v>
      </c>
      <c r="K44" s="37">
        <v>20</v>
      </c>
      <c r="L44" s="14" t="s">
        <v>44</v>
      </c>
      <c r="M44" s="16">
        <f t="shared" ref="M44:N46" si="12">F23</f>
        <v>7.9200000000000007E-2</v>
      </c>
      <c r="N44" s="16">
        <f t="shared" si="12"/>
        <v>9.44</v>
      </c>
      <c r="O44" s="36">
        <f>AVERAGE(M44:M46)</f>
        <v>1.6487999999999998</v>
      </c>
      <c r="P44" s="36">
        <f>AVERAGE(N44:N46)</f>
        <v>6.6166666666666671</v>
      </c>
      <c r="Q44" s="36">
        <f>STDEV(M44:M46)</f>
        <v>2.6944146080364098</v>
      </c>
    </row>
    <row r="45" spans="2:17" x14ac:dyDescent="0.25">
      <c r="B45" s="4">
        <v>41</v>
      </c>
      <c r="C45" s="5" t="s">
        <v>66</v>
      </c>
      <c r="D45">
        <v>0.62019999999999997</v>
      </c>
      <c r="E45">
        <v>5.45</v>
      </c>
      <c r="F45" s="15">
        <f t="shared" si="0"/>
        <v>0.62019999999999997</v>
      </c>
      <c r="G45">
        <f t="shared" si="0"/>
        <v>5.45</v>
      </c>
      <c r="K45" s="37"/>
      <c r="L45" s="14" t="s">
        <v>45</v>
      </c>
      <c r="M45" s="16">
        <f t="shared" si="12"/>
        <v>4.76</v>
      </c>
      <c r="N45" s="16">
        <f t="shared" si="12"/>
        <v>2.2599999999999998</v>
      </c>
      <c r="O45" s="36"/>
      <c r="P45" s="36"/>
      <c r="Q45" s="36"/>
    </row>
    <row r="46" spans="2:17" x14ac:dyDescent="0.25">
      <c r="B46" s="4">
        <v>42</v>
      </c>
      <c r="C46" s="5" t="s">
        <v>67</v>
      </c>
      <c r="D46">
        <v>0.19539999999999999</v>
      </c>
      <c r="E46">
        <v>5.32</v>
      </c>
      <c r="F46" s="15">
        <f t="shared" si="0"/>
        <v>0.19539999999999999</v>
      </c>
      <c r="G46">
        <f t="shared" si="0"/>
        <v>5.32</v>
      </c>
      <c r="K46" s="37"/>
      <c r="L46" s="14" t="s">
        <v>46</v>
      </c>
      <c r="M46" s="16">
        <f t="shared" si="12"/>
        <v>0.1072</v>
      </c>
      <c r="N46" s="16">
        <f t="shared" si="12"/>
        <v>8.15</v>
      </c>
      <c r="O46" s="36"/>
      <c r="P46" s="36"/>
      <c r="Q46" s="36"/>
    </row>
    <row r="47" spans="2:17" x14ac:dyDescent="0.25">
      <c r="B47" s="4">
        <v>43</v>
      </c>
      <c r="C47" s="5" t="s">
        <v>68</v>
      </c>
      <c r="D47">
        <v>0.54979999999999996</v>
      </c>
      <c r="E47">
        <v>5.42</v>
      </c>
      <c r="F47" s="15">
        <f t="shared" si="0"/>
        <v>0.54979999999999996</v>
      </c>
      <c r="G47">
        <f t="shared" si="0"/>
        <v>5.42</v>
      </c>
      <c r="K47" s="37">
        <v>30</v>
      </c>
      <c r="L47" s="14" t="s">
        <v>56</v>
      </c>
      <c r="M47" s="16">
        <f t="shared" ref="M47:N49" si="13">F35</f>
        <v>0.1661</v>
      </c>
      <c r="N47" s="16">
        <f t="shared" si="13"/>
        <v>8.89</v>
      </c>
      <c r="O47" s="36">
        <f>AVERAGE(M47:M49)</f>
        <v>0.16403333333333334</v>
      </c>
      <c r="P47" s="36">
        <f>AVERAGE(N47:N49)</f>
        <v>9.5566666666666666</v>
      </c>
      <c r="Q47" s="36">
        <f>STDEV(M47:M49)</f>
        <v>9.37247743840087E-3</v>
      </c>
    </row>
    <row r="48" spans="2:17" x14ac:dyDescent="0.25">
      <c r="B48" s="4">
        <v>44</v>
      </c>
      <c r="C48" s="5" t="s">
        <v>69</v>
      </c>
      <c r="D48">
        <v>0.1142</v>
      </c>
      <c r="E48">
        <v>9.69</v>
      </c>
      <c r="F48" s="15">
        <f t="shared" si="0"/>
        <v>0.1142</v>
      </c>
      <c r="G48">
        <f t="shared" si="0"/>
        <v>9.69</v>
      </c>
      <c r="K48" s="37"/>
      <c r="L48" s="14" t="s">
        <v>57</v>
      </c>
      <c r="M48" s="16">
        <f t="shared" si="13"/>
        <v>0.15379999999999999</v>
      </c>
      <c r="N48" s="16">
        <f t="shared" si="13"/>
        <v>9.65</v>
      </c>
      <c r="O48" s="36"/>
      <c r="P48" s="36"/>
      <c r="Q48" s="36"/>
    </row>
    <row r="49" spans="2:17" x14ac:dyDescent="0.25">
      <c r="B49" s="4">
        <v>45</v>
      </c>
      <c r="C49" s="5" t="s">
        <v>70</v>
      </c>
      <c r="D49">
        <v>0.1002</v>
      </c>
      <c r="E49">
        <v>12.48</v>
      </c>
      <c r="F49" s="15">
        <f t="shared" si="0"/>
        <v>0.1002</v>
      </c>
      <c r="G49">
        <f t="shared" si="0"/>
        <v>12.48</v>
      </c>
      <c r="K49" s="37"/>
      <c r="L49" s="14" t="s">
        <v>58</v>
      </c>
      <c r="M49" s="16">
        <f t="shared" si="13"/>
        <v>0.17219999999999999</v>
      </c>
      <c r="N49" s="16">
        <f t="shared" si="13"/>
        <v>10.130000000000001</v>
      </c>
      <c r="O49" s="36"/>
      <c r="P49" s="36"/>
      <c r="Q49" s="36"/>
    </row>
    <row r="50" spans="2:17" x14ac:dyDescent="0.25">
      <c r="B50" s="4">
        <v>46</v>
      </c>
      <c r="C50" s="5" t="s">
        <v>71</v>
      </c>
      <c r="D50">
        <v>0.41249999999999998</v>
      </c>
      <c r="E50">
        <v>3.91</v>
      </c>
      <c r="F50" s="15">
        <f t="shared" si="0"/>
        <v>0.41249999999999998</v>
      </c>
      <c r="G50">
        <f t="shared" si="0"/>
        <v>3.91</v>
      </c>
      <c r="K50" s="37">
        <v>40</v>
      </c>
      <c r="L50" s="14" t="s">
        <v>68</v>
      </c>
      <c r="M50" s="16">
        <f t="shared" ref="M50:N52" si="14">F47</f>
        <v>0.54979999999999996</v>
      </c>
      <c r="N50" s="16">
        <f t="shared" si="14"/>
        <v>5.42</v>
      </c>
      <c r="O50" s="36">
        <f>AVERAGE(M50:M52)</f>
        <v>0.25473333333333331</v>
      </c>
      <c r="P50" s="36">
        <f>AVERAGE(N50:N52)</f>
        <v>9.1966666666666672</v>
      </c>
      <c r="Q50" s="36">
        <f>STDEV(M50:M52)</f>
        <v>0.25563108835455312</v>
      </c>
    </row>
    <row r="51" spans="2:17" x14ac:dyDescent="0.25">
      <c r="B51" s="4">
        <v>47</v>
      </c>
      <c r="C51" s="5" t="s">
        <v>72</v>
      </c>
      <c r="D51">
        <v>1.8657999999999999</v>
      </c>
      <c r="E51">
        <v>2.2200000000000002</v>
      </c>
      <c r="F51" s="15">
        <f t="shared" si="0"/>
        <v>1.8657999999999999</v>
      </c>
      <c r="G51">
        <f t="shared" si="0"/>
        <v>2.2200000000000002</v>
      </c>
      <c r="K51" s="37"/>
      <c r="L51" s="14" t="s">
        <v>69</v>
      </c>
      <c r="M51" s="16">
        <f t="shared" si="14"/>
        <v>0.1142</v>
      </c>
      <c r="N51" s="16">
        <f t="shared" si="14"/>
        <v>9.69</v>
      </c>
      <c r="O51" s="36"/>
      <c r="P51" s="36"/>
      <c r="Q51" s="36"/>
    </row>
    <row r="52" spans="2:17" x14ac:dyDescent="0.25">
      <c r="B52" s="4">
        <v>48</v>
      </c>
      <c r="C52" s="5" t="s">
        <v>73</v>
      </c>
      <c r="D52">
        <v>8.4500000000000006E-2</v>
      </c>
      <c r="E52">
        <v>5.52</v>
      </c>
      <c r="F52" s="15">
        <f t="shared" si="0"/>
        <v>8.4500000000000006E-2</v>
      </c>
      <c r="G52">
        <f t="shared" si="0"/>
        <v>5.52</v>
      </c>
      <c r="K52" s="37"/>
      <c r="L52" s="14" t="s">
        <v>70</v>
      </c>
      <c r="M52" s="16">
        <f t="shared" si="14"/>
        <v>0.1002</v>
      </c>
      <c r="N52" s="16">
        <f t="shared" si="14"/>
        <v>12.48</v>
      </c>
      <c r="O52" s="36"/>
      <c r="P52" s="36"/>
      <c r="Q52" s="36"/>
    </row>
    <row r="53" spans="2:17" x14ac:dyDescent="0.25">
      <c r="B53" s="4">
        <v>49</v>
      </c>
      <c r="C53" s="5" t="s">
        <v>74</v>
      </c>
      <c r="D53">
        <v>8.8200000000000001E-2</v>
      </c>
      <c r="E53">
        <v>8.59</v>
      </c>
      <c r="F53" s="15">
        <f t="shared" si="0"/>
        <v>8.8200000000000001E-2</v>
      </c>
      <c r="G53">
        <f t="shared" si="0"/>
        <v>8.59</v>
      </c>
      <c r="K53" s="37">
        <v>50</v>
      </c>
      <c r="L53" s="14" t="s">
        <v>80</v>
      </c>
      <c r="M53" s="16">
        <f t="shared" ref="M53:N55" si="15">F59</f>
        <v>0.1232</v>
      </c>
      <c r="N53" s="16">
        <f t="shared" si="15"/>
        <v>8.74</v>
      </c>
      <c r="O53" s="36">
        <f>AVERAGE(M53:M55)</f>
        <v>0.18133333333333335</v>
      </c>
      <c r="P53" s="36">
        <f>AVERAGE(N53:N55)</f>
        <v>7.0933333333333337</v>
      </c>
      <c r="Q53" s="36">
        <f>STDEV(M53:M55)</f>
        <v>0.13410855056010901</v>
      </c>
    </row>
    <row r="54" spans="2:17" x14ac:dyDescent="0.25">
      <c r="B54" s="4">
        <v>50</v>
      </c>
      <c r="C54" s="5" t="s">
        <v>75</v>
      </c>
      <c r="D54">
        <v>7.6999999999999999E-2</v>
      </c>
      <c r="E54">
        <v>9.85</v>
      </c>
      <c r="F54" s="15">
        <f t="shared" si="0"/>
        <v>7.6999999999999999E-2</v>
      </c>
      <c r="G54">
        <f t="shared" si="0"/>
        <v>9.85</v>
      </c>
      <c r="K54" s="37"/>
      <c r="L54" s="14" t="s">
        <v>81</v>
      </c>
      <c r="M54" s="16">
        <f t="shared" si="15"/>
        <v>8.6099999999999996E-2</v>
      </c>
      <c r="N54" s="16">
        <f t="shared" si="15"/>
        <v>9.26</v>
      </c>
      <c r="O54" s="36"/>
      <c r="P54" s="36"/>
      <c r="Q54" s="36"/>
    </row>
    <row r="55" spans="2:17" x14ac:dyDescent="0.25">
      <c r="B55" s="4">
        <v>51</v>
      </c>
      <c r="C55" s="5" t="s">
        <v>76</v>
      </c>
      <c r="D55">
        <v>2.8828999999999998</v>
      </c>
      <c r="E55">
        <v>2.0299999999999998</v>
      </c>
      <c r="F55" s="15">
        <f t="shared" si="0"/>
        <v>2.8828999999999998</v>
      </c>
      <c r="G55">
        <f t="shared" si="0"/>
        <v>2.0299999999999998</v>
      </c>
      <c r="K55" s="37"/>
      <c r="L55" s="14" t="s">
        <v>82</v>
      </c>
      <c r="M55" s="16">
        <f t="shared" si="15"/>
        <v>0.3347</v>
      </c>
      <c r="N55" s="16">
        <f t="shared" si="15"/>
        <v>3.28</v>
      </c>
      <c r="O55" s="36"/>
      <c r="P55" s="36"/>
      <c r="Q55" s="36"/>
    </row>
    <row r="56" spans="2:17" x14ac:dyDescent="0.25">
      <c r="B56" s="4">
        <v>52</v>
      </c>
      <c r="C56" s="5" t="s">
        <v>77</v>
      </c>
      <c r="D56">
        <v>0.3831</v>
      </c>
      <c r="E56">
        <v>7.1</v>
      </c>
      <c r="F56" s="15">
        <f t="shared" si="0"/>
        <v>0.3831</v>
      </c>
      <c r="G56">
        <f t="shared" si="0"/>
        <v>7.1</v>
      </c>
      <c r="K56" s="17"/>
      <c r="L56" s="17"/>
      <c r="M56" s="17"/>
      <c r="N56" s="17"/>
      <c r="O56" s="17"/>
      <c r="P56" s="17"/>
    </row>
    <row r="57" spans="2:17" x14ac:dyDescent="0.25">
      <c r="B57" s="4">
        <v>53</v>
      </c>
      <c r="C57" s="5" t="s">
        <v>78</v>
      </c>
      <c r="D57">
        <v>0.18809999999999999</v>
      </c>
      <c r="E57">
        <v>12.76</v>
      </c>
      <c r="F57" s="15">
        <f t="shared" si="0"/>
        <v>0.18809999999999999</v>
      </c>
      <c r="G57">
        <f t="shared" si="0"/>
        <v>12.76</v>
      </c>
      <c r="K57" s="37">
        <v>10</v>
      </c>
      <c r="L57" s="18" t="s">
        <v>35</v>
      </c>
      <c r="M57" s="19">
        <f t="shared" ref="M57:N59" si="16">F14</f>
        <v>9.8199999999999996E-2</v>
      </c>
      <c r="N57" s="19">
        <f t="shared" si="16"/>
        <v>8.8699999999999992</v>
      </c>
      <c r="O57" s="36">
        <f>AVERAGE(M57:M59)</f>
        <v>1.5129666666666666</v>
      </c>
      <c r="P57" s="36">
        <f>AVERAGE(N57:N59)</f>
        <v>5.0733333333333333</v>
      </c>
      <c r="Q57" s="36">
        <f>STDEV(M57:M59)</f>
        <v>2.156021090651326</v>
      </c>
    </row>
    <row r="58" spans="2:17" x14ac:dyDescent="0.25">
      <c r="B58" s="4">
        <v>54</v>
      </c>
      <c r="C58" s="5" t="s">
        <v>79</v>
      </c>
      <c r="D58">
        <v>0.1978</v>
      </c>
      <c r="E58">
        <v>5.67</v>
      </c>
      <c r="F58" s="15">
        <f t="shared" si="0"/>
        <v>0.1978</v>
      </c>
      <c r="G58">
        <f t="shared" si="0"/>
        <v>5.67</v>
      </c>
      <c r="K58" s="37"/>
      <c r="L58" s="14" t="s">
        <v>36</v>
      </c>
      <c r="M58" s="21">
        <f t="shared" si="16"/>
        <v>0.44629999999999997</v>
      </c>
      <c r="N58" s="19">
        <f t="shared" si="16"/>
        <v>4.28</v>
      </c>
      <c r="O58" s="36"/>
      <c r="P58" s="36"/>
      <c r="Q58" s="36"/>
    </row>
    <row r="59" spans="2:17" x14ac:dyDescent="0.25">
      <c r="B59" s="4">
        <v>55</v>
      </c>
      <c r="C59" s="5" t="s">
        <v>80</v>
      </c>
      <c r="D59">
        <v>0.1232</v>
      </c>
      <c r="E59">
        <v>8.74</v>
      </c>
      <c r="F59" s="15">
        <f t="shared" si="0"/>
        <v>0.1232</v>
      </c>
      <c r="G59">
        <f t="shared" si="0"/>
        <v>8.74</v>
      </c>
      <c r="K59" s="37"/>
      <c r="L59" s="14" t="s">
        <v>37</v>
      </c>
      <c r="M59" s="21">
        <f t="shared" si="16"/>
        <v>3.9944000000000002</v>
      </c>
      <c r="N59" s="19">
        <f t="shared" si="16"/>
        <v>2.0699999999999998</v>
      </c>
      <c r="O59" s="36"/>
      <c r="P59" s="36"/>
      <c r="Q59" s="36"/>
    </row>
    <row r="60" spans="2:17" x14ac:dyDescent="0.25">
      <c r="B60" s="4">
        <v>56</v>
      </c>
      <c r="C60" s="5" t="s">
        <v>81</v>
      </c>
      <c r="D60">
        <v>8.6099999999999996E-2</v>
      </c>
      <c r="E60">
        <v>9.26</v>
      </c>
      <c r="F60" s="15">
        <f t="shared" si="0"/>
        <v>8.6099999999999996E-2</v>
      </c>
      <c r="G60">
        <f t="shared" si="0"/>
        <v>9.26</v>
      </c>
      <c r="K60" s="37">
        <v>20</v>
      </c>
      <c r="L60" s="14" t="s">
        <v>47</v>
      </c>
      <c r="M60" s="22">
        <f t="shared" ref="M60:N62" si="17">F26</f>
        <v>0.1348</v>
      </c>
      <c r="N60" s="16">
        <f t="shared" si="17"/>
        <v>7.87</v>
      </c>
      <c r="O60" s="36">
        <f>AVERAGE(M60:M62)</f>
        <v>1.4383999999999999</v>
      </c>
      <c r="P60" s="36">
        <f>AVERAGE(N60:N62)</f>
        <v>8.11</v>
      </c>
      <c r="Q60" s="36">
        <f>STDEV(M60:M62)</f>
        <v>2.3130246777758336</v>
      </c>
    </row>
    <row r="61" spans="2:17" x14ac:dyDescent="0.25">
      <c r="B61" s="4">
        <v>57</v>
      </c>
      <c r="C61" s="5" t="s">
        <v>82</v>
      </c>
      <c r="D61">
        <v>0.3347</v>
      </c>
      <c r="E61">
        <v>3.28</v>
      </c>
      <c r="F61" s="15">
        <f t="shared" si="0"/>
        <v>0.3347</v>
      </c>
      <c r="G61">
        <f t="shared" si="0"/>
        <v>3.28</v>
      </c>
      <c r="K61" s="37"/>
      <c r="L61" s="14" t="s">
        <v>48</v>
      </c>
      <c r="M61" s="22">
        <f t="shared" si="17"/>
        <v>7.1400000000000005E-2</v>
      </c>
      <c r="N61" s="16">
        <f t="shared" si="17"/>
        <v>14.33</v>
      </c>
      <c r="O61" s="36"/>
      <c r="P61" s="36"/>
      <c r="Q61" s="36"/>
    </row>
    <row r="62" spans="2:17" x14ac:dyDescent="0.25">
      <c r="B62" s="4">
        <v>58</v>
      </c>
      <c r="C62" s="5" t="s">
        <v>83</v>
      </c>
      <c r="D62">
        <v>1.7718</v>
      </c>
      <c r="E62">
        <v>3.55</v>
      </c>
      <c r="F62" s="15">
        <f t="shared" si="0"/>
        <v>1.7718</v>
      </c>
      <c r="G62">
        <f t="shared" si="0"/>
        <v>3.55</v>
      </c>
      <c r="K62" s="37"/>
      <c r="L62" s="14" t="s">
        <v>49</v>
      </c>
      <c r="M62" s="16">
        <f t="shared" si="17"/>
        <v>4.109</v>
      </c>
      <c r="N62" s="16">
        <f t="shared" si="17"/>
        <v>2.13</v>
      </c>
      <c r="O62" s="36"/>
      <c r="P62" s="36"/>
      <c r="Q62" s="36"/>
    </row>
    <row r="63" spans="2:17" x14ac:dyDescent="0.25">
      <c r="B63" s="4">
        <v>59</v>
      </c>
      <c r="C63" s="5" t="s">
        <v>84</v>
      </c>
      <c r="D63">
        <v>9.6699999999999994E-2</v>
      </c>
      <c r="E63">
        <v>6.96</v>
      </c>
      <c r="F63" s="15">
        <f t="shared" si="0"/>
        <v>9.6699999999999994E-2</v>
      </c>
      <c r="G63">
        <f t="shared" si="0"/>
        <v>6.96</v>
      </c>
      <c r="K63" s="37">
        <v>30</v>
      </c>
      <c r="L63" s="14" t="s">
        <v>59</v>
      </c>
      <c r="M63" s="16">
        <f t="shared" ref="M63:N65" si="18">F38</f>
        <v>0.98080000000000001</v>
      </c>
      <c r="N63" s="16">
        <f t="shared" si="18"/>
        <v>1.47</v>
      </c>
      <c r="O63" s="36">
        <f>AVERAGE(M63:M65)</f>
        <v>0.39593333333333341</v>
      </c>
      <c r="P63" s="36">
        <f>AVERAGE(N63:N65)</f>
        <v>4.67</v>
      </c>
      <c r="Q63" s="36">
        <f>STDEV(M63:M65)</f>
        <v>0.50656640565017075</v>
      </c>
    </row>
    <row r="64" spans="2:17" x14ac:dyDescent="0.25">
      <c r="B64" s="4">
        <v>60</v>
      </c>
      <c r="C64" s="5" t="s">
        <v>85</v>
      </c>
      <c r="D64">
        <v>1.5999000000000001</v>
      </c>
      <c r="E64">
        <v>2.84</v>
      </c>
      <c r="F64" s="15">
        <f t="shared" si="0"/>
        <v>1.5999000000000001</v>
      </c>
      <c r="G64">
        <f t="shared" si="0"/>
        <v>2.84</v>
      </c>
      <c r="K64" s="37"/>
      <c r="L64" s="14" t="s">
        <v>60</v>
      </c>
      <c r="M64" s="16">
        <f t="shared" si="18"/>
        <v>0.1111</v>
      </c>
      <c r="N64" s="16">
        <f t="shared" si="18"/>
        <v>7.2</v>
      </c>
      <c r="O64" s="36"/>
      <c r="P64" s="36"/>
      <c r="Q64" s="36"/>
    </row>
    <row r="65" spans="11:17" x14ac:dyDescent="0.25">
      <c r="K65" s="37"/>
      <c r="L65" s="14" t="s">
        <v>61</v>
      </c>
      <c r="M65" s="16">
        <f t="shared" si="18"/>
        <v>9.5899999999999999E-2</v>
      </c>
      <c r="N65" s="16">
        <f t="shared" si="18"/>
        <v>5.34</v>
      </c>
      <c r="O65" s="36"/>
      <c r="P65" s="36"/>
      <c r="Q65" s="36"/>
    </row>
    <row r="66" spans="11:17" x14ac:dyDescent="0.25">
      <c r="K66" s="37">
        <v>40</v>
      </c>
      <c r="L66" s="14" t="s">
        <v>71</v>
      </c>
      <c r="M66" s="16">
        <f t="shared" ref="M66:N68" si="19">F50</f>
        <v>0.41249999999999998</v>
      </c>
      <c r="N66" s="16">
        <f t="shared" si="19"/>
        <v>3.91</v>
      </c>
      <c r="O66" s="36">
        <f>AVERAGE(M66:M68)</f>
        <v>0.78759999999999986</v>
      </c>
      <c r="P66" s="36">
        <f>AVERAGE(N66:N68)</f>
        <v>3.8833333333333333</v>
      </c>
      <c r="Q66" s="36">
        <f>STDEV(M66:M68)</f>
        <v>0.94804136513129</v>
      </c>
    </row>
    <row r="67" spans="11:17" x14ac:dyDescent="0.25">
      <c r="K67" s="37"/>
      <c r="L67" s="14" t="s">
        <v>72</v>
      </c>
      <c r="M67" s="16">
        <f t="shared" si="19"/>
        <v>1.8657999999999999</v>
      </c>
      <c r="N67" s="16">
        <f t="shared" si="19"/>
        <v>2.2200000000000002</v>
      </c>
      <c r="O67" s="36"/>
      <c r="P67" s="36"/>
      <c r="Q67" s="36"/>
    </row>
    <row r="68" spans="11:17" x14ac:dyDescent="0.25">
      <c r="K68" s="37"/>
      <c r="L68" s="14" t="s">
        <v>73</v>
      </c>
      <c r="M68" s="16">
        <f t="shared" si="19"/>
        <v>8.4500000000000006E-2</v>
      </c>
      <c r="N68" s="16">
        <f t="shared" si="19"/>
        <v>5.52</v>
      </c>
      <c r="O68" s="36"/>
      <c r="P68" s="36"/>
      <c r="Q68" s="36"/>
    </row>
    <row r="69" spans="11:17" x14ac:dyDescent="0.25">
      <c r="K69" s="37">
        <v>50</v>
      </c>
      <c r="L69" s="14" t="s">
        <v>83</v>
      </c>
      <c r="M69" s="16">
        <f t="shared" ref="M69:N71" si="20">F62</f>
        <v>1.7718</v>
      </c>
      <c r="N69" s="16">
        <f t="shared" si="20"/>
        <v>3.55</v>
      </c>
      <c r="O69" s="36">
        <f>AVERAGE(M69:M71)</f>
        <v>1.1561333333333332</v>
      </c>
      <c r="P69" s="36">
        <f>AVERAGE(N69:N71)</f>
        <v>4.45</v>
      </c>
      <c r="Q69" s="36">
        <f>STDEV(M69:M71)</f>
        <v>0.92151323557143427</v>
      </c>
    </row>
    <row r="70" spans="11:17" x14ac:dyDescent="0.25">
      <c r="K70" s="37"/>
      <c r="L70" s="14" t="s">
        <v>84</v>
      </c>
      <c r="M70" s="16">
        <f t="shared" si="20"/>
        <v>9.6699999999999994E-2</v>
      </c>
      <c r="N70" s="16">
        <f t="shared" si="20"/>
        <v>6.96</v>
      </c>
      <c r="O70" s="36"/>
      <c r="P70" s="36"/>
      <c r="Q70" s="36"/>
    </row>
    <row r="71" spans="11:17" x14ac:dyDescent="0.25">
      <c r="K71" s="37"/>
      <c r="L71" s="14" t="s">
        <v>85</v>
      </c>
      <c r="M71" s="16">
        <f t="shared" si="20"/>
        <v>1.5999000000000001</v>
      </c>
      <c r="N71" s="16">
        <f t="shared" si="20"/>
        <v>2.84</v>
      </c>
      <c r="O71" s="36"/>
      <c r="P71" s="36"/>
      <c r="Q71" s="36"/>
    </row>
  </sheetData>
  <mergeCells count="80">
    <mergeCell ref="K9:K11"/>
    <mergeCell ref="O9:O11"/>
    <mergeCell ref="P9:P11"/>
    <mergeCell ref="Q9:Q11"/>
    <mergeCell ref="K12:K14"/>
    <mergeCell ref="O12:O14"/>
    <mergeCell ref="P12:P14"/>
    <mergeCell ref="Q12:Q14"/>
    <mergeCell ref="K15:K17"/>
    <mergeCell ref="O15:O17"/>
    <mergeCell ref="P15:P17"/>
    <mergeCell ref="Q15:Q17"/>
    <mergeCell ref="K18:K20"/>
    <mergeCell ref="O18:O20"/>
    <mergeCell ref="P18:P20"/>
    <mergeCell ref="Q18:Q20"/>
    <mergeCell ref="K21:K23"/>
    <mergeCell ref="O21:O23"/>
    <mergeCell ref="P21:P23"/>
    <mergeCell ref="Q21:Q23"/>
    <mergeCell ref="K25:K27"/>
    <mergeCell ref="O25:O27"/>
    <mergeCell ref="P25:P27"/>
    <mergeCell ref="Q25:Q27"/>
    <mergeCell ref="K28:K30"/>
    <mergeCell ref="O28:O30"/>
    <mergeCell ref="P28:P30"/>
    <mergeCell ref="Q28:Q30"/>
    <mergeCell ref="K31:K33"/>
    <mergeCell ref="O31:O33"/>
    <mergeCell ref="P31:P33"/>
    <mergeCell ref="Q31:Q33"/>
    <mergeCell ref="K34:K36"/>
    <mergeCell ref="O34:O36"/>
    <mergeCell ref="P34:P36"/>
    <mergeCell ref="Q34:Q36"/>
    <mergeCell ref="K37:K39"/>
    <mergeCell ref="O37:O39"/>
    <mergeCell ref="P37:P39"/>
    <mergeCell ref="Q37:Q39"/>
    <mergeCell ref="K41:K43"/>
    <mergeCell ref="O41:O43"/>
    <mergeCell ref="P41:P43"/>
    <mergeCell ref="Q41:Q43"/>
    <mergeCell ref="K44:K46"/>
    <mergeCell ref="O44:O46"/>
    <mergeCell ref="P44:P46"/>
    <mergeCell ref="Q44:Q46"/>
    <mergeCell ref="K47:K49"/>
    <mergeCell ref="O47:O49"/>
    <mergeCell ref="P47:P49"/>
    <mergeCell ref="Q47:Q49"/>
    <mergeCell ref="K50:K52"/>
    <mergeCell ref="O50:O52"/>
    <mergeCell ref="P50:P52"/>
    <mergeCell ref="Q50:Q52"/>
    <mergeCell ref="K53:K55"/>
    <mergeCell ref="O53:O55"/>
    <mergeCell ref="P53:P55"/>
    <mergeCell ref="Q53:Q55"/>
    <mergeCell ref="K57:K59"/>
    <mergeCell ref="O57:O59"/>
    <mergeCell ref="P57:P59"/>
    <mergeCell ref="Q57:Q59"/>
    <mergeCell ref="K60:K62"/>
    <mergeCell ref="O60:O62"/>
    <mergeCell ref="P60:P62"/>
    <mergeCell ref="Q60:Q62"/>
    <mergeCell ref="K63:K65"/>
    <mergeCell ref="O63:O65"/>
    <mergeCell ref="P63:P65"/>
    <mergeCell ref="Q63:Q65"/>
    <mergeCell ref="K66:K68"/>
    <mergeCell ref="O66:O68"/>
    <mergeCell ref="P66:P68"/>
    <mergeCell ref="Q66:Q68"/>
    <mergeCell ref="K69:K71"/>
    <mergeCell ref="O69:O71"/>
    <mergeCell ref="P69:P71"/>
    <mergeCell ref="Q69:Q7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A71"/>
  <sheetViews>
    <sheetView topLeftCell="J3" zoomScale="85" zoomScaleNormal="90" workbookViewId="0">
      <selection activeCell="AA33" sqref="AA33"/>
    </sheetView>
  </sheetViews>
  <sheetFormatPr defaultColWidth="11" defaultRowHeight="15.75" x14ac:dyDescent="0.25"/>
  <cols>
    <col min="11" max="11" width="12.375" bestFit="1" customWidth="1"/>
    <col min="15" max="15" width="16" bestFit="1" customWidth="1"/>
    <col min="16" max="16" width="13.625" bestFit="1" customWidth="1"/>
  </cols>
  <sheetData>
    <row r="4" spans="2:17" x14ac:dyDescent="0.25">
      <c r="B4" s="2"/>
      <c r="C4" s="2"/>
      <c r="D4" s="2" t="s">
        <v>18</v>
      </c>
      <c r="E4" s="2" t="s">
        <v>0</v>
      </c>
      <c r="F4" s="2" t="s">
        <v>18</v>
      </c>
      <c r="G4" s="2" t="s">
        <v>0</v>
      </c>
    </row>
    <row r="5" spans="2:17" x14ac:dyDescent="0.25">
      <c r="B5" s="4">
        <v>1</v>
      </c>
      <c r="C5" s="5" t="s">
        <v>26</v>
      </c>
      <c r="D5">
        <v>1.4956</v>
      </c>
      <c r="E5">
        <v>4.42</v>
      </c>
      <c r="F5" s="15">
        <f>D5</f>
        <v>1.4956</v>
      </c>
      <c r="G5">
        <f>E5</f>
        <v>4.42</v>
      </c>
    </row>
    <row r="6" spans="2:17" x14ac:dyDescent="0.25">
      <c r="B6" s="4">
        <v>2</v>
      </c>
      <c r="C6" s="5" t="s">
        <v>27</v>
      </c>
      <c r="D6">
        <v>0.28989999999999999</v>
      </c>
      <c r="E6">
        <v>8.85</v>
      </c>
      <c r="F6" s="15">
        <f t="shared" ref="F6:G64" si="0">D6</f>
        <v>0.28989999999999999</v>
      </c>
      <c r="G6">
        <f t="shared" si="0"/>
        <v>8.85</v>
      </c>
    </row>
    <row r="7" spans="2:17" x14ac:dyDescent="0.25">
      <c r="B7" s="4">
        <v>3</v>
      </c>
      <c r="C7" s="5" t="s">
        <v>28</v>
      </c>
      <c r="D7">
        <v>0.1653</v>
      </c>
      <c r="E7">
        <v>17.670000000000002</v>
      </c>
      <c r="F7" s="15">
        <f t="shared" si="0"/>
        <v>0.1653</v>
      </c>
      <c r="G7">
        <f t="shared" si="0"/>
        <v>17.670000000000002</v>
      </c>
    </row>
    <row r="8" spans="2:17" x14ac:dyDescent="0.25">
      <c r="B8" s="4">
        <v>4</v>
      </c>
      <c r="C8" s="5" t="s">
        <v>29</v>
      </c>
      <c r="D8">
        <v>0.31740000000000002</v>
      </c>
      <c r="E8">
        <v>7.83</v>
      </c>
      <c r="F8" s="15">
        <f t="shared" si="0"/>
        <v>0.31740000000000002</v>
      </c>
      <c r="G8">
        <f t="shared" si="0"/>
        <v>7.83</v>
      </c>
      <c r="K8" s="10" t="s">
        <v>89</v>
      </c>
      <c r="L8" s="11" t="s">
        <v>90</v>
      </c>
      <c r="M8" s="12" t="s">
        <v>119</v>
      </c>
      <c r="N8" s="12" t="s">
        <v>93</v>
      </c>
      <c r="O8" s="12" t="s">
        <v>120</v>
      </c>
      <c r="P8" s="13" t="s">
        <v>95</v>
      </c>
      <c r="Q8" s="13" t="s">
        <v>98</v>
      </c>
    </row>
    <row r="9" spans="2:17" x14ac:dyDescent="0.25">
      <c r="B9" s="4">
        <v>5</v>
      </c>
      <c r="C9" s="5" t="s">
        <v>30</v>
      </c>
      <c r="D9">
        <v>0.22020000000000001</v>
      </c>
      <c r="E9">
        <v>17.71</v>
      </c>
      <c r="F9" s="15">
        <f t="shared" si="0"/>
        <v>0.22020000000000001</v>
      </c>
      <c r="G9">
        <f t="shared" si="0"/>
        <v>17.71</v>
      </c>
      <c r="K9" s="37">
        <v>10</v>
      </c>
      <c r="L9" s="14" t="s">
        <v>26</v>
      </c>
      <c r="M9" s="16">
        <f t="shared" ref="M9:N11" si="1">F5</f>
        <v>1.4956</v>
      </c>
      <c r="N9" s="16">
        <f t="shared" si="1"/>
        <v>4.42</v>
      </c>
      <c r="O9" s="36">
        <f>AVERAGE(M9:M11)</f>
        <v>0.65026666666666666</v>
      </c>
      <c r="P9" s="36">
        <f>AVERAGE(N9:N11)</f>
        <v>10.313333333333334</v>
      </c>
      <c r="Q9" s="36">
        <f>STDEV(M9:M11)</f>
        <v>0.734726223387551</v>
      </c>
    </row>
    <row r="10" spans="2:17" x14ac:dyDescent="0.25">
      <c r="B10" s="4">
        <v>6</v>
      </c>
      <c r="C10" s="5" t="s">
        <v>31</v>
      </c>
      <c r="D10">
        <v>0.40150000000000002</v>
      </c>
      <c r="E10">
        <v>6.26</v>
      </c>
      <c r="F10" s="15">
        <f t="shared" si="0"/>
        <v>0.40150000000000002</v>
      </c>
      <c r="G10">
        <f t="shared" si="0"/>
        <v>6.26</v>
      </c>
      <c r="K10" s="37"/>
      <c r="L10" s="14" t="s">
        <v>27</v>
      </c>
      <c r="M10" s="16">
        <f t="shared" si="1"/>
        <v>0.28989999999999999</v>
      </c>
      <c r="N10" s="16">
        <f t="shared" si="1"/>
        <v>8.85</v>
      </c>
      <c r="O10" s="36"/>
      <c r="P10" s="36"/>
      <c r="Q10" s="36"/>
    </row>
    <row r="11" spans="2:17" x14ac:dyDescent="0.25">
      <c r="B11" s="4">
        <v>7</v>
      </c>
      <c r="C11" s="5" t="s">
        <v>32</v>
      </c>
      <c r="D11">
        <v>0.18010000000000001</v>
      </c>
      <c r="E11">
        <v>11.49</v>
      </c>
      <c r="F11" s="15">
        <f t="shared" si="0"/>
        <v>0.18010000000000001</v>
      </c>
      <c r="G11">
        <f t="shared" si="0"/>
        <v>11.49</v>
      </c>
      <c r="K11" s="37"/>
      <c r="L11" s="14" t="s">
        <v>28</v>
      </c>
      <c r="M11" s="16">
        <f t="shared" si="1"/>
        <v>0.1653</v>
      </c>
      <c r="N11" s="16">
        <f t="shared" si="1"/>
        <v>17.670000000000002</v>
      </c>
      <c r="O11" s="36"/>
      <c r="P11" s="36"/>
      <c r="Q11" s="36"/>
    </row>
    <row r="12" spans="2:17" x14ac:dyDescent="0.25">
      <c r="B12" s="4">
        <v>8</v>
      </c>
      <c r="C12" s="5" t="s">
        <v>33</v>
      </c>
      <c r="D12">
        <v>0.50390000000000001</v>
      </c>
      <c r="E12">
        <v>9.1999999999999993</v>
      </c>
      <c r="F12" s="15">
        <f t="shared" si="0"/>
        <v>0.50390000000000001</v>
      </c>
      <c r="G12">
        <f t="shared" si="0"/>
        <v>9.1999999999999993</v>
      </c>
      <c r="K12" s="37">
        <v>20</v>
      </c>
      <c r="L12" s="14" t="s">
        <v>38</v>
      </c>
      <c r="M12" s="16">
        <f t="shared" ref="M12:N14" si="2">F17</f>
        <v>0.19109999999999999</v>
      </c>
      <c r="N12" s="16">
        <f t="shared" si="2"/>
        <v>8.73</v>
      </c>
      <c r="O12" s="36">
        <f>AVERAGE(M12:M14)</f>
        <v>0.23076666666666665</v>
      </c>
      <c r="P12" s="36">
        <f>AVERAGE(N12:N14)</f>
        <v>11.283333333333333</v>
      </c>
      <c r="Q12" s="36">
        <f>STDEV(M12:M14)</f>
        <v>9.9892558948769306E-2</v>
      </c>
    </row>
    <row r="13" spans="2:17" x14ac:dyDescent="0.25">
      <c r="B13" s="4">
        <v>9</v>
      </c>
      <c r="C13" s="5" t="s">
        <v>34</v>
      </c>
      <c r="D13">
        <v>0.23419999999999999</v>
      </c>
      <c r="E13">
        <v>19.39</v>
      </c>
      <c r="F13" s="15">
        <f t="shared" si="0"/>
        <v>0.23419999999999999</v>
      </c>
      <c r="G13">
        <f t="shared" si="0"/>
        <v>19.39</v>
      </c>
      <c r="K13" s="37"/>
      <c r="L13" s="14" t="s">
        <v>39</v>
      </c>
      <c r="M13" s="16">
        <f t="shared" si="2"/>
        <v>0.15679999999999999</v>
      </c>
      <c r="N13" s="16">
        <f t="shared" si="2"/>
        <v>18.260000000000002</v>
      </c>
      <c r="O13" s="36"/>
      <c r="P13" s="36"/>
      <c r="Q13" s="36"/>
    </row>
    <row r="14" spans="2:17" x14ac:dyDescent="0.25">
      <c r="B14" s="4">
        <v>10</v>
      </c>
      <c r="C14" s="5" t="s">
        <v>35</v>
      </c>
      <c r="D14">
        <v>0.14399999999999999</v>
      </c>
      <c r="E14">
        <v>16.89</v>
      </c>
      <c r="F14" s="15">
        <f t="shared" si="0"/>
        <v>0.14399999999999999</v>
      </c>
      <c r="G14">
        <f t="shared" si="0"/>
        <v>16.89</v>
      </c>
      <c r="K14" s="37"/>
      <c r="L14" s="14" t="s">
        <v>40</v>
      </c>
      <c r="M14" s="16">
        <f t="shared" si="2"/>
        <v>0.34439999999999998</v>
      </c>
      <c r="N14" s="16">
        <f t="shared" si="2"/>
        <v>6.86</v>
      </c>
      <c r="O14" s="36"/>
      <c r="P14" s="36"/>
      <c r="Q14" s="36"/>
    </row>
    <row r="15" spans="2:17" x14ac:dyDescent="0.25">
      <c r="B15" s="4">
        <v>11</v>
      </c>
      <c r="C15" s="5" t="s">
        <v>36</v>
      </c>
      <c r="D15">
        <v>0.35539999999999999</v>
      </c>
      <c r="E15">
        <v>7.19</v>
      </c>
      <c r="F15" s="15">
        <f t="shared" si="0"/>
        <v>0.35539999999999999</v>
      </c>
      <c r="G15">
        <f t="shared" si="0"/>
        <v>7.19</v>
      </c>
      <c r="K15" s="37">
        <v>30</v>
      </c>
      <c r="L15" s="14" t="s">
        <v>50</v>
      </c>
      <c r="M15" s="16">
        <f t="shared" ref="M15:N17" si="3">F29</f>
        <v>0.29959999999999998</v>
      </c>
      <c r="N15" s="16">
        <f t="shared" si="3"/>
        <v>7.71</v>
      </c>
      <c r="O15" s="36">
        <f>AVERAGE(M15:M17)</f>
        <v>1.3160000000000001</v>
      </c>
      <c r="P15" s="36">
        <f>AVERAGE(N15:N17)</f>
        <v>6.0799999999999992</v>
      </c>
      <c r="Q15" s="36">
        <f>STDEV(M15:M17)</f>
        <v>0.98690699156506156</v>
      </c>
    </row>
    <row r="16" spans="2:17" x14ac:dyDescent="0.25">
      <c r="B16" s="4">
        <v>12</v>
      </c>
      <c r="C16" s="5" t="s">
        <v>37</v>
      </c>
      <c r="D16">
        <v>1.9614</v>
      </c>
      <c r="E16">
        <v>3.49</v>
      </c>
      <c r="F16" s="15">
        <f t="shared" si="0"/>
        <v>1.9614</v>
      </c>
      <c r="G16">
        <f t="shared" si="0"/>
        <v>3.49</v>
      </c>
      <c r="K16" s="37"/>
      <c r="L16" s="14" t="s">
        <v>51</v>
      </c>
      <c r="M16" s="16">
        <f t="shared" si="3"/>
        <v>1.3778999999999999</v>
      </c>
      <c r="N16" s="16">
        <f t="shared" si="3"/>
        <v>4.74</v>
      </c>
      <c r="O16" s="36"/>
      <c r="P16" s="36"/>
      <c r="Q16" s="36"/>
    </row>
    <row r="17" spans="2:17" x14ac:dyDescent="0.25">
      <c r="B17" s="4">
        <v>13</v>
      </c>
      <c r="C17" s="5" t="s">
        <v>38</v>
      </c>
      <c r="D17">
        <v>0.19109999999999999</v>
      </c>
      <c r="E17">
        <v>8.73</v>
      </c>
      <c r="F17" s="15">
        <f t="shared" si="0"/>
        <v>0.19109999999999999</v>
      </c>
      <c r="G17">
        <f t="shared" si="0"/>
        <v>8.73</v>
      </c>
      <c r="K17" s="37"/>
      <c r="L17" s="14" t="s">
        <v>52</v>
      </c>
      <c r="M17" s="16">
        <f t="shared" si="3"/>
        <v>2.2705000000000002</v>
      </c>
      <c r="N17" s="16">
        <f t="shared" si="3"/>
        <v>5.79</v>
      </c>
      <c r="O17" s="36"/>
      <c r="P17" s="36"/>
      <c r="Q17" s="36"/>
    </row>
    <row r="18" spans="2:17" x14ac:dyDescent="0.25">
      <c r="B18" s="4">
        <v>14</v>
      </c>
      <c r="C18" s="5" t="s">
        <v>39</v>
      </c>
      <c r="D18">
        <v>0.15679999999999999</v>
      </c>
      <c r="E18">
        <v>18.260000000000002</v>
      </c>
      <c r="F18" s="15">
        <f t="shared" si="0"/>
        <v>0.15679999999999999</v>
      </c>
      <c r="G18">
        <f t="shared" si="0"/>
        <v>18.260000000000002</v>
      </c>
      <c r="K18" s="37">
        <v>40</v>
      </c>
      <c r="L18" s="14" t="s">
        <v>62</v>
      </c>
      <c r="M18" s="16">
        <f t="shared" ref="M18:N20" si="4">F41</f>
        <v>0.31909999999999999</v>
      </c>
      <c r="N18" s="16">
        <f t="shared" si="4"/>
        <v>13.43</v>
      </c>
      <c r="O18" s="36">
        <f>AVERAGE(M18:M20)</f>
        <v>0.54936666666666667</v>
      </c>
      <c r="P18" s="36">
        <f>AVERAGE(N18:N20)</f>
        <v>10.36</v>
      </c>
      <c r="Q18" s="36">
        <f>STDEV(M18:M20)</f>
        <v>0.4322491218421774</v>
      </c>
    </row>
    <row r="19" spans="2:17" x14ac:dyDescent="0.25">
      <c r="B19" s="4">
        <v>15</v>
      </c>
      <c r="C19" s="5" t="s">
        <v>40</v>
      </c>
      <c r="D19">
        <v>0.34439999999999998</v>
      </c>
      <c r="E19">
        <v>6.86</v>
      </c>
      <c r="F19" s="15">
        <f t="shared" si="0"/>
        <v>0.34439999999999998</v>
      </c>
      <c r="G19">
        <f t="shared" si="0"/>
        <v>6.86</v>
      </c>
      <c r="K19" s="37"/>
      <c r="L19" s="14" t="s">
        <v>63</v>
      </c>
      <c r="M19" s="16">
        <f t="shared" si="4"/>
        <v>1.048</v>
      </c>
      <c r="N19" s="16">
        <f t="shared" si="4"/>
        <v>7.28</v>
      </c>
      <c r="O19" s="36"/>
      <c r="P19" s="36"/>
      <c r="Q19" s="36"/>
    </row>
    <row r="20" spans="2:17" x14ac:dyDescent="0.25">
      <c r="B20" s="4">
        <v>16</v>
      </c>
      <c r="C20" s="5" t="s">
        <v>41</v>
      </c>
      <c r="D20">
        <v>0.92100000000000004</v>
      </c>
      <c r="E20">
        <v>12.37</v>
      </c>
      <c r="F20" s="15">
        <f t="shared" si="0"/>
        <v>0.92100000000000004</v>
      </c>
      <c r="G20">
        <f t="shared" si="0"/>
        <v>12.37</v>
      </c>
      <c r="K20" s="37"/>
      <c r="L20" s="14" t="s">
        <v>64</v>
      </c>
      <c r="M20" s="16">
        <f t="shared" si="4"/>
        <v>0.28100000000000003</v>
      </c>
      <c r="N20" s="16">
        <f t="shared" si="4"/>
        <v>10.37</v>
      </c>
      <c r="O20" s="36"/>
      <c r="P20" s="36"/>
      <c r="Q20" s="36"/>
    </row>
    <row r="21" spans="2:17" x14ac:dyDescent="0.25">
      <c r="B21" s="4">
        <v>17</v>
      </c>
      <c r="C21" s="5" t="s">
        <v>42</v>
      </c>
      <c r="D21">
        <v>0.25650000000000001</v>
      </c>
      <c r="E21">
        <v>12.53</v>
      </c>
      <c r="F21" s="15">
        <f t="shared" si="0"/>
        <v>0.25650000000000001</v>
      </c>
      <c r="G21">
        <f t="shared" si="0"/>
        <v>12.53</v>
      </c>
      <c r="K21" s="37">
        <v>50</v>
      </c>
      <c r="L21" s="14" t="s">
        <v>74</v>
      </c>
      <c r="M21" s="16">
        <f t="shared" ref="M21:N23" si="5">F53</f>
        <v>0.2056</v>
      </c>
      <c r="N21" s="16">
        <f t="shared" si="5"/>
        <v>11.35</v>
      </c>
      <c r="O21" s="36">
        <f>AVERAGE(M21:M23)</f>
        <v>1.2271000000000001</v>
      </c>
      <c r="P21" s="36">
        <f>AVERAGE(N21:N23)</f>
        <v>10.286666666666667</v>
      </c>
      <c r="Q21" s="36">
        <f>STDEV(M21:M23)</f>
        <v>1.7782174192150972</v>
      </c>
    </row>
    <row r="22" spans="2:17" x14ac:dyDescent="0.25">
      <c r="B22" s="4">
        <v>18</v>
      </c>
      <c r="C22" s="5" t="s">
        <v>43</v>
      </c>
      <c r="D22">
        <v>0.26069999999999999</v>
      </c>
      <c r="E22">
        <v>10.55</v>
      </c>
      <c r="F22" s="15">
        <f t="shared" si="0"/>
        <v>0.26069999999999999</v>
      </c>
      <c r="G22">
        <f t="shared" si="0"/>
        <v>10.55</v>
      </c>
      <c r="K22" s="37"/>
      <c r="L22" s="14" t="s">
        <v>75</v>
      </c>
      <c r="M22" s="16">
        <f t="shared" si="5"/>
        <v>0.1953</v>
      </c>
      <c r="N22" s="16">
        <f t="shared" si="5"/>
        <v>15.41</v>
      </c>
      <c r="O22" s="36"/>
      <c r="P22" s="36"/>
      <c r="Q22" s="36"/>
    </row>
    <row r="23" spans="2:17" x14ac:dyDescent="0.25">
      <c r="B23" s="4">
        <v>19</v>
      </c>
      <c r="C23" s="5" t="s">
        <v>44</v>
      </c>
      <c r="D23">
        <v>0.13270000000000001</v>
      </c>
      <c r="E23">
        <v>10.88</v>
      </c>
      <c r="F23" s="15">
        <f t="shared" si="0"/>
        <v>0.13270000000000001</v>
      </c>
      <c r="G23">
        <f t="shared" si="0"/>
        <v>10.88</v>
      </c>
      <c r="K23" s="37"/>
      <c r="L23" s="14" t="s">
        <v>76</v>
      </c>
      <c r="M23" s="16">
        <f t="shared" si="5"/>
        <v>3.2804000000000002</v>
      </c>
      <c r="N23" s="16">
        <f t="shared" si="5"/>
        <v>4.0999999999999996</v>
      </c>
      <c r="O23" s="36"/>
      <c r="P23" s="36"/>
      <c r="Q23" s="36"/>
    </row>
    <row r="24" spans="2:17" x14ac:dyDescent="0.25">
      <c r="B24" s="4">
        <v>20</v>
      </c>
      <c r="C24" s="5" t="s">
        <v>45</v>
      </c>
      <c r="D24">
        <v>2.2052999999999998</v>
      </c>
      <c r="E24">
        <v>2.13</v>
      </c>
      <c r="F24" s="15">
        <f t="shared" si="0"/>
        <v>2.2052999999999998</v>
      </c>
      <c r="G24">
        <f t="shared" si="0"/>
        <v>2.13</v>
      </c>
      <c r="K24" s="17"/>
      <c r="L24" s="17"/>
      <c r="M24" s="17"/>
      <c r="N24" s="17"/>
      <c r="O24" s="17"/>
      <c r="P24" s="17"/>
    </row>
    <row r="25" spans="2:17" x14ac:dyDescent="0.25">
      <c r="B25" s="4">
        <v>21</v>
      </c>
      <c r="C25" s="5" t="s">
        <v>46</v>
      </c>
      <c r="D25">
        <v>0.22040000000000001</v>
      </c>
      <c r="E25">
        <v>14.1</v>
      </c>
      <c r="F25" s="15">
        <f t="shared" si="0"/>
        <v>0.22040000000000001</v>
      </c>
      <c r="G25">
        <f t="shared" si="0"/>
        <v>14.1</v>
      </c>
      <c r="K25" s="37">
        <v>10</v>
      </c>
      <c r="L25" s="18" t="s">
        <v>29</v>
      </c>
      <c r="M25" s="19">
        <f t="shared" ref="M25:N27" si="6">F8</f>
        <v>0.31740000000000002</v>
      </c>
      <c r="N25" s="19">
        <f t="shared" si="6"/>
        <v>7.83</v>
      </c>
      <c r="O25" s="36">
        <f>AVERAGE(M25:M27)</f>
        <v>0.31303333333333333</v>
      </c>
      <c r="P25" s="36">
        <f>AVERAGE(N25:N27)</f>
        <v>10.6</v>
      </c>
      <c r="Q25" s="36">
        <f>STDEV(M25:M27)</f>
        <v>9.0728845100846126E-2</v>
      </c>
    </row>
    <row r="26" spans="2:17" x14ac:dyDescent="0.25">
      <c r="B26" s="4">
        <v>22</v>
      </c>
      <c r="C26" s="5" t="s">
        <v>47</v>
      </c>
      <c r="D26">
        <v>0.31640000000000001</v>
      </c>
      <c r="E26">
        <v>9.43</v>
      </c>
      <c r="F26" s="15">
        <f t="shared" si="0"/>
        <v>0.31640000000000001</v>
      </c>
      <c r="G26">
        <f t="shared" si="0"/>
        <v>9.43</v>
      </c>
      <c r="K26" s="37"/>
      <c r="L26" s="14" t="s">
        <v>30</v>
      </c>
      <c r="M26" s="19">
        <f t="shared" si="6"/>
        <v>0.22020000000000001</v>
      </c>
      <c r="N26" s="19">
        <f t="shared" si="6"/>
        <v>17.71</v>
      </c>
      <c r="O26" s="36"/>
      <c r="P26" s="36"/>
      <c r="Q26" s="36"/>
    </row>
    <row r="27" spans="2:17" x14ac:dyDescent="0.25">
      <c r="B27" s="4">
        <v>23</v>
      </c>
      <c r="C27" s="5" t="s">
        <v>48</v>
      </c>
      <c r="D27">
        <v>0.31890000000000002</v>
      </c>
      <c r="E27">
        <v>11.81</v>
      </c>
      <c r="F27" s="15">
        <f t="shared" si="0"/>
        <v>0.31890000000000002</v>
      </c>
      <c r="G27">
        <f t="shared" si="0"/>
        <v>11.81</v>
      </c>
      <c r="K27" s="37"/>
      <c r="L27" s="14" t="s">
        <v>31</v>
      </c>
      <c r="M27" s="19">
        <f t="shared" si="6"/>
        <v>0.40150000000000002</v>
      </c>
      <c r="N27" s="19">
        <f t="shared" si="6"/>
        <v>6.26</v>
      </c>
      <c r="O27" s="36"/>
      <c r="P27" s="36"/>
      <c r="Q27" s="36"/>
    </row>
    <row r="28" spans="2:17" x14ac:dyDescent="0.25">
      <c r="B28" s="4">
        <v>24</v>
      </c>
      <c r="C28" s="5" t="s">
        <v>49</v>
      </c>
      <c r="D28">
        <v>7.3720999999999997</v>
      </c>
      <c r="E28">
        <v>2.86</v>
      </c>
      <c r="F28" s="15">
        <f t="shared" si="0"/>
        <v>7.3720999999999997</v>
      </c>
      <c r="G28">
        <f t="shared" si="0"/>
        <v>2.86</v>
      </c>
      <c r="K28" s="37">
        <v>20</v>
      </c>
      <c r="L28" s="14" t="s">
        <v>41</v>
      </c>
      <c r="M28" s="16">
        <f t="shared" ref="M28:N30" si="7">F20</f>
        <v>0.92100000000000004</v>
      </c>
      <c r="N28" s="16">
        <f t="shared" si="7"/>
        <v>12.37</v>
      </c>
      <c r="O28" s="36">
        <f>AVERAGE(M28:M30)</f>
        <v>0.47939999999999999</v>
      </c>
      <c r="P28" s="36">
        <f>AVERAGE(N28:N30)</f>
        <v>11.816666666666668</v>
      </c>
      <c r="Q28" s="36">
        <f>STDEV(M28:M30)</f>
        <v>0.38244258392600583</v>
      </c>
    </row>
    <row r="29" spans="2:17" x14ac:dyDescent="0.25">
      <c r="B29" s="4">
        <v>25</v>
      </c>
      <c r="C29" s="5" t="s">
        <v>50</v>
      </c>
      <c r="D29">
        <v>0.29959999999999998</v>
      </c>
      <c r="E29">
        <v>7.71</v>
      </c>
      <c r="F29" s="15">
        <f t="shared" si="0"/>
        <v>0.29959999999999998</v>
      </c>
      <c r="G29">
        <f t="shared" si="0"/>
        <v>7.71</v>
      </c>
      <c r="K29" s="37"/>
      <c r="L29" s="14" t="s">
        <v>42</v>
      </c>
      <c r="M29" s="16">
        <f t="shared" si="7"/>
        <v>0.25650000000000001</v>
      </c>
      <c r="N29" s="16">
        <f t="shared" si="7"/>
        <v>12.53</v>
      </c>
      <c r="O29" s="36"/>
      <c r="P29" s="36"/>
      <c r="Q29" s="36"/>
    </row>
    <row r="30" spans="2:17" x14ac:dyDescent="0.25">
      <c r="B30" s="4">
        <v>26</v>
      </c>
      <c r="C30" s="5" t="s">
        <v>51</v>
      </c>
      <c r="D30">
        <v>1.3778999999999999</v>
      </c>
      <c r="E30">
        <v>4.74</v>
      </c>
      <c r="F30" s="15">
        <f t="shared" si="0"/>
        <v>1.3778999999999999</v>
      </c>
      <c r="G30">
        <f t="shared" si="0"/>
        <v>4.74</v>
      </c>
      <c r="K30" s="37"/>
      <c r="L30" s="14" t="s">
        <v>43</v>
      </c>
      <c r="M30" s="16">
        <f t="shared" si="7"/>
        <v>0.26069999999999999</v>
      </c>
      <c r="N30" s="16">
        <f t="shared" si="7"/>
        <v>10.55</v>
      </c>
      <c r="O30" s="36"/>
      <c r="P30" s="36"/>
      <c r="Q30" s="36"/>
    </row>
    <row r="31" spans="2:17" x14ac:dyDescent="0.25">
      <c r="B31" s="4">
        <v>27</v>
      </c>
      <c r="C31" s="5" t="s">
        <v>52</v>
      </c>
      <c r="D31">
        <v>2.2705000000000002</v>
      </c>
      <c r="E31">
        <v>5.79</v>
      </c>
      <c r="F31" s="15">
        <f t="shared" si="0"/>
        <v>2.2705000000000002</v>
      </c>
      <c r="G31">
        <f t="shared" si="0"/>
        <v>5.79</v>
      </c>
      <c r="K31" s="37">
        <v>30</v>
      </c>
      <c r="L31" s="14" t="s">
        <v>53</v>
      </c>
      <c r="M31" s="16">
        <f t="shared" ref="M31:N33" si="8">F32</f>
        <v>0.56110000000000004</v>
      </c>
      <c r="N31" s="16">
        <f t="shared" si="8"/>
        <v>9.5299999999999994</v>
      </c>
      <c r="O31" s="36">
        <f>AVERAGE(M31:M33)</f>
        <v>0.371</v>
      </c>
      <c r="P31" s="36">
        <f>AVERAGE(N31:N33)</f>
        <v>8.1366666666666649</v>
      </c>
      <c r="Q31" s="36">
        <f>STDEV(M31:M33)</f>
        <v>0.2107342164908205</v>
      </c>
    </row>
    <row r="32" spans="2:17" x14ac:dyDescent="0.25">
      <c r="B32" s="4">
        <v>28</v>
      </c>
      <c r="C32" s="5" t="s">
        <v>53</v>
      </c>
      <c r="D32">
        <v>0.56110000000000004</v>
      </c>
      <c r="E32">
        <v>9.5299999999999994</v>
      </c>
      <c r="F32" s="15">
        <f t="shared" si="0"/>
        <v>0.56110000000000004</v>
      </c>
      <c r="G32">
        <f t="shared" si="0"/>
        <v>9.5299999999999994</v>
      </c>
      <c r="K32" s="37"/>
      <c r="L32" s="14" t="s">
        <v>54</v>
      </c>
      <c r="M32" s="16">
        <f t="shared" si="8"/>
        <v>0.40749999999999997</v>
      </c>
      <c r="N32" s="16">
        <f t="shared" si="8"/>
        <v>13.34</v>
      </c>
      <c r="O32" s="36"/>
      <c r="P32" s="36"/>
      <c r="Q32" s="36"/>
    </row>
    <row r="33" spans="2:27" x14ac:dyDescent="0.25">
      <c r="B33" s="4">
        <v>29</v>
      </c>
      <c r="C33" s="5" t="s">
        <v>54</v>
      </c>
      <c r="D33">
        <v>0.40749999999999997</v>
      </c>
      <c r="E33">
        <v>13.34</v>
      </c>
      <c r="F33" s="15">
        <f t="shared" si="0"/>
        <v>0.40749999999999997</v>
      </c>
      <c r="G33">
        <f t="shared" si="0"/>
        <v>13.34</v>
      </c>
      <c r="K33" s="37"/>
      <c r="L33" s="14" t="s">
        <v>55</v>
      </c>
      <c r="M33" s="16">
        <f t="shared" si="8"/>
        <v>0.1444</v>
      </c>
      <c r="N33" s="16">
        <f t="shared" si="8"/>
        <v>1.54</v>
      </c>
      <c r="O33" s="36"/>
      <c r="P33" s="36"/>
      <c r="Q33" s="36"/>
      <c r="AA33" t="s">
        <v>125</v>
      </c>
    </row>
    <row r="34" spans="2:27" x14ac:dyDescent="0.25">
      <c r="B34" s="4">
        <v>30</v>
      </c>
      <c r="C34" s="5" t="s">
        <v>55</v>
      </c>
      <c r="D34">
        <v>0.1444</v>
      </c>
      <c r="E34">
        <v>1.54</v>
      </c>
      <c r="F34" s="15">
        <f t="shared" si="0"/>
        <v>0.1444</v>
      </c>
      <c r="G34">
        <f t="shared" si="0"/>
        <v>1.54</v>
      </c>
      <c r="K34" s="37">
        <v>40</v>
      </c>
      <c r="L34" s="14" t="s">
        <v>65</v>
      </c>
      <c r="M34" s="16">
        <f t="shared" ref="M34:N36" si="9">F44</f>
        <v>27.1844</v>
      </c>
      <c r="N34" s="16">
        <f t="shared" si="9"/>
        <v>1.41</v>
      </c>
      <c r="O34" s="36">
        <f>AVERAGE(M34:M36)</f>
        <v>9.5518666666666672</v>
      </c>
      <c r="P34" s="36">
        <f>AVERAGE(N34:N36)</f>
        <v>4.57</v>
      </c>
      <c r="Q34" s="36">
        <f>STDEV(M34:M36)</f>
        <v>15.270529245030552</v>
      </c>
    </row>
    <row r="35" spans="2:27" x14ac:dyDescent="0.25">
      <c r="B35" s="4">
        <v>31</v>
      </c>
      <c r="C35" s="5" t="s">
        <v>56</v>
      </c>
      <c r="D35">
        <v>0.23250000000000001</v>
      </c>
      <c r="E35">
        <v>20.9</v>
      </c>
      <c r="F35" s="15">
        <f t="shared" si="0"/>
        <v>0.23250000000000001</v>
      </c>
      <c r="G35">
        <f t="shared" si="0"/>
        <v>20.9</v>
      </c>
      <c r="K35" s="37"/>
      <c r="L35" s="14" t="s">
        <v>66</v>
      </c>
      <c r="M35" s="16">
        <f t="shared" si="9"/>
        <v>0.83250000000000002</v>
      </c>
      <c r="N35" s="16">
        <f t="shared" si="9"/>
        <v>7.67</v>
      </c>
      <c r="O35" s="36"/>
      <c r="P35" s="36"/>
      <c r="Q35" s="36"/>
    </row>
    <row r="36" spans="2:27" x14ac:dyDescent="0.25">
      <c r="B36" s="4">
        <v>32</v>
      </c>
      <c r="C36" s="5" t="s">
        <v>57</v>
      </c>
      <c r="D36">
        <v>0.29499999999999998</v>
      </c>
      <c r="E36">
        <v>9.52</v>
      </c>
      <c r="F36" s="15">
        <f t="shared" si="0"/>
        <v>0.29499999999999998</v>
      </c>
      <c r="G36">
        <f t="shared" si="0"/>
        <v>9.52</v>
      </c>
      <c r="K36" s="37"/>
      <c r="L36" s="14" t="s">
        <v>67</v>
      </c>
      <c r="M36" s="16">
        <f t="shared" si="9"/>
        <v>0.63870000000000005</v>
      </c>
      <c r="N36" s="16">
        <f t="shared" si="9"/>
        <v>4.63</v>
      </c>
      <c r="O36" s="36"/>
      <c r="P36" s="36"/>
      <c r="Q36" s="36"/>
    </row>
    <row r="37" spans="2:27" x14ac:dyDescent="0.25">
      <c r="B37" s="4">
        <v>33</v>
      </c>
      <c r="C37" s="5" t="s">
        <v>58</v>
      </c>
      <c r="D37">
        <v>0.49890000000000001</v>
      </c>
      <c r="E37">
        <v>14.15</v>
      </c>
      <c r="F37" s="15">
        <f t="shared" si="0"/>
        <v>0.49890000000000001</v>
      </c>
      <c r="G37">
        <f t="shared" si="0"/>
        <v>14.15</v>
      </c>
      <c r="K37" s="37">
        <v>50</v>
      </c>
      <c r="L37" s="14" t="s">
        <v>77</v>
      </c>
      <c r="M37" s="16">
        <f t="shared" ref="M37:N39" si="10">F56</f>
        <v>0.314</v>
      </c>
      <c r="N37" s="16">
        <f t="shared" si="10"/>
        <v>3.34</v>
      </c>
      <c r="O37" s="36">
        <f>AVERAGE(M37:M39)</f>
        <v>1.1110666666666666</v>
      </c>
      <c r="P37" s="36">
        <f>AVERAGE(N37:N39)</f>
        <v>3.9933333333333336</v>
      </c>
      <c r="Q37" s="36">
        <f>STDEV(M37:M39)</f>
        <v>1.0856935356413122</v>
      </c>
    </row>
    <row r="38" spans="2:27" x14ac:dyDescent="0.25">
      <c r="B38" s="4">
        <v>34</v>
      </c>
      <c r="C38" s="5" t="s">
        <v>59</v>
      </c>
      <c r="D38">
        <v>0.92710000000000004</v>
      </c>
      <c r="E38">
        <v>8.42</v>
      </c>
      <c r="F38" s="15">
        <f t="shared" si="0"/>
        <v>0.92710000000000004</v>
      </c>
      <c r="G38">
        <f t="shared" si="0"/>
        <v>8.42</v>
      </c>
      <c r="K38" s="37"/>
      <c r="L38" s="14" t="s">
        <v>78</v>
      </c>
      <c r="M38" s="16">
        <f t="shared" si="10"/>
        <v>2.3475999999999999</v>
      </c>
      <c r="N38" s="16">
        <f t="shared" si="10"/>
        <v>3.04</v>
      </c>
      <c r="O38" s="36"/>
      <c r="P38" s="36"/>
      <c r="Q38" s="36"/>
    </row>
    <row r="39" spans="2:27" x14ac:dyDescent="0.25">
      <c r="B39" s="4">
        <v>35</v>
      </c>
      <c r="C39" s="5" t="s">
        <v>60</v>
      </c>
      <c r="D39">
        <v>0.43480000000000002</v>
      </c>
      <c r="E39">
        <v>14.12</v>
      </c>
      <c r="F39" s="15">
        <f t="shared" si="0"/>
        <v>0.43480000000000002</v>
      </c>
      <c r="G39">
        <f t="shared" si="0"/>
        <v>14.12</v>
      </c>
      <c r="K39" s="37"/>
      <c r="L39" s="14" t="s">
        <v>79</v>
      </c>
      <c r="M39" s="16">
        <f t="shared" si="10"/>
        <v>0.67159999999999997</v>
      </c>
      <c r="N39" s="16">
        <f t="shared" si="10"/>
        <v>5.6</v>
      </c>
      <c r="O39" s="36"/>
      <c r="P39" s="36"/>
      <c r="Q39" s="36"/>
    </row>
    <row r="40" spans="2:27" x14ac:dyDescent="0.25">
      <c r="B40" s="4">
        <v>36</v>
      </c>
      <c r="C40" s="5" t="s">
        <v>61</v>
      </c>
      <c r="D40">
        <v>0.246</v>
      </c>
      <c r="E40">
        <v>7.3</v>
      </c>
      <c r="F40" s="15">
        <f t="shared" si="0"/>
        <v>0.246</v>
      </c>
      <c r="G40">
        <f t="shared" si="0"/>
        <v>7.3</v>
      </c>
      <c r="K40" s="17"/>
      <c r="L40" s="17"/>
      <c r="M40" s="17"/>
      <c r="N40" s="17"/>
      <c r="O40" s="17"/>
      <c r="P40" s="17"/>
    </row>
    <row r="41" spans="2:27" x14ac:dyDescent="0.25">
      <c r="B41" s="4">
        <v>37</v>
      </c>
      <c r="C41" s="5" t="s">
        <v>62</v>
      </c>
      <c r="D41">
        <v>0.31909999999999999</v>
      </c>
      <c r="E41">
        <v>13.43</v>
      </c>
      <c r="F41" s="15">
        <f t="shared" si="0"/>
        <v>0.31909999999999999</v>
      </c>
      <c r="G41">
        <f t="shared" si="0"/>
        <v>13.43</v>
      </c>
      <c r="K41" s="37">
        <v>10</v>
      </c>
      <c r="L41" s="18" t="s">
        <v>32</v>
      </c>
      <c r="M41" s="19">
        <f t="shared" ref="M41:N43" si="11">F11</f>
        <v>0.18010000000000001</v>
      </c>
      <c r="N41" s="19">
        <f t="shared" si="11"/>
        <v>11.49</v>
      </c>
      <c r="O41" s="36">
        <f>AVERAGE(M41:M43)</f>
        <v>0.30606666666666665</v>
      </c>
      <c r="P41" s="36">
        <f>AVERAGE(N41:N43)</f>
        <v>13.36</v>
      </c>
      <c r="Q41" s="36">
        <f>STDEV(M41:M43)</f>
        <v>0.17345092485580274</v>
      </c>
    </row>
    <row r="42" spans="2:27" x14ac:dyDescent="0.25">
      <c r="B42" s="4">
        <v>38</v>
      </c>
      <c r="C42" s="5" t="s">
        <v>63</v>
      </c>
      <c r="D42">
        <v>1.048</v>
      </c>
      <c r="E42">
        <v>7.28</v>
      </c>
      <c r="F42" s="15">
        <f t="shared" si="0"/>
        <v>1.048</v>
      </c>
      <c r="G42">
        <f t="shared" si="0"/>
        <v>7.28</v>
      </c>
      <c r="K42" s="37"/>
      <c r="L42" s="14" t="s">
        <v>33</v>
      </c>
      <c r="M42" s="19">
        <f t="shared" si="11"/>
        <v>0.50390000000000001</v>
      </c>
      <c r="N42" s="19">
        <f t="shared" si="11"/>
        <v>9.1999999999999993</v>
      </c>
      <c r="O42" s="36"/>
      <c r="P42" s="36"/>
      <c r="Q42" s="36"/>
    </row>
    <row r="43" spans="2:27" x14ac:dyDescent="0.25">
      <c r="B43" s="4">
        <v>39</v>
      </c>
      <c r="C43" s="5" t="s">
        <v>64</v>
      </c>
      <c r="D43">
        <v>0.28100000000000003</v>
      </c>
      <c r="E43">
        <v>10.37</v>
      </c>
      <c r="F43" s="15">
        <f t="shared" si="0"/>
        <v>0.28100000000000003</v>
      </c>
      <c r="G43">
        <f t="shared" si="0"/>
        <v>10.37</v>
      </c>
      <c r="K43" s="37"/>
      <c r="L43" s="14" t="s">
        <v>34</v>
      </c>
      <c r="M43" s="19">
        <f t="shared" si="11"/>
        <v>0.23419999999999999</v>
      </c>
      <c r="N43" s="19">
        <f t="shared" si="11"/>
        <v>19.39</v>
      </c>
      <c r="O43" s="36"/>
      <c r="P43" s="36"/>
      <c r="Q43" s="36"/>
    </row>
    <row r="44" spans="2:27" x14ac:dyDescent="0.25">
      <c r="B44" s="4">
        <v>40</v>
      </c>
      <c r="C44" s="5" t="s">
        <v>65</v>
      </c>
      <c r="D44">
        <v>27.1844</v>
      </c>
      <c r="E44">
        <v>1.41</v>
      </c>
      <c r="F44" s="15">
        <f t="shared" si="0"/>
        <v>27.1844</v>
      </c>
      <c r="G44">
        <f t="shared" si="0"/>
        <v>1.41</v>
      </c>
      <c r="K44" s="37">
        <v>20</v>
      </c>
      <c r="L44" s="14" t="s">
        <v>44</v>
      </c>
      <c r="M44" s="16">
        <f t="shared" ref="M44:N46" si="12">F23</f>
        <v>0.13270000000000001</v>
      </c>
      <c r="N44" s="16">
        <f t="shared" si="12"/>
        <v>10.88</v>
      </c>
      <c r="O44" s="36">
        <f>AVERAGE(M44:M46)</f>
        <v>0.85279999999999989</v>
      </c>
      <c r="P44" s="36">
        <f>AVERAGE(N44:N46)</f>
        <v>9.0366666666666671</v>
      </c>
      <c r="Q44" s="36">
        <f>STDEV(M44:M46)</f>
        <v>1.1721198786813571</v>
      </c>
    </row>
    <row r="45" spans="2:27" x14ac:dyDescent="0.25">
      <c r="B45" s="4">
        <v>41</v>
      </c>
      <c r="C45" s="5" t="s">
        <v>66</v>
      </c>
      <c r="D45">
        <v>0.83250000000000002</v>
      </c>
      <c r="E45">
        <v>7.67</v>
      </c>
      <c r="F45" s="15">
        <f t="shared" si="0"/>
        <v>0.83250000000000002</v>
      </c>
      <c r="G45">
        <f t="shared" si="0"/>
        <v>7.67</v>
      </c>
      <c r="K45" s="37"/>
      <c r="L45" s="14" t="s">
        <v>45</v>
      </c>
      <c r="M45" s="16">
        <f t="shared" si="12"/>
        <v>2.2052999999999998</v>
      </c>
      <c r="N45" s="16">
        <f t="shared" si="12"/>
        <v>2.13</v>
      </c>
      <c r="O45" s="36"/>
      <c r="P45" s="36"/>
      <c r="Q45" s="36"/>
    </row>
    <row r="46" spans="2:27" x14ac:dyDescent="0.25">
      <c r="B46" s="4">
        <v>42</v>
      </c>
      <c r="C46" s="5" t="s">
        <v>67</v>
      </c>
      <c r="D46">
        <v>0.63870000000000005</v>
      </c>
      <c r="E46">
        <v>4.63</v>
      </c>
      <c r="F46" s="15">
        <f t="shared" si="0"/>
        <v>0.63870000000000005</v>
      </c>
      <c r="G46">
        <f t="shared" si="0"/>
        <v>4.63</v>
      </c>
      <c r="K46" s="37"/>
      <c r="L46" s="14" t="s">
        <v>46</v>
      </c>
      <c r="M46" s="16">
        <f t="shared" si="12"/>
        <v>0.22040000000000001</v>
      </c>
      <c r="N46" s="16">
        <f t="shared" si="12"/>
        <v>14.1</v>
      </c>
      <c r="O46" s="36"/>
      <c r="P46" s="36"/>
      <c r="Q46" s="36"/>
    </row>
    <row r="47" spans="2:27" x14ac:dyDescent="0.25">
      <c r="B47" s="4">
        <v>43</v>
      </c>
      <c r="C47" s="5" t="s">
        <v>68</v>
      </c>
      <c r="D47">
        <v>0.41739999999999999</v>
      </c>
      <c r="E47">
        <v>10.7</v>
      </c>
      <c r="F47" s="15">
        <f t="shared" si="0"/>
        <v>0.41739999999999999</v>
      </c>
      <c r="G47">
        <f t="shared" si="0"/>
        <v>10.7</v>
      </c>
      <c r="K47" s="37">
        <v>30</v>
      </c>
      <c r="L47" s="14" t="s">
        <v>56</v>
      </c>
      <c r="M47" s="16">
        <f t="shared" ref="M47:N49" si="13">F35</f>
        <v>0.23250000000000001</v>
      </c>
      <c r="N47" s="16">
        <f t="shared" si="13"/>
        <v>20.9</v>
      </c>
      <c r="O47" s="36">
        <f>AVERAGE(M47:M49)</f>
        <v>0.34213333333333334</v>
      </c>
      <c r="P47" s="36">
        <f>AVERAGE(N47:N49)</f>
        <v>14.856666666666667</v>
      </c>
      <c r="Q47" s="36">
        <f>STDEV(M47:M49)</f>
        <v>0.1393140457144697</v>
      </c>
    </row>
    <row r="48" spans="2:27" x14ac:dyDescent="0.25">
      <c r="B48" s="4">
        <v>44</v>
      </c>
      <c r="C48" s="5" t="s">
        <v>69</v>
      </c>
      <c r="D48">
        <v>0.28739999999999999</v>
      </c>
      <c r="E48">
        <v>17.52</v>
      </c>
      <c r="F48" s="15">
        <f t="shared" si="0"/>
        <v>0.28739999999999999</v>
      </c>
      <c r="G48">
        <f t="shared" si="0"/>
        <v>17.52</v>
      </c>
      <c r="K48" s="37"/>
      <c r="L48" s="14" t="s">
        <v>57</v>
      </c>
      <c r="M48" s="16">
        <f t="shared" si="13"/>
        <v>0.29499999999999998</v>
      </c>
      <c r="N48" s="16">
        <f t="shared" si="13"/>
        <v>9.52</v>
      </c>
      <c r="O48" s="36"/>
      <c r="P48" s="36"/>
      <c r="Q48" s="36"/>
    </row>
    <row r="49" spans="2:17" x14ac:dyDescent="0.25">
      <c r="B49" s="4">
        <v>45</v>
      </c>
      <c r="C49" s="5" t="s">
        <v>70</v>
      </c>
      <c r="D49">
        <v>0.2087</v>
      </c>
      <c r="E49">
        <v>20.29</v>
      </c>
      <c r="F49" s="15">
        <f t="shared" si="0"/>
        <v>0.2087</v>
      </c>
      <c r="G49">
        <f t="shared" si="0"/>
        <v>20.29</v>
      </c>
      <c r="K49" s="37"/>
      <c r="L49" s="14" t="s">
        <v>58</v>
      </c>
      <c r="M49" s="16">
        <f t="shared" si="13"/>
        <v>0.49890000000000001</v>
      </c>
      <c r="N49" s="16">
        <f t="shared" si="13"/>
        <v>14.15</v>
      </c>
      <c r="O49" s="36"/>
      <c r="P49" s="36"/>
      <c r="Q49" s="36"/>
    </row>
    <row r="50" spans="2:17" x14ac:dyDescent="0.25">
      <c r="B50" s="4">
        <v>46</v>
      </c>
      <c r="C50" s="5" t="s">
        <v>71</v>
      </c>
      <c r="D50">
        <v>0.45390000000000003</v>
      </c>
      <c r="E50">
        <v>10.68</v>
      </c>
      <c r="F50" s="15">
        <f t="shared" si="0"/>
        <v>0.45390000000000003</v>
      </c>
      <c r="G50">
        <f t="shared" si="0"/>
        <v>10.68</v>
      </c>
      <c r="K50" s="37">
        <v>40</v>
      </c>
      <c r="L50" s="14" t="s">
        <v>68</v>
      </c>
      <c r="M50" s="16">
        <f t="shared" ref="M50:N52" si="14">F47</f>
        <v>0.41739999999999999</v>
      </c>
      <c r="N50" s="16">
        <f t="shared" si="14"/>
        <v>10.7</v>
      </c>
      <c r="O50" s="36">
        <f>AVERAGE(M50:M52)</f>
        <v>0.30449999999999999</v>
      </c>
      <c r="P50" s="36">
        <f>AVERAGE(N50:N52)</f>
        <v>16.169999999999998</v>
      </c>
      <c r="Q50" s="36">
        <f>STDEV(M50:M52)</f>
        <v>0.10539558814295785</v>
      </c>
    </row>
    <row r="51" spans="2:17" x14ac:dyDescent="0.25">
      <c r="B51" s="4">
        <v>47</v>
      </c>
      <c r="C51" s="5" t="s">
        <v>72</v>
      </c>
      <c r="D51">
        <v>1.2779</v>
      </c>
      <c r="E51">
        <v>4.6900000000000004</v>
      </c>
      <c r="F51" s="15">
        <f t="shared" si="0"/>
        <v>1.2779</v>
      </c>
      <c r="G51">
        <f t="shared" si="0"/>
        <v>4.6900000000000004</v>
      </c>
      <c r="K51" s="37"/>
      <c r="L51" s="14" t="s">
        <v>69</v>
      </c>
      <c r="M51" s="16">
        <f t="shared" si="14"/>
        <v>0.28739999999999999</v>
      </c>
      <c r="N51" s="16">
        <f t="shared" si="14"/>
        <v>17.52</v>
      </c>
      <c r="O51" s="36"/>
      <c r="P51" s="36"/>
      <c r="Q51" s="36"/>
    </row>
    <row r="52" spans="2:17" x14ac:dyDescent="0.25">
      <c r="B52" s="4">
        <v>48</v>
      </c>
      <c r="C52" s="5" t="s">
        <v>73</v>
      </c>
      <c r="D52">
        <v>0.13469999999999999</v>
      </c>
      <c r="E52">
        <v>19.14</v>
      </c>
      <c r="F52" s="15">
        <f t="shared" si="0"/>
        <v>0.13469999999999999</v>
      </c>
      <c r="G52">
        <f t="shared" si="0"/>
        <v>19.14</v>
      </c>
      <c r="K52" s="37"/>
      <c r="L52" s="14" t="s">
        <v>70</v>
      </c>
      <c r="M52" s="16">
        <f t="shared" si="14"/>
        <v>0.2087</v>
      </c>
      <c r="N52" s="16">
        <f t="shared" si="14"/>
        <v>20.29</v>
      </c>
      <c r="O52" s="36"/>
      <c r="P52" s="36"/>
      <c r="Q52" s="36"/>
    </row>
    <row r="53" spans="2:17" x14ac:dyDescent="0.25">
      <c r="B53" s="4">
        <v>49</v>
      </c>
      <c r="C53" s="5" t="s">
        <v>74</v>
      </c>
      <c r="D53">
        <v>0.2056</v>
      </c>
      <c r="E53">
        <v>11.35</v>
      </c>
      <c r="F53" s="15">
        <f t="shared" si="0"/>
        <v>0.2056</v>
      </c>
      <c r="G53">
        <f t="shared" si="0"/>
        <v>11.35</v>
      </c>
      <c r="K53" s="37">
        <v>50</v>
      </c>
      <c r="L53" s="14" t="s">
        <v>80</v>
      </c>
      <c r="M53" s="16">
        <f t="shared" ref="M53:N55" si="15">F59</f>
        <v>0.24310000000000001</v>
      </c>
      <c r="N53" s="16">
        <f t="shared" si="15"/>
        <v>17.27</v>
      </c>
      <c r="O53" s="36">
        <f>AVERAGE(M53:M55)</f>
        <v>0.3634</v>
      </c>
      <c r="P53" s="36">
        <f>AVERAGE(N53:N55)</f>
        <v>10.159999999999998</v>
      </c>
      <c r="Q53" s="36">
        <f>STDEV(M53:M55)</f>
        <v>0.10692272910845489</v>
      </c>
    </row>
    <row r="54" spans="2:17" x14ac:dyDescent="0.25">
      <c r="B54" s="4">
        <v>50</v>
      </c>
      <c r="C54" s="5" t="s">
        <v>75</v>
      </c>
      <c r="D54">
        <v>0.1953</v>
      </c>
      <c r="E54">
        <v>15.41</v>
      </c>
      <c r="F54" s="15">
        <f t="shared" si="0"/>
        <v>0.1953</v>
      </c>
      <c r="G54">
        <f t="shared" si="0"/>
        <v>15.41</v>
      </c>
      <c r="K54" s="37"/>
      <c r="L54" s="14" t="s">
        <v>81</v>
      </c>
      <c r="M54" s="16">
        <f t="shared" si="15"/>
        <v>0.39950000000000002</v>
      </c>
      <c r="N54" s="16">
        <f t="shared" si="15"/>
        <v>7.38</v>
      </c>
      <c r="O54" s="36"/>
      <c r="P54" s="36"/>
      <c r="Q54" s="36"/>
    </row>
    <row r="55" spans="2:17" x14ac:dyDescent="0.25">
      <c r="B55" s="4">
        <v>51</v>
      </c>
      <c r="C55" s="5" t="s">
        <v>76</v>
      </c>
      <c r="D55">
        <v>3.2804000000000002</v>
      </c>
      <c r="E55">
        <v>4.0999999999999996</v>
      </c>
      <c r="F55" s="15">
        <f t="shared" si="0"/>
        <v>3.2804000000000002</v>
      </c>
      <c r="G55">
        <f t="shared" si="0"/>
        <v>4.0999999999999996</v>
      </c>
      <c r="K55" s="37"/>
      <c r="L55" s="14" t="s">
        <v>82</v>
      </c>
      <c r="M55" s="16">
        <f t="shared" si="15"/>
        <v>0.4476</v>
      </c>
      <c r="N55" s="16">
        <f t="shared" si="15"/>
        <v>5.83</v>
      </c>
      <c r="O55" s="36"/>
      <c r="P55" s="36"/>
      <c r="Q55" s="36"/>
    </row>
    <row r="56" spans="2:17" x14ac:dyDescent="0.25">
      <c r="B56" s="4">
        <v>52</v>
      </c>
      <c r="C56" s="5" t="s">
        <v>77</v>
      </c>
      <c r="D56">
        <v>0.314</v>
      </c>
      <c r="E56">
        <v>3.34</v>
      </c>
      <c r="F56" s="15">
        <f t="shared" si="0"/>
        <v>0.314</v>
      </c>
      <c r="G56">
        <f t="shared" si="0"/>
        <v>3.34</v>
      </c>
      <c r="K56" s="17"/>
      <c r="L56" s="17"/>
      <c r="M56" s="17"/>
      <c r="N56" s="17"/>
      <c r="O56" s="17"/>
      <c r="P56" s="17"/>
    </row>
    <row r="57" spans="2:17" x14ac:dyDescent="0.25">
      <c r="B57" s="4">
        <v>53</v>
      </c>
      <c r="C57" s="5" t="s">
        <v>78</v>
      </c>
      <c r="D57">
        <v>2.3475999999999999</v>
      </c>
      <c r="E57">
        <v>3.04</v>
      </c>
      <c r="F57" s="15">
        <f t="shared" si="0"/>
        <v>2.3475999999999999</v>
      </c>
      <c r="G57">
        <f t="shared" si="0"/>
        <v>3.04</v>
      </c>
      <c r="K57" s="37">
        <v>10</v>
      </c>
      <c r="L57" s="18" t="s">
        <v>35</v>
      </c>
      <c r="M57" s="19">
        <f t="shared" ref="M57:N59" si="16">F14</f>
        <v>0.14399999999999999</v>
      </c>
      <c r="N57" s="19">
        <f t="shared" si="16"/>
        <v>16.89</v>
      </c>
      <c r="O57" s="36">
        <f>AVERAGE(M57:M59)</f>
        <v>0.82026666666666659</v>
      </c>
      <c r="P57" s="36">
        <f>AVERAGE(N57:N59)</f>
        <v>9.19</v>
      </c>
      <c r="Q57" s="36">
        <f>STDEV(M57:M59)</f>
        <v>0.99388704254222648</v>
      </c>
    </row>
    <row r="58" spans="2:17" x14ac:dyDescent="0.25">
      <c r="B58" s="4">
        <v>54</v>
      </c>
      <c r="C58" s="5" t="s">
        <v>79</v>
      </c>
      <c r="D58">
        <v>0.67159999999999997</v>
      </c>
      <c r="E58">
        <v>5.6</v>
      </c>
      <c r="F58" s="15">
        <f t="shared" si="0"/>
        <v>0.67159999999999997</v>
      </c>
      <c r="G58">
        <f t="shared" si="0"/>
        <v>5.6</v>
      </c>
      <c r="K58" s="37"/>
      <c r="L58" s="14" t="s">
        <v>36</v>
      </c>
      <c r="M58" s="21">
        <f t="shared" si="16"/>
        <v>0.35539999999999999</v>
      </c>
      <c r="N58" s="19">
        <f t="shared" si="16"/>
        <v>7.19</v>
      </c>
      <c r="O58" s="36"/>
      <c r="P58" s="36"/>
      <c r="Q58" s="36"/>
    </row>
    <row r="59" spans="2:17" x14ac:dyDescent="0.25">
      <c r="B59" s="4">
        <v>55</v>
      </c>
      <c r="C59" s="5" t="s">
        <v>80</v>
      </c>
      <c r="D59">
        <v>0.24310000000000001</v>
      </c>
      <c r="E59">
        <v>17.27</v>
      </c>
      <c r="F59" s="15">
        <f t="shared" si="0"/>
        <v>0.24310000000000001</v>
      </c>
      <c r="G59">
        <f t="shared" si="0"/>
        <v>17.27</v>
      </c>
      <c r="K59" s="37"/>
      <c r="L59" s="14" t="s">
        <v>37</v>
      </c>
      <c r="M59" s="21">
        <f t="shared" si="16"/>
        <v>1.9614</v>
      </c>
      <c r="N59" s="19">
        <f t="shared" si="16"/>
        <v>3.49</v>
      </c>
      <c r="O59" s="36"/>
      <c r="P59" s="36"/>
      <c r="Q59" s="36"/>
    </row>
    <row r="60" spans="2:17" x14ac:dyDescent="0.25">
      <c r="B60" s="4">
        <v>56</v>
      </c>
      <c r="C60" s="5" t="s">
        <v>81</v>
      </c>
      <c r="D60">
        <v>0.39950000000000002</v>
      </c>
      <c r="E60">
        <v>7.38</v>
      </c>
      <c r="F60" s="15">
        <f t="shared" si="0"/>
        <v>0.39950000000000002</v>
      </c>
      <c r="G60">
        <f t="shared" si="0"/>
        <v>7.38</v>
      </c>
      <c r="K60" s="37">
        <v>20</v>
      </c>
      <c r="L60" s="14" t="s">
        <v>47</v>
      </c>
      <c r="M60" s="22">
        <f t="shared" ref="M60:N62" si="17">F26</f>
        <v>0.31640000000000001</v>
      </c>
      <c r="N60" s="16">
        <f t="shared" si="17"/>
        <v>9.43</v>
      </c>
      <c r="O60" s="36">
        <f>AVERAGE(M60:M62)</f>
        <v>2.6691333333333334</v>
      </c>
      <c r="P60" s="36">
        <f>AVERAGE(N60:N62)</f>
        <v>8.0333333333333332</v>
      </c>
      <c r="Q60" s="36">
        <f>STDEV(M60:M62)</f>
        <v>4.0728887983019284</v>
      </c>
    </row>
    <row r="61" spans="2:17" x14ac:dyDescent="0.25">
      <c r="B61" s="4">
        <v>57</v>
      </c>
      <c r="C61" s="5" t="s">
        <v>82</v>
      </c>
      <c r="D61">
        <v>0.4476</v>
      </c>
      <c r="E61">
        <v>5.83</v>
      </c>
      <c r="F61" s="15">
        <f t="shared" si="0"/>
        <v>0.4476</v>
      </c>
      <c r="G61">
        <f t="shared" si="0"/>
        <v>5.83</v>
      </c>
      <c r="K61" s="37"/>
      <c r="L61" s="14" t="s">
        <v>48</v>
      </c>
      <c r="M61" s="22">
        <f t="shared" si="17"/>
        <v>0.31890000000000002</v>
      </c>
      <c r="N61" s="16">
        <f t="shared" si="17"/>
        <v>11.81</v>
      </c>
      <c r="O61" s="36"/>
      <c r="P61" s="36"/>
      <c r="Q61" s="36"/>
    </row>
    <row r="62" spans="2:17" x14ac:dyDescent="0.25">
      <c r="B62" s="4">
        <v>58</v>
      </c>
      <c r="C62" s="5" t="s">
        <v>83</v>
      </c>
      <c r="D62">
        <v>1.1277999999999999</v>
      </c>
      <c r="E62">
        <v>9.48</v>
      </c>
      <c r="F62" s="15">
        <f t="shared" si="0"/>
        <v>1.1277999999999999</v>
      </c>
      <c r="G62">
        <f t="shared" si="0"/>
        <v>9.48</v>
      </c>
      <c r="K62" s="37"/>
      <c r="L62" s="14" t="s">
        <v>49</v>
      </c>
      <c r="M62" s="16">
        <f t="shared" si="17"/>
        <v>7.3720999999999997</v>
      </c>
      <c r="N62" s="16">
        <f t="shared" si="17"/>
        <v>2.86</v>
      </c>
      <c r="O62" s="36"/>
      <c r="P62" s="36"/>
      <c r="Q62" s="36"/>
    </row>
    <row r="63" spans="2:17" x14ac:dyDescent="0.25">
      <c r="B63" s="4">
        <v>59</v>
      </c>
      <c r="C63" s="5" t="s">
        <v>84</v>
      </c>
      <c r="D63">
        <v>0.1575</v>
      </c>
      <c r="E63">
        <v>26.32</v>
      </c>
      <c r="F63" s="15">
        <f t="shared" si="0"/>
        <v>0.1575</v>
      </c>
      <c r="G63">
        <f t="shared" si="0"/>
        <v>26.32</v>
      </c>
      <c r="K63" s="37">
        <v>30</v>
      </c>
      <c r="L63" s="14" t="s">
        <v>59</v>
      </c>
      <c r="M63" s="16">
        <f t="shared" ref="M63:N65" si="18">F38</f>
        <v>0.92710000000000004</v>
      </c>
      <c r="N63" s="16">
        <f t="shared" si="18"/>
        <v>8.42</v>
      </c>
      <c r="O63" s="36">
        <f>AVERAGE(M63:M65)</f>
        <v>0.5359666666666667</v>
      </c>
      <c r="P63" s="36">
        <f>AVERAGE(N63:N65)</f>
        <v>9.9466666666666672</v>
      </c>
      <c r="Q63" s="36">
        <f>STDEV(M63:M65)</f>
        <v>0.3516394792018287</v>
      </c>
    </row>
    <row r="64" spans="2:17" x14ac:dyDescent="0.25">
      <c r="B64" s="4">
        <v>60</v>
      </c>
      <c r="C64" s="5" t="s">
        <v>85</v>
      </c>
      <c r="D64">
        <v>0.8982</v>
      </c>
      <c r="E64">
        <v>5.98</v>
      </c>
      <c r="F64" s="15">
        <f t="shared" si="0"/>
        <v>0.8982</v>
      </c>
      <c r="G64">
        <f t="shared" si="0"/>
        <v>5.98</v>
      </c>
      <c r="K64" s="37"/>
      <c r="L64" s="14" t="s">
        <v>60</v>
      </c>
      <c r="M64" s="16">
        <f t="shared" si="18"/>
        <v>0.43480000000000002</v>
      </c>
      <c r="N64" s="16">
        <f t="shared" si="18"/>
        <v>14.12</v>
      </c>
      <c r="O64" s="36"/>
      <c r="P64" s="36"/>
      <c r="Q64" s="36"/>
    </row>
    <row r="65" spans="11:17" x14ac:dyDescent="0.25">
      <c r="K65" s="37"/>
      <c r="L65" s="14" t="s">
        <v>61</v>
      </c>
      <c r="M65" s="16">
        <f t="shared" si="18"/>
        <v>0.246</v>
      </c>
      <c r="N65" s="16">
        <f t="shared" si="18"/>
        <v>7.3</v>
      </c>
      <c r="O65" s="36"/>
      <c r="P65" s="36"/>
      <c r="Q65" s="36"/>
    </row>
    <row r="66" spans="11:17" x14ac:dyDescent="0.25">
      <c r="K66" s="37">
        <v>40</v>
      </c>
      <c r="L66" s="14" t="s">
        <v>71</v>
      </c>
      <c r="M66" s="16">
        <f t="shared" ref="M66:N68" si="19">F50</f>
        <v>0.45390000000000003</v>
      </c>
      <c r="N66" s="16">
        <f t="shared" si="19"/>
        <v>10.68</v>
      </c>
      <c r="O66" s="36">
        <f>AVERAGE(M66:M68)</f>
        <v>0.62216666666666665</v>
      </c>
      <c r="P66" s="36">
        <f>AVERAGE(N66:N68)</f>
        <v>11.503333333333336</v>
      </c>
      <c r="Q66" s="36">
        <f>STDEV(M66:M68)</f>
        <v>0.58988288103091557</v>
      </c>
    </row>
    <row r="67" spans="11:17" x14ac:dyDescent="0.25">
      <c r="K67" s="37"/>
      <c r="L67" s="14" t="s">
        <v>72</v>
      </c>
      <c r="M67" s="16">
        <f t="shared" si="19"/>
        <v>1.2779</v>
      </c>
      <c r="N67" s="16">
        <f t="shared" si="19"/>
        <v>4.6900000000000004</v>
      </c>
      <c r="O67" s="36"/>
      <c r="P67" s="36"/>
      <c r="Q67" s="36"/>
    </row>
    <row r="68" spans="11:17" x14ac:dyDescent="0.25">
      <c r="K68" s="37"/>
      <c r="L68" s="14" t="s">
        <v>73</v>
      </c>
      <c r="M68" s="16">
        <f t="shared" si="19"/>
        <v>0.13469999999999999</v>
      </c>
      <c r="N68" s="16">
        <f t="shared" si="19"/>
        <v>19.14</v>
      </c>
      <c r="O68" s="36"/>
      <c r="P68" s="36"/>
      <c r="Q68" s="36"/>
    </row>
    <row r="69" spans="11:17" x14ac:dyDescent="0.25">
      <c r="K69" s="37">
        <v>50</v>
      </c>
      <c r="L69" s="14" t="s">
        <v>83</v>
      </c>
      <c r="M69" s="16">
        <f t="shared" ref="M69:N71" si="20">F62</f>
        <v>1.1277999999999999</v>
      </c>
      <c r="N69" s="16">
        <f t="shared" si="20"/>
        <v>9.48</v>
      </c>
      <c r="O69" s="36">
        <f>AVERAGE(M69:M71)</f>
        <v>0.72783333333333333</v>
      </c>
      <c r="P69" s="36">
        <f>AVERAGE(N69:N71)</f>
        <v>13.926666666666668</v>
      </c>
      <c r="Q69" s="36">
        <f>STDEV(M69:M71)</f>
        <v>0.50708887123790536</v>
      </c>
    </row>
    <row r="70" spans="11:17" x14ac:dyDescent="0.25">
      <c r="K70" s="37"/>
      <c r="L70" s="14" t="s">
        <v>84</v>
      </c>
      <c r="M70" s="16">
        <f t="shared" si="20"/>
        <v>0.1575</v>
      </c>
      <c r="N70" s="16">
        <f t="shared" si="20"/>
        <v>26.32</v>
      </c>
      <c r="O70" s="36"/>
      <c r="P70" s="36"/>
      <c r="Q70" s="36"/>
    </row>
    <row r="71" spans="11:17" x14ac:dyDescent="0.25">
      <c r="K71" s="37"/>
      <c r="L71" s="14" t="s">
        <v>85</v>
      </c>
      <c r="M71" s="16">
        <f t="shared" si="20"/>
        <v>0.8982</v>
      </c>
      <c r="N71" s="16">
        <f t="shared" si="20"/>
        <v>5.98</v>
      </c>
      <c r="O71" s="36"/>
      <c r="P71" s="36"/>
      <c r="Q71" s="36"/>
    </row>
  </sheetData>
  <mergeCells count="80">
    <mergeCell ref="K9:K11"/>
    <mergeCell ref="O9:O11"/>
    <mergeCell ref="P9:P11"/>
    <mergeCell ref="Q9:Q11"/>
    <mergeCell ref="K12:K14"/>
    <mergeCell ref="O12:O14"/>
    <mergeCell ref="P12:P14"/>
    <mergeCell ref="Q12:Q14"/>
    <mergeCell ref="K15:K17"/>
    <mergeCell ref="O15:O17"/>
    <mergeCell ref="P15:P17"/>
    <mergeCell ref="Q15:Q17"/>
    <mergeCell ref="K18:K20"/>
    <mergeCell ref="O18:O20"/>
    <mergeCell ref="P18:P20"/>
    <mergeCell ref="Q18:Q20"/>
    <mergeCell ref="K21:K23"/>
    <mergeCell ref="O21:O23"/>
    <mergeCell ref="P21:P23"/>
    <mergeCell ref="Q21:Q23"/>
    <mergeCell ref="K25:K27"/>
    <mergeCell ref="O25:O27"/>
    <mergeCell ref="P25:P27"/>
    <mergeCell ref="Q25:Q27"/>
    <mergeCell ref="K28:K30"/>
    <mergeCell ref="O28:O30"/>
    <mergeCell ref="P28:P30"/>
    <mergeCell ref="Q28:Q30"/>
    <mergeCell ref="K31:K33"/>
    <mergeCell ref="O31:O33"/>
    <mergeCell ref="P31:P33"/>
    <mergeCell ref="Q31:Q33"/>
    <mergeCell ref="K34:K36"/>
    <mergeCell ref="O34:O36"/>
    <mergeCell ref="P34:P36"/>
    <mergeCell ref="Q34:Q36"/>
    <mergeCell ref="K37:K39"/>
    <mergeCell ref="O37:O39"/>
    <mergeCell ref="P37:P39"/>
    <mergeCell ref="Q37:Q39"/>
    <mergeCell ref="K41:K43"/>
    <mergeCell ref="O41:O43"/>
    <mergeCell ref="P41:P43"/>
    <mergeCell ref="Q41:Q43"/>
    <mergeCell ref="K44:K46"/>
    <mergeCell ref="O44:O46"/>
    <mergeCell ref="P44:P46"/>
    <mergeCell ref="Q44:Q46"/>
    <mergeCell ref="K47:K49"/>
    <mergeCell ref="O47:O49"/>
    <mergeCell ref="P47:P49"/>
    <mergeCell ref="Q47:Q49"/>
    <mergeCell ref="K50:K52"/>
    <mergeCell ref="O50:O52"/>
    <mergeCell ref="P50:P52"/>
    <mergeCell ref="Q50:Q52"/>
    <mergeCell ref="K53:K55"/>
    <mergeCell ref="O53:O55"/>
    <mergeCell ref="P53:P55"/>
    <mergeCell ref="Q53:Q55"/>
    <mergeCell ref="K57:K59"/>
    <mergeCell ref="O57:O59"/>
    <mergeCell ref="P57:P59"/>
    <mergeCell ref="Q57:Q59"/>
    <mergeCell ref="K60:K62"/>
    <mergeCell ref="O60:O62"/>
    <mergeCell ref="P60:P62"/>
    <mergeCell ref="Q60:Q62"/>
    <mergeCell ref="K63:K65"/>
    <mergeCell ref="O63:O65"/>
    <mergeCell ref="P63:P65"/>
    <mergeCell ref="Q63:Q65"/>
    <mergeCell ref="K66:K68"/>
    <mergeCell ref="O66:O68"/>
    <mergeCell ref="P66:P68"/>
    <mergeCell ref="Q66:Q68"/>
    <mergeCell ref="K69:K71"/>
    <mergeCell ref="O69:O71"/>
    <mergeCell ref="P69:P71"/>
    <mergeCell ref="Q69:Q7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Q71"/>
  <sheetViews>
    <sheetView zoomScale="116" zoomScaleNormal="90" workbookViewId="0">
      <selection activeCell="H15" sqref="H15"/>
    </sheetView>
  </sheetViews>
  <sheetFormatPr defaultColWidth="11" defaultRowHeight="15.75" x14ac:dyDescent="0.25"/>
  <cols>
    <col min="11" max="11" width="12.375" bestFit="1" customWidth="1"/>
    <col min="15" max="15" width="16" bestFit="1" customWidth="1"/>
    <col min="16" max="16" width="13.625" bestFit="1" customWidth="1"/>
  </cols>
  <sheetData>
    <row r="4" spans="2:17" x14ac:dyDescent="0.25">
      <c r="B4" s="2"/>
      <c r="C4" s="2"/>
      <c r="D4" s="2" t="s">
        <v>19</v>
      </c>
      <c r="E4" s="2" t="s">
        <v>0</v>
      </c>
      <c r="F4" s="2" t="str">
        <f>D4</f>
        <v>Ga (µg/L)</v>
      </c>
      <c r="G4" s="2" t="s">
        <v>0</v>
      </c>
    </row>
    <row r="5" spans="2:17" x14ac:dyDescent="0.25">
      <c r="B5" s="4">
        <v>1</v>
      </c>
      <c r="C5" s="5" t="s">
        <v>26</v>
      </c>
      <c r="D5">
        <v>3.6772999999999998</v>
      </c>
      <c r="E5">
        <v>2.19</v>
      </c>
      <c r="F5" s="15">
        <f>D5</f>
        <v>3.6772999999999998</v>
      </c>
      <c r="G5">
        <f>E5</f>
        <v>2.19</v>
      </c>
    </row>
    <row r="6" spans="2:17" x14ac:dyDescent="0.25">
      <c r="B6" s="4">
        <v>2</v>
      </c>
      <c r="C6" s="5" t="s">
        <v>27</v>
      </c>
      <c r="D6">
        <v>3.7336999999999998</v>
      </c>
      <c r="E6">
        <v>2.5499999999999998</v>
      </c>
      <c r="F6" s="15">
        <f t="shared" ref="F6:G64" si="0">D6</f>
        <v>3.7336999999999998</v>
      </c>
      <c r="G6">
        <f t="shared" si="0"/>
        <v>2.5499999999999998</v>
      </c>
    </row>
    <row r="7" spans="2:17" x14ac:dyDescent="0.25">
      <c r="B7" s="4">
        <v>3</v>
      </c>
      <c r="C7" s="5" t="s">
        <v>28</v>
      </c>
      <c r="D7">
        <v>3.8761000000000001</v>
      </c>
      <c r="E7">
        <v>3.01</v>
      </c>
      <c r="F7" s="15">
        <f t="shared" si="0"/>
        <v>3.8761000000000001</v>
      </c>
      <c r="G7">
        <f t="shared" si="0"/>
        <v>3.01</v>
      </c>
    </row>
    <row r="8" spans="2:17" x14ac:dyDescent="0.25">
      <c r="B8" s="4">
        <v>4</v>
      </c>
      <c r="C8" s="5" t="s">
        <v>29</v>
      </c>
      <c r="D8">
        <v>3.1962000000000002</v>
      </c>
      <c r="E8">
        <v>2.66</v>
      </c>
      <c r="F8" s="15">
        <f t="shared" si="0"/>
        <v>3.1962000000000002</v>
      </c>
      <c r="G8">
        <f t="shared" si="0"/>
        <v>2.66</v>
      </c>
      <c r="K8" s="10" t="s">
        <v>89</v>
      </c>
      <c r="L8" s="11" t="s">
        <v>90</v>
      </c>
      <c r="M8" s="12" t="str">
        <f>F4</f>
        <v>Ga (µg/L)</v>
      </c>
      <c r="N8" s="12" t="s">
        <v>93</v>
      </c>
      <c r="O8" s="12" t="s">
        <v>121</v>
      </c>
      <c r="P8" s="13" t="s">
        <v>95</v>
      </c>
      <c r="Q8" s="13" t="s">
        <v>98</v>
      </c>
    </row>
    <row r="9" spans="2:17" x14ac:dyDescent="0.25">
      <c r="B9" s="4">
        <v>5</v>
      </c>
      <c r="C9" s="5" t="s">
        <v>30</v>
      </c>
      <c r="D9">
        <v>3.0611999999999999</v>
      </c>
      <c r="E9">
        <v>1.8</v>
      </c>
      <c r="F9" s="15">
        <f t="shared" si="0"/>
        <v>3.0611999999999999</v>
      </c>
      <c r="G9">
        <f t="shared" si="0"/>
        <v>1.8</v>
      </c>
      <c r="K9" s="37">
        <v>10</v>
      </c>
      <c r="L9" s="14" t="s">
        <v>26</v>
      </c>
      <c r="M9" s="16">
        <f t="shared" ref="M9:N11" si="1">F5</f>
        <v>3.6772999999999998</v>
      </c>
      <c r="N9" s="16">
        <f t="shared" si="1"/>
        <v>2.19</v>
      </c>
      <c r="O9" s="36">
        <f>AVERAGE(M9:M11)</f>
        <v>3.7623666666666664</v>
      </c>
      <c r="P9" s="36">
        <f>AVERAGE(N9:N11)</f>
        <v>2.5833333333333335</v>
      </c>
      <c r="Q9" s="36">
        <f>STDEV(M9:M11)</f>
        <v>0.10245337150788826</v>
      </c>
    </row>
    <row r="10" spans="2:17" x14ac:dyDescent="0.25">
      <c r="B10" s="4">
        <v>6</v>
      </c>
      <c r="C10" s="5" t="s">
        <v>31</v>
      </c>
      <c r="D10">
        <v>3.1032999999999999</v>
      </c>
      <c r="E10">
        <v>2.21</v>
      </c>
      <c r="F10" s="15">
        <f t="shared" si="0"/>
        <v>3.1032999999999999</v>
      </c>
      <c r="G10">
        <f t="shared" si="0"/>
        <v>2.21</v>
      </c>
      <c r="K10" s="37"/>
      <c r="L10" s="14" t="s">
        <v>27</v>
      </c>
      <c r="M10" s="16">
        <f t="shared" si="1"/>
        <v>3.7336999999999998</v>
      </c>
      <c r="N10" s="16">
        <f t="shared" si="1"/>
        <v>2.5499999999999998</v>
      </c>
      <c r="O10" s="36"/>
      <c r="P10" s="36"/>
      <c r="Q10" s="36"/>
    </row>
    <row r="11" spans="2:17" x14ac:dyDescent="0.25">
      <c r="B11" s="4">
        <v>7</v>
      </c>
      <c r="C11" s="5" t="s">
        <v>32</v>
      </c>
      <c r="D11">
        <v>3.8243999999999998</v>
      </c>
      <c r="E11">
        <v>2.09</v>
      </c>
      <c r="F11" s="15">
        <f t="shared" si="0"/>
        <v>3.8243999999999998</v>
      </c>
      <c r="G11">
        <f t="shared" si="0"/>
        <v>2.09</v>
      </c>
      <c r="K11" s="37"/>
      <c r="L11" s="14" t="s">
        <v>28</v>
      </c>
      <c r="M11" s="16">
        <f t="shared" si="1"/>
        <v>3.8761000000000001</v>
      </c>
      <c r="N11" s="16">
        <f t="shared" si="1"/>
        <v>3.01</v>
      </c>
      <c r="O11" s="36"/>
      <c r="P11" s="36"/>
      <c r="Q11" s="36"/>
    </row>
    <row r="12" spans="2:17" x14ac:dyDescent="0.25">
      <c r="B12" s="4">
        <v>8</v>
      </c>
      <c r="C12" s="5" t="s">
        <v>33</v>
      </c>
      <c r="D12">
        <v>3.6789000000000001</v>
      </c>
      <c r="E12">
        <v>0.82</v>
      </c>
      <c r="F12" s="15">
        <f t="shared" si="0"/>
        <v>3.6789000000000001</v>
      </c>
      <c r="G12">
        <f t="shared" si="0"/>
        <v>0.82</v>
      </c>
      <c r="K12" s="37">
        <v>20</v>
      </c>
      <c r="L12" s="14" t="s">
        <v>38</v>
      </c>
      <c r="M12" s="16">
        <f t="shared" ref="M12:N14" si="2">F17</f>
        <v>1.1794</v>
      </c>
      <c r="N12" s="16">
        <f t="shared" si="2"/>
        <v>4.46</v>
      </c>
      <c r="O12" s="36">
        <f>AVERAGE(M12:M14)</f>
        <v>0.95356666666666656</v>
      </c>
      <c r="P12" s="36">
        <f>AVERAGE(N12:N14)</f>
        <v>4.0566666666666666</v>
      </c>
      <c r="Q12" s="36">
        <f>STDEV(M12:M14)</f>
        <v>0.19567724275789991</v>
      </c>
    </row>
    <row r="13" spans="2:17" x14ac:dyDescent="0.25">
      <c r="B13" s="4">
        <v>9</v>
      </c>
      <c r="C13" s="5" t="s">
        <v>34</v>
      </c>
      <c r="D13">
        <v>3.6917</v>
      </c>
      <c r="E13">
        <v>2.5299999999999998</v>
      </c>
      <c r="F13" s="15">
        <f t="shared" si="0"/>
        <v>3.6917</v>
      </c>
      <c r="G13">
        <f t="shared" si="0"/>
        <v>2.5299999999999998</v>
      </c>
      <c r="K13" s="37"/>
      <c r="L13" s="14" t="s">
        <v>39</v>
      </c>
      <c r="M13" s="16">
        <f t="shared" si="2"/>
        <v>0.83440000000000003</v>
      </c>
      <c r="N13" s="16">
        <f t="shared" si="2"/>
        <v>2.16</v>
      </c>
      <c r="O13" s="36"/>
      <c r="P13" s="36"/>
      <c r="Q13" s="36"/>
    </row>
    <row r="14" spans="2:17" x14ac:dyDescent="0.25">
      <c r="B14" s="4">
        <v>10</v>
      </c>
      <c r="C14" s="5" t="s">
        <v>35</v>
      </c>
      <c r="D14">
        <v>0.48060000000000003</v>
      </c>
      <c r="E14">
        <v>6.71</v>
      </c>
      <c r="F14" s="15">
        <f t="shared" si="0"/>
        <v>0.48060000000000003</v>
      </c>
      <c r="G14">
        <f t="shared" si="0"/>
        <v>6.71</v>
      </c>
      <c r="K14" s="37"/>
      <c r="L14" s="14" t="s">
        <v>40</v>
      </c>
      <c r="M14" s="16">
        <f t="shared" si="2"/>
        <v>0.84689999999999999</v>
      </c>
      <c r="N14" s="16">
        <f t="shared" si="2"/>
        <v>5.55</v>
      </c>
      <c r="O14" s="36"/>
      <c r="P14" s="36"/>
      <c r="Q14" s="36"/>
    </row>
    <row r="15" spans="2:17" x14ac:dyDescent="0.25">
      <c r="B15" s="4">
        <v>11</v>
      </c>
      <c r="C15" s="5" t="s">
        <v>36</v>
      </c>
      <c r="D15">
        <v>0.42459999999999998</v>
      </c>
      <c r="E15">
        <v>8.65</v>
      </c>
      <c r="F15" s="15">
        <f t="shared" si="0"/>
        <v>0.42459999999999998</v>
      </c>
      <c r="G15">
        <f t="shared" si="0"/>
        <v>8.65</v>
      </c>
      <c r="K15" s="37">
        <v>30</v>
      </c>
      <c r="L15" s="14" t="s">
        <v>50</v>
      </c>
      <c r="M15" s="16">
        <f t="shared" ref="M15:N17" si="3">F29</f>
        <v>0.46729999999999999</v>
      </c>
      <c r="N15" s="16">
        <f t="shared" si="3"/>
        <v>7.35</v>
      </c>
      <c r="O15" s="36">
        <f>AVERAGE(M15:M17)</f>
        <v>0.38886666666666669</v>
      </c>
      <c r="P15" s="36">
        <f>AVERAGE(N15:N17)</f>
        <v>8.4533333333333331</v>
      </c>
      <c r="Q15" s="36">
        <f>STDEV(M15:M17)</f>
        <v>6.8579467286741663E-2</v>
      </c>
    </row>
    <row r="16" spans="2:17" x14ac:dyDescent="0.25">
      <c r="B16" s="4">
        <v>12</v>
      </c>
      <c r="C16" s="5" t="s">
        <v>37</v>
      </c>
      <c r="D16">
        <v>0.45</v>
      </c>
      <c r="E16">
        <v>7.31</v>
      </c>
      <c r="F16" s="15">
        <f t="shared" si="0"/>
        <v>0.45</v>
      </c>
      <c r="G16">
        <f t="shared" si="0"/>
        <v>7.31</v>
      </c>
      <c r="K16" s="37"/>
      <c r="L16" s="14" t="s">
        <v>51</v>
      </c>
      <c r="M16" s="16">
        <f t="shared" si="3"/>
        <v>0.35909999999999997</v>
      </c>
      <c r="N16" s="16">
        <f t="shared" si="3"/>
        <v>6.66</v>
      </c>
      <c r="O16" s="36"/>
      <c r="P16" s="36"/>
      <c r="Q16" s="36"/>
    </row>
    <row r="17" spans="2:17" x14ac:dyDescent="0.25">
      <c r="B17" s="4">
        <v>13</v>
      </c>
      <c r="C17" s="5" t="s">
        <v>38</v>
      </c>
      <c r="D17">
        <v>1.1794</v>
      </c>
      <c r="E17">
        <v>4.46</v>
      </c>
      <c r="F17" s="15">
        <f t="shared" si="0"/>
        <v>1.1794</v>
      </c>
      <c r="G17">
        <f t="shared" si="0"/>
        <v>4.46</v>
      </c>
      <c r="K17" s="37"/>
      <c r="L17" s="14" t="s">
        <v>52</v>
      </c>
      <c r="M17" s="16">
        <f t="shared" si="3"/>
        <v>0.3402</v>
      </c>
      <c r="N17" s="16">
        <f t="shared" si="3"/>
        <v>11.35</v>
      </c>
      <c r="O17" s="36"/>
      <c r="P17" s="36"/>
      <c r="Q17" s="36"/>
    </row>
    <row r="18" spans="2:17" x14ac:dyDescent="0.25">
      <c r="B18" s="4">
        <v>14</v>
      </c>
      <c r="C18" s="5" t="s">
        <v>39</v>
      </c>
      <c r="D18">
        <v>0.83440000000000003</v>
      </c>
      <c r="E18">
        <v>2.16</v>
      </c>
      <c r="F18" s="15">
        <f t="shared" si="0"/>
        <v>0.83440000000000003</v>
      </c>
      <c r="G18">
        <f t="shared" si="0"/>
        <v>2.16</v>
      </c>
      <c r="K18" s="37">
        <v>40</v>
      </c>
      <c r="L18" s="14" t="s">
        <v>62</v>
      </c>
      <c r="M18" s="16">
        <f t="shared" ref="M18:N20" si="4">F41</f>
        <v>0.23280000000000001</v>
      </c>
      <c r="N18" s="16">
        <f t="shared" si="4"/>
        <v>10.79</v>
      </c>
      <c r="O18" s="36">
        <f>AVERAGE(M18:M20)</f>
        <v>0.20776666666666666</v>
      </c>
      <c r="P18" s="36">
        <f>AVERAGE(N18:N20)</f>
        <v>8.9933333333333323</v>
      </c>
      <c r="Q18" s="36">
        <f>STDEV(M18:M20)</f>
        <v>2.3378694004014287E-2</v>
      </c>
    </row>
    <row r="19" spans="2:17" x14ac:dyDescent="0.25">
      <c r="B19" s="4">
        <v>15</v>
      </c>
      <c r="C19" s="5" t="s">
        <v>40</v>
      </c>
      <c r="D19">
        <v>0.84689999999999999</v>
      </c>
      <c r="E19">
        <v>5.55</v>
      </c>
      <c r="F19" s="15">
        <f t="shared" si="0"/>
        <v>0.84689999999999999</v>
      </c>
      <c r="G19">
        <f t="shared" si="0"/>
        <v>5.55</v>
      </c>
      <c r="K19" s="37"/>
      <c r="L19" s="14" t="s">
        <v>63</v>
      </c>
      <c r="M19" s="16">
        <f t="shared" si="4"/>
        <v>0.20399999999999999</v>
      </c>
      <c r="N19" s="16">
        <f t="shared" si="4"/>
        <v>5.31</v>
      </c>
      <c r="O19" s="36"/>
      <c r="P19" s="36"/>
      <c r="Q19" s="36"/>
    </row>
    <row r="20" spans="2:17" x14ac:dyDescent="0.25">
      <c r="B20" s="4">
        <v>16</v>
      </c>
      <c r="C20" s="5" t="s">
        <v>41</v>
      </c>
      <c r="D20">
        <v>1.2746</v>
      </c>
      <c r="E20">
        <v>5.3</v>
      </c>
      <c r="F20" s="15">
        <f t="shared" si="0"/>
        <v>1.2746</v>
      </c>
      <c r="G20">
        <f t="shared" si="0"/>
        <v>5.3</v>
      </c>
      <c r="K20" s="37"/>
      <c r="L20" s="14" t="s">
        <v>64</v>
      </c>
      <c r="M20" s="16">
        <f t="shared" si="4"/>
        <v>0.1865</v>
      </c>
      <c r="N20" s="16">
        <f t="shared" si="4"/>
        <v>10.88</v>
      </c>
      <c r="O20" s="36"/>
      <c r="P20" s="36"/>
      <c r="Q20" s="36"/>
    </row>
    <row r="21" spans="2:17" x14ac:dyDescent="0.25">
      <c r="B21" s="4">
        <v>17</v>
      </c>
      <c r="C21" s="5" t="s">
        <v>42</v>
      </c>
      <c r="D21">
        <v>1.1934</v>
      </c>
      <c r="E21">
        <v>4.92</v>
      </c>
      <c r="F21" s="15">
        <f t="shared" si="0"/>
        <v>1.1934</v>
      </c>
      <c r="G21">
        <f t="shared" si="0"/>
        <v>4.92</v>
      </c>
      <c r="K21" s="37">
        <v>50</v>
      </c>
      <c r="L21" s="14" t="s">
        <v>74</v>
      </c>
      <c r="M21" s="16">
        <f t="shared" ref="M21:N23" si="5">F53</f>
        <v>0.18990000000000001</v>
      </c>
      <c r="N21" s="16">
        <f t="shared" si="5"/>
        <v>5.79</v>
      </c>
      <c r="O21" s="36">
        <f>AVERAGE(M21:M23)</f>
        <v>0.1690666666666667</v>
      </c>
      <c r="P21" s="36">
        <f>AVERAGE(N21:N23)</f>
        <v>12.589999999999998</v>
      </c>
      <c r="Q21" s="36">
        <f>STDEV(M21:M23)</f>
        <v>1.8298178415714874E-2</v>
      </c>
    </row>
    <row r="22" spans="2:17" x14ac:dyDescent="0.25">
      <c r="B22" s="4">
        <v>18</v>
      </c>
      <c r="C22" s="5" t="s">
        <v>43</v>
      </c>
      <c r="D22">
        <v>1.1853</v>
      </c>
      <c r="E22">
        <v>1.73</v>
      </c>
      <c r="F22" s="15">
        <f t="shared" si="0"/>
        <v>1.1853</v>
      </c>
      <c r="G22">
        <f t="shared" si="0"/>
        <v>1.73</v>
      </c>
      <c r="K22" s="37"/>
      <c r="L22" s="14" t="s">
        <v>75</v>
      </c>
      <c r="M22" s="16">
        <f t="shared" si="5"/>
        <v>0.15559999999999999</v>
      </c>
      <c r="N22" s="16">
        <f t="shared" si="5"/>
        <v>15.46</v>
      </c>
      <c r="O22" s="36"/>
      <c r="P22" s="36"/>
      <c r="Q22" s="36"/>
    </row>
    <row r="23" spans="2:17" x14ac:dyDescent="0.25">
      <c r="B23" s="4">
        <v>19</v>
      </c>
      <c r="C23" s="5" t="s">
        <v>44</v>
      </c>
      <c r="D23">
        <v>0.83069999999999999</v>
      </c>
      <c r="E23">
        <v>3.29</v>
      </c>
      <c r="F23" s="15">
        <f t="shared" si="0"/>
        <v>0.83069999999999999</v>
      </c>
      <c r="G23">
        <f t="shared" si="0"/>
        <v>3.29</v>
      </c>
      <c r="K23" s="37"/>
      <c r="L23" s="14" t="s">
        <v>76</v>
      </c>
      <c r="M23" s="16">
        <f t="shared" si="5"/>
        <v>0.16170000000000001</v>
      </c>
      <c r="N23" s="16">
        <f t="shared" si="5"/>
        <v>16.52</v>
      </c>
      <c r="O23" s="36"/>
      <c r="P23" s="36"/>
      <c r="Q23" s="36"/>
    </row>
    <row r="24" spans="2:17" x14ac:dyDescent="0.25">
      <c r="B24" s="4">
        <v>20</v>
      </c>
      <c r="C24" s="5" t="s">
        <v>45</v>
      </c>
      <c r="D24">
        <v>1.0589</v>
      </c>
      <c r="E24">
        <v>4.3499999999999996</v>
      </c>
      <c r="F24" s="15">
        <f t="shared" si="0"/>
        <v>1.0589</v>
      </c>
      <c r="G24">
        <f t="shared" si="0"/>
        <v>4.3499999999999996</v>
      </c>
      <c r="K24" s="17"/>
      <c r="L24" s="17"/>
      <c r="M24" s="17"/>
      <c r="N24" s="17"/>
      <c r="O24" s="17"/>
      <c r="P24" s="17"/>
    </row>
    <row r="25" spans="2:17" x14ac:dyDescent="0.25">
      <c r="B25" s="4">
        <v>21</v>
      </c>
      <c r="C25" s="5" t="s">
        <v>46</v>
      </c>
      <c r="D25">
        <v>0.97430000000000005</v>
      </c>
      <c r="E25">
        <v>3.71</v>
      </c>
      <c r="F25" s="15">
        <f t="shared" si="0"/>
        <v>0.97430000000000005</v>
      </c>
      <c r="G25">
        <f t="shared" si="0"/>
        <v>3.71</v>
      </c>
      <c r="K25" s="37">
        <v>10</v>
      </c>
      <c r="L25" s="18" t="s">
        <v>29</v>
      </c>
      <c r="M25" s="19">
        <f t="shared" ref="M25:N27" si="6">F8</f>
        <v>3.1962000000000002</v>
      </c>
      <c r="N25" s="19">
        <f t="shared" si="6"/>
        <v>2.66</v>
      </c>
      <c r="O25" s="36">
        <f>AVERAGE(M25:M27)</f>
        <v>3.1202333333333336</v>
      </c>
      <c r="P25" s="36">
        <f>AVERAGE(N25:N27)</f>
        <v>2.2233333333333332</v>
      </c>
      <c r="Q25" s="36">
        <f>STDEV(M25:M27)</f>
        <v>6.9074621485270188E-2</v>
      </c>
    </row>
    <row r="26" spans="2:17" x14ac:dyDescent="0.25">
      <c r="B26" s="4">
        <v>22</v>
      </c>
      <c r="C26" s="5" t="s">
        <v>47</v>
      </c>
      <c r="D26">
        <v>0.25080000000000002</v>
      </c>
      <c r="E26">
        <v>3.85</v>
      </c>
      <c r="F26" s="15">
        <f t="shared" si="0"/>
        <v>0.25080000000000002</v>
      </c>
      <c r="G26">
        <f t="shared" si="0"/>
        <v>3.85</v>
      </c>
      <c r="K26" s="37"/>
      <c r="L26" s="14" t="s">
        <v>30</v>
      </c>
      <c r="M26" s="19">
        <f t="shared" si="6"/>
        <v>3.0611999999999999</v>
      </c>
      <c r="N26" s="19">
        <f t="shared" si="6"/>
        <v>1.8</v>
      </c>
      <c r="O26" s="36"/>
      <c r="P26" s="36"/>
      <c r="Q26" s="36"/>
    </row>
    <row r="27" spans="2:17" x14ac:dyDescent="0.25">
      <c r="B27" s="4">
        <v>23</v>
      </c>
      <c r="C27" s="5" t="s">
        <v>48</v>
      </c>
      <c r="D27">
        <v>0.2261</v>
      </c>
      <c r="E27">
        <v>10.92</v>
      </c>
      <c r="F27" s="15">
        <f t="shared" si="0"/>
        <v>0.2261</v>
      </c>
      <c r="G27">
        <f t="shared" si="0"/>
        <v>10.92</v>
      </c>
      <c r="K27" s="37"/>
      <c r="L27" s="14" t="s">
        <v>31</v>
      </c>
      <c r="M27" s="19">
        <f t="shared" si="6"/>
        <v>3.1032999999999999</v>
      </c>
      <c r="N27" s="19">
        <f t="shared" si="6"/>
        <v>2.21</v>
      </c>
      <c r="O27" s="36"/>
      <c r="P27" s="36"/>
      <c r="Q27" s="36"/>
    </row>
    <row r="28" spans="2:17" x14ac:dyDescent="0.25">
      <c r="B28" s="4">
        <v>24</v>
      </c>
      <c r="C28" s="5" t="s">
        <v>49</v>
      </c>
      <c r="D28">
        <v>0.27060000000000001</v>
      </c>
      <c r="E28">
        <v>8.98</v>
      </c>
      <c r="F28" s="15">
        <f t="shared" si="0"/>
        <v>0.27060000000000001</v>
      </c>
      <c r="G28">
        <f t="shared" si="0"/>
        <v>8.98</v>
      </c>
      <c r="K28" s="37">
        <v>20</v>
      </c>
      <c r="L28" s="14" t="s">
        <v>41</v>
      </c>
      <c r="M28" s="16">
        <f t="shared" ref="M28:N30" si="7">F20</f>
        <v>1.2746</v>
      </c>
      <c r="N28" s="16">
        <f t="shared" si="7"/>
        <v>5.3</v>
      </c>
      <c r="O28" s="36">
        <f>AVERAGE(M28:M30)</f>
        <v>1.2177666666666667</v>
      </c>
      <c r="P28" s="36">
        <f>AVERAGE(N28:N30)</f>
        <v>3.9833333333333329</v>
      </c>
      <c r="Q28" s="36">
        <f>STDEV(M28:M30)</f>
        <v>4.9385456698640841E-2</v>
      </c>
    </row>
    <row r="29" spans="2:17" x14ac:dyDescent="0.25">
      <c r="B29" s="4">
        <v>25</v>
      </c>
      <c r="C29" s="5" t="s">
        <v>50</v>
      </c>
      <c r="D29">
        <v>0.46729999999999999</v>
      </c>
      <c r="E29">
        <v>7.35</v>
      </c>
      <c r="F29" s="15">
        <f t="shared" si="0"/>
        <v>0.46729999999999999</v>
      </c>
      <c r="G29">
        <f t="shared" si="0"/>
        <v>7.35</v>
      </c>
      <c r="K29" s="37"/>
      <c r="L29" s="14" t="s">
        <v>42</v>
      </c>
      <c r="M29" s="16">
        <f t="shared" si="7"/>
        <v>1.1934</v>
      </c>
      <c r="N29" s="16">
        <f t="shared" si="7"/>
        <v>4.92</v>
      </c>
      <c r="O29" s="36"/>
      <c r="P29" s="36"/>
      <c r="Q29" s="36"/>
    </row>
    <row r="30" spans="2:17" x14ac:dyDescent="0.25">
      <c r="B30" s="4">
        <v>26</v>
      </c>
      <c r="C30" s="5" t="s">
        <v>51</v>
      </c>
      <c r="D30">
        <v>0.35909999999999997</v>
      </c>
      <c r="E30">
        <v>6.66</v>
      </c>
      <c r="F30" s="15">
        <f t="shared" si="0"/>
        <v>0.35909999999999997</v>
      </c>
      <c r="G30">
        <f t="shared" si="0"/>
        <v>6.66</v>
      </c>
      <c r="K30" s="37"/>
      <c r="L30" s="14" t="s">
        <v>43</v>
      </c>
      <c r="M30" s="16">
        <f t="shared" si="7"/>
        <v>1.1853</v>
      </c>
      <c r="N30" s="16">
        <f t="shared" si="7"/>
        <v>1.73</v>
      </c>
      <c r="O30" s="36"/>
      <c r="P30" s="36"/>
      <c r="Q30" s="36"/>
    </row>
    <row r="31" spans="2:17" x14ac:dyDescent="0.25">
      <c r="B31" s="4">
        <v>27</v>
      </c>
      <c r="C31" s="5" t="s">
        <v>52</v>
      </c>
      <c r="D31">
        <v>0.3402</v>
      </c>
      <c r="E31">
        <v>11.35</v>
      </c>
      <c r="F31" s="15">
        <f t="shared" si="0"/>
        <v>0.3402</v>
      </c>
      <c r="G31">
        <f t="shared" si="0"/>
        <v>11.35</v>
      </c>
      <c r="K31" s="37">
        <v>30</v>
      </c>
      <c r="L31" s="14" t="s">
        <v>53</v>
      </c>
      <c r="M31" s="16">
        <f t="shared" ref="M31:N33" si="8">F32</f>
        <v>0.64249999999999996</v>
      </c>
      <c r="N31" s="16">
        <f t="shared" si="8"/>
        <v>8.3000000000000007</v>
      </c>
      <c r="O31" s="36">
        <f>AVERAGE(M31:M33)</f>
        <v>0.60876666666666657</v>
      </c>
      <c r="P31" s="36">
        <f>AVERAGE(N31:N33)</f>
        <v>5.8533333333333344</v>
      </c>
      <c r="Q31" s="36">
        <f>STDEV(M31:M33)</f>
        <v>2.9784112095768995E-2</v>
      </c>
    </row>
    <row r="32" spans="2:17" x14ac:dyDescent="0.25">
      <c r="B32" s="4">
        <v>28</v>
      </c>
      <c r="C32" s="5" t="s">
        <v>53</v>
      </c>
      <c r="D32">
        <v>0.64249999999999996</v>
      </c>
      <c r="E32">
        <v>8.3000000000000007</v>
      </c>
      <c r="F32" s="15">
        <f t="shared" si="0"/>
        <v>0.64249999999999996</v>
      </c>
      <c r="G32">
        <f t="shared" si="0"/>
        <v>8.3000000000000007</v>
      </c>
      <c r="K32" s="37"/>
      <c r="L32" s="14" t="s">
        <v>54</v>
      </c>
      <c r="M32" s="16">
        <f t="shared" si="8"/>
        <v>0.59770000000000001</v>
      </c>
      <c r="N32" s="16">
        <f t="shared" si="8"/>
        <v>3.92</v>
      </c>
      <c r="O32" s="36"/>
      <c r="P32" s="36"/>
      <c r="Q32" s="36"/>
    </row>
    <row r="33" spans="2:17" x14ac:dyDescent="0.25">
      <c r="B33" s="4">
        <v>29</v>
      </c>
      <c r="C33" s="5" t="s">
        <v>54</v>
      </c>
      <c r="D33">
        <v>0.59770000000000001</v>
      </c>
      <c r="E33">
        <v>3.92</v>
      </c>
      <c r="F33" s="15">
        <f t="shared" si="0"/>
        <v>0.59770000000000001</v>
      </c>
      <c r="G33">
        <f t="shared" si="0"/>
        <v>3.92</v>
      </c>
      <c r="K33" s="37"/>
      <c r="L33" s="14" t="s">
        <v>55</v>
      </c>
      <c r="M33" s="16">
        <f t="shared" si="8"/>
        <v>0.58609999999999995</v>
      </c>
      <c r="N33" s="16">
        <f t="shared" si="8"/>
        <v>5.34</v>
      </c>
      <c r="O33" s="36"/>
      <c r="P33" s="36"/>
      <c r="Q33" s="36"/>
    </row>
    <row r="34" spans="2:17" x14ac:dyDescent="0.25">
      <c r="B34" s="4">
        <v>30</v>
      </c>
      <c r="C34" s="5" t="s">
        <v>55</v>
      </c>
      <c r="D34">
        <v>0.58609999999999995</v>
      </c>
      <c r="E34">
        <v>5.34</v>
      </c>
      <c r="F34" s="15">
        <f t="shared" si="0"/>
        <v>0.58609999999999995</v>
      </c>
      <c r="G34">
        <f t="shared" si="0"/>
        <v>5.34</v>
      </c>
      <c r="K34" s="37">
        <v>40</v>
      </c>
      <c r="L34" s="14" t="s">
        <v>65</v>
      </c>
      <c r="M34" s="16">
        <f t="shared" ref="M34:N36" si="9">F44</f>
        <v>0.45839999999999997</v>
      </c>
      <c r="N34" s="16">
        <f t="shared" si="9"/>
        <v>4.38</v>
      </c>
      <c r="O34" s="36">
        <f>AVERAGE(M34:M36)</f>
        <v>0.44203333333333333</v>
      </c>
      <c r="P34" s="36">
        <f>AVERAGE(N34:N36)</f>
        <v>5.21</v>
      </c>
      <c r="Q34" s="36">
        <f>STDEV(M34:M36)</f>
        <v>1.4498390715294325E-2</v>
      </c>
    </row>
    <row r="35" spans="2:17" x14ac:dyDescent="0.25">
      <c r="B35" s="4">
        <v>31</v>
      </c>
      <c r="C35" s="5" t="s">
        <v>56</v>
      </c>
      <c r="D35">
        <v>0.34899999999999998</v>
      </c>
      <c r="E35">
        <v>5.46</v>
      </c>
      <c r="F35" s="15">
        <f t="shared" si="0"/>
        <v>0.34899999999999998</v>
      </c>
      <c r="G35">
        <f t="shared" si="0"/>
        <v>5.46</v>
      </c>
      <c r="K35" s="37"/>
      <c r="L35" s="14" t="s">
        <v>66</v>
      </c>
      <c r="M35" s="16">
        <f t="shared" si="9"/>
        <v>0.43690000000000001</v>
      </c>
      <c r="N35" s="16">
        <f t="shared" si="9"/>
        <v>2.21</v>
      </c>
      <c r="O35" s="36"/>
      <c r="P35" s="36"/>
      <c r="Q35" s="36"/>
    </row>
    <row r="36" spans="2:17" x14ac:dyDescent="0.25">
      <c r="B36" s="4">
        <v>32</v>
      </c>
      <c r="C36" s="5" t="s">
        <v>57</v>
      </c>
      <c r="D36">
        <v>0.37559999999999999</v>
      </c>
      <c r="E36">
        <v>10.61</v>
      </c>
      <c r="F36" s="15">
        <f t="shared" si="0"/>
        <v>0.37559999999999999</v>
      </c>
      <c r="G36">
        <f t="shared" si="0"/>
        <v>10.61</v>
      </c>
      <c r="K36" s="37"/>
      <c r="L36" s="14" t="s">
        <v>67</v>
      </c>
      <c r="M36" s="16">
        <f t="shared" si="9"/>
        <v>0.43080000000000002</v>
      </c>
      <c r="N36" s="16">
        <f t="shared" si="9"/>
        <v>9.0399999999999991</v>
      </c>
      <c r="O36" s="36"/>
      <c r="P36" s="36"/>
      <c r="Q36" s="36"/>
    </row>
    <row r="37" spans="2:17" x14ac:dyDescent="0.25">
      <c r="B37" s="4">
        <v>33</v>
      </c>
      <c r="C37" s="5" t="s">
        <v>58</v>
      </c>
      <c r="D37">
        <v>0.38190000000000002</v>
      </c>
      <c r="E37">
        <v>6.48</v>
      </c>
      <c r="F37" s="15">
        <f t="shared" si="0"/>
        <v>0.38190000000000002</v>
      </c>
      <c r="G37">
        <f t="shared" si="0"/>
        <v>6.48</v>
      </c>
      <c r="K37" s="37">
        <v>50</v>
      </c>
      <c r="L37" s="14" t="s">
        <v>77</v>
      </c>
      <c r="M37" s="16">
        <f t="shared" ref="M37:N39" si="10">F56</f>
        <v>0.37630000000000002</v>
      </c>
      <c r="N37" s="16">
        <f t="shared" si="10"/>
        <v>8.58</v>
      </c>
      <c r="O37" s="36">
        <f>AVERAGE(M37:M39)</f>
        <v>0.35153333333333331</v>
      </c>
      <c r="P37" s="36">
        <f>AVERAGE(N37:N39)</f>
        <v>11.790000000000001</v>
      </c>
      <c r="Q37" s="36">
        <f>STDEV(M37:M39)</f>
        <v>4.9534466115356043E-2</v>
      </c>
    </row>
    <row r="38" spans="2:17" x14ac:dyDescent="0.25">
      <c r="B38" s="4">
        <v>34</v>
      </c>
      <c r="C38" s="5" t="s">
        <v>59</v>
      </c>
      <c r="D38">
        <v>0.47899999999999998</v>
      </c>
      <c r="E38">
        <v>3.7</v>
      </c>
      <c r="F38" s="15">
        <f t="shared" si="0"/>
        <v>0.47899999999999998</v>
      </c>
      <c r="G38">
        <f t="shared" si="0"/>
        <v>3.7</v>
      </c>
      <c r="K38" s="37"/>
      <c r="L38" s="14" t="s">
        <v>78</v>
      </c>
      <c r="M38" s="16">
        <f t="shared" si="10"/>
        <v>0.38379999999999997</v>
      </c>
      <c r="N38" s="16">
        <f t="shared" si="10"/>
        <v>12.47</v>
      </c>
      <c r="O38" s="36"/>
      <c r="P38" s="36"/>
      <c r="Q38" s="36"/>
    </row>
    <row r="39" spans="2:17" x14ac:dyDescent="0.25">
      <c r="B39" s="4">
        <v>35</v>
      </c>
      <c r="C39" s="5" t="s">
        <v>60</v>
      </c>
      <c r="D39">
        <v>0.51859999999999995</v>
      </c>
      <c r="E39">
        <v>9.6</v>
      </c>
      <c r="F39" s="15">
        <f t="shared" si="0"/>
        <v>0.51859999999999995</v>
      </c>
      <c r="G39">
        <f t="shared" si="0"/>
        <v>9.6</v>
      </c>
      <c r="K39" s="37"/>
      <c r="L39" s="14" t="s">
        <v>79</v>
      </c>
      <c r="M39" s="16">
        <f t="shared" si="10"/>
        <v>0.29449999999999998</v>
      </c>
      <c r="N39" s="16">
        <f t="shared" si="10"/>
        <v>14.32</v>
      </c>
      <c r="O39" s="36"/>
      <c r="P39" s="36"/>
      <c r="Q39" s="36"/>
    </row>
    <row r="40" spans="2:17" x14ac:dyDescent="0.25">
      <c r="B40" s="4">
        <v>36</v>
      </c>
      <c r="C40" s="5" t="s">
        <v>61</v>
      </c>
      <c r="D40">
        <v>0.46279999999999999</v>
      </c>
      <c r="E40">
        <v>5.9</v>
      </c>
      <c r="F40" s="15">
        <f t="shared" si="0"/>
        <v>0.46279999999999999</v>
      </c>
      <c r="G40">
        <f t="shared" si="0"/>
        <v>5.9</v>
      </c>
      <c r="K40" s="17"/>
      <c r="L40" s="17"/>
      <c r="M40" s="17"/>
      <c r="N40" s="17"/>
      <c r="O40" s="17"/>
      <c r="P40" s="17"/>
    </row>
    <row r="41" spans="2:17" x14ac:dyDescent="0.25">
      <c r="B41" s="4">
        <v>37</v>
      </c>
      <c r="C41" s="5" t="s">
        <v>62</v>
      </c>
      <c r="D41">
        <v>0.23280000000000001</v>
      </c>
      <c r="E41">
        <v>10.79</v>
      </c>
      <c r="F41" s="15">
        <f t="shared" si="0"/>
        <v>0.23280000000000001</v>
      </c>
      <c r="G41">
        <f t="shared" si="0"/>
        <v>10.79</v>
      </c>
      <c r="K41" s="37">
        <v>10</v>
      </c>
      <c r="L41" s="18" t="s">
        <v>32</v>
      </c>
      <c r="M41" s="19">
        <f t="shared" ref="M41:N43" si="11">F11</f>
        <v>3.8243999999999998</v>
      </c>
      <c r="N41" s="19">
        <f t="shared" si="11"/>
        <v>2.09</v>
      </c>
      <c r="O41" s="36">
        <f>AVERAGE(M41:M43)</f>
        <v>3.7316666666666669</v>
      </c>
      <c r="P41" s="36">
        <f>AVERAGE(N41:N43)</f>
        <v>1.8133333333333332</v>
      </c>
      <c r="Q41" s="36">
        <f>STDEV(M41:M43)</f>
        <v>8.0564032504172184E-2</v>
      </c>
    </row>
    <row r="42" spans="2:17" x14ac:dyDescent="0.25">
      <c r="B42" s="4">
        <v>38</v>
      </c>
      <c r="C42" s="5" t="s">
        <v>63</v>
      </c>
      <c r="D42">
        <v>0.20399999999999999</v>
      </c>
      <c r="E42">
        <v>5.31</v>
      </c>
      <c r="F42" s="15">
        <f t="shared" si="0"/>
        <v>0.20399999999999999</v>
      </c>
      <c r="G42">
        <f t="shared" si="0"/>
        <v>5.31</v>
      </c>
      <c r="K42" s="37"/>
      <c r="L42" s="14" t="s">
        <v>33</v>
      </c>
      <c r="M42" s="19">
        <f t="shared" si="11"/>
        <v>3.6789000000000001</v>
      </c>
      <c r="N42" s="19">
        <f t="shared" si="11"/>
        <v>0.82</v>
      </c>
      <c r="O42" s="36"/>
      <c r="P42" s="36"/>
      <c r="Q42" s="36"/>
    </row>
    <row r="43" spans="2:17" x14ac:dyDescent="0.25">
      <c r="B43" s="4">
        <v>39</v>
      </c>
      <c r="C43" s="5" t="s">
        <v>64</v>
      </c>
      <c r="D43">
        <v>0.1865</v>
      </c>
      <c r="E43">
        <v>10.88</v>
      </c>
      <c r="F43" s="15">
        <f t="shared" si="0"/>
        <v>0.1865</v>
      </c>
      <c r="G43">
        <f t="shared" si="0"/>
        <v>10.88</v>
      </c>
      <c r="K43" s="37"/>
      <c r="L43" s="14" t="s">
        <v>34</v>
      </c>
      <c r="M43" s="19">
        <f t="shared" si="11"/>
        <v>3.6917</v>
      </c>
      <c r="N43" s="19">
        <f t="shared" si="11"/>
        <v>2.5299999999999998</v>
      </c>
      <c r="O43" s="36"/>
      <c r="P43" s="36"/>
      <c r="Q43" s="36"/>
    </row>
    <row r="44" spans="2:17" x14ac:dyDescent="0.25">
      <c r="B44" s="4">
        <v>40</v>
      </c>
      <c r="C44" s="5" t="s">
        <v>65</v>
      </c>
      <c r="D44">
        <v>0.45839999999999997</v>
      </c>
      <c r="E44">
        <v>4.38</v>
      </c>
      <c r="F44" s="15">
        <f t="shared" si="0"/>
        <v>0.45839999999999997</v>
      </c>
      <c r="G44">
        <f t="shared" si="0"/>
        <v>4.38</v>
      </c>
      <c r="K44" s="37">
        <v>20</v>
      </c>
      <c r="L44" s="14" t="s">
        <v>44</v>
      </c>
      <c r="M44" s="16">
        <f t="shared" ref="M44:N46" si="12">F23</f>
        <v>0.83069999999999999</v>
      </c>
      <c r="N44" s="16">
        <f t="shared" si="12"/>
        <v>3.29</v>
      </c>
      <c r="O44" s="36">
        <f>AVERAGE(M44:M46)</f>
        <v>0.95463333333333333</v>
      </c>
      <c r="P44" s="36">
        <f>AVERAGE(N44:N46)</f>
        <v>3.7833333333333332</v>
      </c>
      <c r="Q44" s="36">
        <f>STDEV(M44:M46)</f>
        <v>0.11536417699326482</v>
      </c>
    </row>
    <row r="45" spans="2:17" x14ac:dyDescent="0.25">
      <c r="B45" s="4">
        <v>41</v>
      </c>
      <c r="C45" s="5" t="s">
        <v>66</v>
      </c>
      <c r="D45">
        <v>0.43690000000000001</v>
      </c>
      <c r="E45">
        <v>2.21</v>
      </c>
      <c r="F45" s="15">
        <f t="shared" si="0"/>
        <v>0.43690000000000001</v>
      </c>
      <c r="G45">
        <f t="shared" si="0"/>
        <v>2.21</v>
      </c>
      <c r="K45" s="37"/>
      <c r="L45" s="14" t="s">
        <v>45</v>
      </c>
      <c r="M45" s="16">
        <f t="shared" si="12"/>
        <v>1.0589</v>
      </c>
      <c r="N45" s="16">
        <f t="shared" si="12"/>
        <v>4.3499999999999996</v>
      </c>
      <c r="O45" s="36"/>
      <c r="P45" s="36"/>
      <c r="Q45" s="36"/>
    </row>
    <row r="46" spans="2:17" x14ac:dyDescent="0.25">
      <c r="B46" s="4">
        <v>42</v>
      </c>
      <c r="C46" s="5" t="s">
        <v>67</v>
      </c>
      <c r="D46">
        <v>0.43080000000000002</v>
      </c>
      <c r="E46">
        <v>9.0399999999999991</v>
      </c>
      <c r="F46" s="15">
        <f t="shared" si="0"/>
        <v>0.43080000000000002</v>
      </c>
      <c r="G46">
        <f t="shared" si="0"/>
        <v>9.0399999999999991</v>
      </c>
      <c r="K46" s="37"/>
      <c r="L46" s="14" t="s">
        <v>46</v>
      </c>
      <c r="M46" s="16">
        <f t="shared" si="12"/>
        <v>0.97430000000000005</v>
      </c>
      <c r="N46" s="16">
        <f t="shared" si="12"/>
        <v>3.71</v>
      </c>
      <c r="O46" s="36"/>
      <c r="P46" s="36"/>
      <c r="Q46" s="36"/>
    </row>
    <row r="47" spans="2:17" x14ac:dyDescent="0.25">
      <c r="B47" s="4">
        <v>43</v>
      </c>
      <c r="C47" s="5" t="s">
        <v>68</v>
      </c>
      <c r="D47">
        <v>0.1958</v>
      </c>
      <c r="E47">
        <v>11.8</v>
      </c>
      <c r="F47" s="15">
        <f t="shared" si="0"/>
        <v>0.1958</v>
      </c>
      <c r="G47">
        <f t="shared" si="0"/>
        <v>11.8</v>
      </c>
      <c r="K47" s="37">
        <v>30</v>
      </c>
      <c r="L47" s="14" t="s">
        <v>56</v>
      </c>
      <c r="M47" s="16">
        <f t="shared" ref="M47:N49" si="13">F35</f>
        <v>0.34899999999999998</v>
      </c>
      <c r="N47" s="16">
        <f t="shared" si="13"/>
        <v>5.46</v>
      </c>
      <c r="O47" s="36">
        <f>AVERAGE(M47:M49)</f>
        <v>0.36883333333333335</v>
      </c>
      <c r="P47" s="36">
        <f>AVERAGE(N47:N49)</f>
        <v>7.5166666666666666</v>
      </c>
      <c r="Q47" s="36">
        <f>STDEV(M47:M49)</f>
        <v>1.7462626759263165E-2</v>
      </c>
    </row>
    <row r="48" spans="2:17" x14ac:dyDescent="0.25">
      <c r="B48" s="4">
        <v>44</v>
      </c>
      <c r="C48" s="5" t="s">
        <v>69</v>
      </c>
      <c r="D48">
        <v>0.23580000000000001</v>
      </c>
      <c r="E48">
        <v>12.2</v>
      </c>
      <c r="F48" s="15">
        <f t="shared" si="0"/>
        <v>0.23580000000000001</v>
      </c>
      <c r="G48">
        <f t="shared" si="0"/>
        <v>12.2</v>
      </c>
      <c r="K48" s="37"/>
      <c r="L48" s="14" t="s">
        <v>57</v>
      </c>
      <c r="M48" s="16">
        <f t="shared" si="13"/>
        <v>0.37559999999999999</v>
      </c>
      <c r="N48" s="16">
        <f t="shared" si="13"/>
        <v>10.61</v>
      </c>
      <c r="O48" s="36"/>
      <c r="P48" s="36"/>
      <c r="Q48" s="36"/>
    </row>
    <row r="49" spans="2:17" x14ac:dyDescent="0.25">
      <c r="B49" s="4">
        <v>45</v>
      </c>
      <c r="C49" s="5" t="s">
        <v>70</v>
      </c>
      <c r="D49">
        <v>0.25700000000000001</v>
      </c>
      <c r="E49">
        <v>16.45</v>
      </c>
      <c r="F49" s="15">
        <f t="shared" si="0"/>
        <v>0.25700000000000001</v>
      </c>
      <c r="G49">
        <f t="shared" si="0"/>
        <v>16.45</v>
      </c>
      <c r="K49" s="37"/>
      <c r="L49" s="14" t="s">
        <v>58</v>
      </c>
      <c r="M49" s="16">
        <f t="shared" si="13"/>
        <v>0.38190000000000002</v>
      </c>
      <c r="N49" s="16">
        <f t="shared" si="13"/>
        <v>6.48</v>
      </c>
      <c r="O49" s="36"/>
      <c r="P49" s="36"/>
      <c r="Q49" s="36"/>
    </row>
    <row r="50" spans="2:17" x14ac:dyDescent="0.25">
      <c r="B50" s="4">
        <v>46</v>
      </c>
      <c r="C50" s="5" t="s">
        <v>71</v>
      </c>
      <c r="D50">
        <v>0.42049999999999998</v>
      </c>
      <c r="E50">
        <v>9.84</v>
      </c>
      <c r="F50" s="15">
        <f t="shared" si="0"/>
        <v>0.42049999999999998</v>
      </c>
      <c r="G50">
        <f t="shared" si="0"/>
        <v>9.84</v>
      </c>
      <c r="K50" s="37">
        <v>40</v>
      </c>
      <c r="L50" s="14" t="s">
        <v>68</v>
      </c>
      <c r="M50" s="16">
        <f t="shared" ref="M50:N52" si="14">F47</f>
        <v>0.1958</v>
      </c>
      <c r="N50" s="16">
        <f t="shared" si="14"/>
        <v>11.8</v>
      </c>
      <c r="O50" s="36">
        <f>AVERAGE(M50:M52)</f>
        <v>0.22953333333333334</v>
      </c>
      <c r="P50" s="36">
        <f>AVERAGE(N50:N52)</f>
        <v>13.483333333333334</v>
      </c>
      <c r="Q50" s="36">
        <f>STDEV(M50:M52)</f>
        <v>3.1077537439979746E-2</v>
      </c>
    </row>
    <row r="51" spans="2:17" x14ac:dyDescent="0.25">
      <c r="B51" s="4">
        <v>47</v>
      </c>
      <c r="C51" s="5" t="s">
        <v>72</v>
      </c>
      <c r="D51">
        <v>0.38800000000000001</v>
      </c>
      <c r="E51">
        <v>3.62</v>
      </c>
      <c r="F51" s="15">
        <f t="shared" si="0"/>
        <v>0.38800000000000001</v>
      </c>
      <c r="G51">
        <f t="shared" si="0"/>
        <v>3.62</v>
      </c>
      <c r="K51" s="37"/>
      <c r="L51" s="14" t="s">
        <v>69</v>
      </c>
      <c r="M51" s="16">
        <f t="shared" si="14"/>
        <v>0.23580000000000001</v>
      </c>
      <c r="N51" s="16">
        <f t="shared" si="14"/>
        <v>12.2</v>
      </c>
      <c r="O51" s="36"/>
      <c r="P51" s="36"/>
      <c r="Q51" s="36"/>
    </row>
    <row r="52" spans="2:17" x14ac:dyDescent="0.25">
      <c r="B52" s="4">
        <v>48</v>
      </c>
      <c r="C52" s="5" t="s">
        <v>73</v>
      </c>
      <c r="D52">
        <v>0.42159999999999997</v>
      </c>
      <c r="E52">
        <v>8.75</v>
      </c>
      <c r="F52" s="15">
        <f t="shared" si="0"/>
        <v>0.42159999999999997</v>
      </c>
      <c r="G52">
        <f t="shared" si="0"/>
        <v>8.75</v>
      </c>
      <c r="K52" s="37"/>
      <c r="L52" s="14" t="s">
        <v>70</v>
      </c>
      <c r="M52" s="16">
        <f t="shared" si="14"/>
        <v>0.25700000000000001</v>
      </c>
      <c r="N52" s="16">
        <f t="shared" si="14"/>
        <v>16.45</v>
      </c>
      <c r="O52" s="36"/>
      <c r="P52" s="36"/>
      <c r="Q52" s="36"/>
    </row>
    <row r="53" spans="2:17" x14ac:dyDescent="0.25">
      <c r="B53" s="4">
        <v>49</v>
      </c>
      <c r="C53" s="5" t="s">
        <v>74</v>
      </c>
      <c r="D53">
        <v>0.18990000000000001</v>
      </c>
      <c r="E53">
        <v>5.79</v>
      </c>
      <c r="F53" s="15">
        <f t="shared" si="0"/>
        <v>0.18990000000000001</v>
      </c>
      <c r="G53">
        <f t="shared" si="0"/>
        <v>5.79</v>
      </c>
      <c r="K53" s="37">
        <v>50</v>
      </c>
      <c r="L53" s="14" t="s">
        <v>80</v>
      </c>
      <c r="M53" s="16">
        <f t="shared" ref="M53:N55" si="15">F59</f>
        <v>0.28739999999999999</v>
      </c>
      <c r="N53" s="16">
        <f t="shared" si="15"/>
        <v>6.71</v>
      </c>
      <c r="O53" s="36">
        <f>AVERAGE(M53:M55)</f>
        <v>0.24036666666666665</v>
      </c>
      <c r="P53" s="36">
        <f>AVERAGE(N53:N55)</f>
        <v>9.4</v>
      </c>
      <c r="Q53" s="36">
        <f>STDEV(M53:M55)</f>
        <v>4.0778711766475982E-2</v>
      </c>
    </row>
    <row r="54" spans="2:17" x14ac:dyDescent="0.25">
      <c r="B54" s="4">
        <v>50</v>
      </c>
      <c r="C54" s="5" t="s">
        <v>75</v>
      </c>
      <c r="D54">
        <v>0.15559999999999999</v>
      </c>
      <c r="E54">
        <v>15.46</v>
      </c>
      <c r="F54" s="15">
        <f t="shared" si="0"/>
        <v>0.15559999999999999</v>
      </c>
      <c r="G54">
        <f t="shared" si="0"/>
        <v>15.46</v>
      </c>
      <c r="K54" s="37"/>
      <c r="L54" s="14" t="s">
        <v>81</v>
      </c>
      <c r="M54" s="16">
        <f t="shared" si="15"/>
        <v>0.21490000000000001</v>
      </c>
      <c r="N54" s="16">
        <f t="shared" si="15"/>
        <v>14.28</v>
      </c>
      <c r="O54" s="36"/>
      <c r="P54" s="36"/>
      <c r="Q54" s="36"/>
    </row>
    <row r="55" spans="2:17" x14ac:dyDescent="0.25">
      <c r="B55" s="4">
        <v>51</v>
      </c>
      <c r="C55" s="5" t="s">
        <v>76</v>
      </c>
      <c r="D55">
        <v>0.16170000000000001</v>
      </c>
      <c r="E55">
        <v>16.52</v>
      </c>
      <c r="F55" s="15">
        <f t="shared" si="0"/>
        <v>0.16170000000000001</v>
      </c>
      <c r="G55">
        <f t="shared" si="0"/>
        <v>16.52</v>
      </c>
      <c r="K55" s="37"/>
      <c r="L55" s="14" t="s">
        <v>82</v>
      </c>
      <c r="M55" s="16">
        <f t="shared" si="15"/>
        <v>0.21879999999999999</v>
      </c>
      <c r="N55" s="16">
        <f t="shared" si="15"/>
        <v>7.21</v>
      </c>
      <c r="O55" s="36"/>
      <c r="P55" s="36"/>
      <c r="Q55" s="36"/>
    </row>
    <row r="56" spans="2:17" x14ac:dyDescent="0.25">
      <c r="B56" s="4">
        <v>52</v>
      </c>
      <c r="C56" s="5" t="s">
        <v>77</v>
      </c>
      <c r="D56">
        <v>0.37630000000000002</v>
      </c>
      <c r="E56">
        <v>8.58</v>
      </c>
      <c r="F56" s="15">
        <f t="shared" si="0"/>
        <v>0.37630000000000002</v>
      </c>
      <c r="G56">
        <f t="shared" si="0"/>
        <v>8.58</v>
      </c>
      <c r="K56" s="17"/>
      <c r="L56" s="17"/>
      <c r="M56" s="17"/>
      <c r="N56" s="17"/>
      <c r="O56" s="17"/>
      <c r="P56" s="17"/>
    </row>
    <row r="57" spans="2:17" x14ac:dyDescent="0.25">
      <c r="B57" s="4">
        <v>53</v>
      </c>
      <c r="C57" s="5" t="s">
        <v>78</v>
      </c>
      <c r="D57">
        <v>0.38379999999999997</v>
      </c>
      <c r="E57">
        <v>12.47</v>
      </c>
      <c r="F57" s="15">
        <f t="shared" si="0"/>
        <v>0.38379999999999997</v>
      </c>
      <c r="G57">
        <f t="shared" si="0"/>
        <v>12.47</v>
      </c>
      <c r="K57" s="37">
        <v>10</v>
      </c>
      <c r="L57" s="18" t="s">
        <v>35</v>
      </c>
      <c r="M57" s="19">
        <f t="shared" ref="M57:N59" si="16">F14</f>
        <v>0.48060000000000003</v>
      </c>
      <c r="N57" s="19">
        <f t="shared" si="16"/>
        <v>6.71</v>
      </c>
      <c r="O57" s="36">
        <f>AVERAGE(M57:M59)</f>
        <v>0.45173333333333332</v>
      </c>
      <c r="P57" s="36">
        <f>AVERAGE(N57:N59)</f>
        <v>7.5566666666666658</v>
      </c>
      <c r="Q57" s="36">
        <f>STDEV(M57:M59)</f>
        <v>2.8040209224136234E-2</v>
      </c>
    </row>
    <row r="58" spans="2:17" x14ac:dyDescent="0.25">
      <c r="B58" s="4">
        <v>54</v>
      </c>
      <c r="C58" s="5" t="s">
        <v>79</v>
      </c>
      <c r="D58">
        <v>0.29449999999999998</v>
      </c>
      <c r="E58">
        <v>14.32</v>
      </c>
      <c r="F58" s="15">
        <f t="shared" si="0"/>
        <v>0.29449999999999998</v>
      </c>
      <c r="G58">
        <f t="shared" si="0"/>
        <v>14.32</v>
      </c>
      <c r="K58" s="37"/>
      <c r="L58" s="14" t="s">
        <v>36</v>
      </c>
      <c r="M58" s="21">
        <f t="shared" si="16"/>
        <v>0.42459999999999998</v>
      </c>
      <c r="N58" s="19">
        <f t="shared" si="16"/>
        <v>8.65</v>
      </c>
      <c r="O58" s="36"/>
      <c r="P58" s="36"/>
      <c r="Q58" s="36"/>
    </row>
    <row r="59" spans="2:17" x14ac:dyDescent="0.25">
      <c r="B59" s="4">
        <v>55</v>
      </c>
      <c r="C59" s="5" t="s">
        <v>80</v>
      </c>
      <c r="D59">
        <v>0.28739999999999999</v>
      </c>
      <c r="E59">
        <v>6.71</v>
      </c>
      <c r="F59" s="15">
        <f t="shared" si="0"/>
        <v>0.28739999999999999</v>
      </c>
      <c r="G59">
        <f t="shared" si="0"/>
        <v>6.71</v>
      </c>
      <c r="K59" s="37"/>
      <c r="L59" s="14" t="s">
        <v>37</v>
      </c>
      <c r="M59" s="21">
        <f t="shared" si="16"/>
        <v>0.45</v>
      </c>
      <c r="N59" s="19">
        <f t="shared" si="16"/>
        <v>7.31</v>
      </c>
      <c r="O59" s="36"/>
      <c r="P59" s="36"/>
      <c r="Q59" s="36"/>
    </row>
    <row r="60" spans="2:17" x14ac:dyDescent="0.25">
      <c r="B60" s="4">
        <v>56</v>
      </c>
      <c r="C60" s="5" t="s">
        <v>81</v>
      </c>
      <c r="D60">
        <v>0.21490000000000001</v>
      </c>
      <c r="E60">
        <v>14.28</v>
      </c>
      <c r="F60" s="15">
        <f t="shared" si="0"/>
        <v>0.21490000000000001</v>
      </c>
      <c r="G60">
        <f t="shared" si="0"/>
        <v>14.28</v>
      </c>
      <c r="K60" s="37">
        <v>20</v>
      </c>
      <c r="L60" s="14" t="s">
        <v>47</v>
      </c>
      <c r="M60" s="22">
        <f t="shared" ref="M60:N62" si="17">F26</f>
        <v>0.25080000000000002</v>
      </c>
      <c r="N60" s="16">
        <f t="shared" si="17"/>
        <v>3.85</v>
      </c>
      <c r="O60" s="36">
        <f>AVERAGE(M60:M62)</f>
        <v>0.24916666666666668</v>
      </c>
      <c r="P60" s="36">
        <f>AVERAGE(N60:N62)</f>
        <v>7.916666666666667</v>
      </c>
      <c r="Q60" s="36">
        <f>STDEV(M60:M62)</f>
        <v>2.2294917208487985E-2</v>
      </c>
    </row>
    <row r="61" spans="2:17" x14ac:dyDescent="0.25">
      <c r="B61" s="4">
        <v>57</v>
      </c>
      <c r="C61" s="5" t="s">
        <v>82</v>
      </c>
      <c r="D61">
        <v>0.21879999999999999</v>
      </c>
      <c r="E61">
        <v>7.21</v>
      </c>
      <c r="F61" s="15">
        <f t="shared" si="0"/>
        <v>0.21879999999999999</v>
      </c>
      <c r="G61">
        <f t="shared" si="0"/>
        <v>7.21</v>
      </c>
      <c r="K61" s="37"/>
      <c r="L61" s="14" t="s">
        <v>48</v>
      </c>
      <c r="M61" s="22">
        <f t="shared" si="17"/>
        <v>0.2261</v>
      </c>
      <c r="N61" s="16">
        <f t="shared" si="17"/>
        <v>10.92</v>
      </c>
      <c r="O61" s="36"/>
      <c r="P61" s="36"/>
      <c r="Q61" s="36"/>
    </row>
    <row r="62" spans="2:17" x14ac:dyDescent="0.25">
      <c r="B62" s="4">
        <v>58</v>
      </c>
      <c r="C62" s="5" t="s">
        <v>83</v>
      </c>
      <c r="D62">
        <v>0.28139999999999998</v>
      </c>
      <c r="E62">
        <v>11.4</v>
      </c>
      <c r="F62" s="15">
        <f t="shared" si="0"/>
        <v>0.28139999999999998</v>
      </c>
      <c r="G62">
        <f t="shared" si="0"/>
        <v>11.4</v>
      </c>
      <c r="K62" s="37"/>
      <c r="L62" s="14" t="s">
        <v>49</v>
      </c>
      <c r="M62" s="16">
        <f t="shared" si="17"/>
        <v>0.27060000000000001</v>
      </c>
      <c r="N62" s="16">
        <f t="shared" si="17"/>
        <v>8.98</v>
      </c>
      <c r="O62" s="36"/>
      <c r="P62" s="36"/>
      <c r="Q62" s="36"/>
    </row>
    <row r="63" spans="2:17" x14ac:dyDescent="0.25">
      <c r="B63" s="4">
        <v>59</v>
      </c>
      <c r="C63" s="5" t="s">
        <v>84</v>
      </c>
      <c r="D63">
        <v>0.30249999999999999</v>
      </c>
      <c r="E63">
        <v>7.09</v>
      </c>
      <c r="F63" s="15">
        <f t="shared" si="0"/>
        <v>0.30249999999999999</v>
      </c>
      <c r="G63">
        <f t="shared" si="0"/>
        <v>7.09</v>
      </c>
      <c r="K63" s="37">
        <v>30</v>
      </c>
      <c r="L63" s="14" t="s">
        <v>59</v>
      </c>
      <c r="M63" s="16">
        <f t="shared" ref="M63:N65" si="18">F38</f>
        <v>0.47899999999999998</v>
      </c>
      <c r="N63" s="16">
        <f t="shared" si="18"/>
        <v>3.7</v>
      </c>
      <c r="O63" s="36">
        <f>AVERAGE(M63:M65)</f>
        <v>0.48679999999999995</v>
      </c>
      <c r="P63" s="36">
        <f>AVERAGE(N63:N65)</f>
        <v>6.4000000000000012</v>
      </c>
      <c r="Q63" s="36">
        <f>STDEV(M63:M65)</f>
        <v>2.8706096913373624E-2</v>
      </c>
    </row>
    <row r="64" spans="2:17" x14ac:dyDescent="0.25">
      <c r="B64" s="4">
        <v>60</v>
      </c>
      <c r="C64" s="5" t="s">
        <v>85</v>
      </c>
      <c r="D64">
        <v>0.33040000000000003</v>
      </c>
      <c r="E64">
        <v>5.74</v>
      </c>
      <c r="F64" s="15">
        <f t="shared" si="0"/>
        <v>0.33040000000000003</v>
      </c>
      <c r="G64">
        <f t="shared" si="0"/>
        <v>5.74</v>
      </c>
      <c r="K64" s="37"/>
      <c r="L64" s="14" t="s">
        <v>60</v>
      </c>
      <c r="M64" s="16">
        <f t="shared" si="18"/>
        <v>0.51859999999999995</v>
      </c>
      <c r="N64" s="16">
        <f t="shared" si="18"/>
        <v>9.6</v>
      </c>
      <c r="O64" s="36"/>
      <c r="P64" s="36"/>
      <c r="Q64" s="36"/>
    </row>
    <row r="65" spans="11:17" x14ac:dyDescent="0.25">
      <c r="K65" s="37"/>
      <c r="L65" s="14" t="s">
        <v>61</v>
      </c>
      <c r="M65" s="16">
        <f t="shared" si="18"/>
        <v>0.46279999999999999</v>
      </c>
      <c r="N65" s="16">
        <f t="shared" si="18"/>
        <v>5.9</v>
      </c>
      <c r="O65" s="36"/>
      <c r="P65" s="36"/>
      <c r="Q65" s="36"/>
    </row>
    <row r="66" spans="11:17" x14ac:dyDescent="0.25">
      <c r="K66" s="37">
        <v>40</v>
      </c>
      <c r="L66" s="14" t="s">
        <v>71</v>
      </c>
      <c r="M66" s="16">
        <f t="shared" ref="M66:N68" si="19">F50</f>
        <v>0.42049999999999998</v>
      </c>
      <c r="N66" s="16">
        <f t="shared" si="19"/>
        <v>9.84</v>
      </c>
      <c r="O66" s="36">
        <f>AVERAGE(M66:M68)</f>
        <v>0.41003333333333331</v>
      </c>
      <c r="P66" s="36">
        <f>AVERAGE(N66:N68)</f>
        <v>7.4033333333333333</v>
      </c>
      <c r="Q66" s="36">
        <f>STDEV(M66:M68)</f>
        <v>1.908935130729519E-2</v>
      </c>
    </row>
    <row r="67" spans="11:17" x14ac:dyDescent="0.25">
      <c r="K67" s="37"/>
      <c r="L67" s="14" t="s">
        <v>72</v>
      </c>
      <c r="M67" s="16">
        <f t="shared" si="19"/>
        <v>0.38800000000000001</v>
      </c>
      <c r="N67" s="16">
        <f t="shared" si="19"/>
        <v>3.62</v>
      </c>
      <c r="O67" s="36"/>
      <c r="P67" s="36"/>
      <c r="Q67" s="36"/>
    </row>
    <row r="68" spans="11:17" x14ac:dyDescent="0.25">
      <c r="K68" s="37"/>
      <c r="L68" s="14" t="s">
        <v>73</v>
      </c>
      <c r="M68" s="16">
        <f t="shared" si="19"/>
        <v>0.42159999999999997</v>
      </c>
      <c r="N68" s="16">
        <f t="shared" si="19"/>
        <v>8.75</v>
      </c>
      <c r="O68" s="36"/>
      <c r="P68" s="36"/>
      <c r="Q68" s="36"/>
    </row>
    <row r="69" spans="11:17" x14ac:dyDescent="0.25">
      <c r="K69" s="37">
        <v>50</v>
      </c>
      <c r="L69" s="14" t="s">
        <v>83</v>
      </c>
      <c r="M69" s="16">
        <f t="shared" ref="M69:N71" si="20">F62</f>
        <v>0.28139999999999998</v>
      </c>
      <c r="N69" s="16">
        <f t="shared" si="20"/>
        <v>11.4</v>
      </c>
      <c r="O69" s="36">
        <f>AVERAGE(M69:M71)</f>
        <v>0.30476666666666669</v>
      </c>
      <c r="P69" s="36">
        <f>AVERAGE(N69:N71)</f>
        <v>8.076666666666668</v>
      </c>
      <c r="Q69" s="36">
        <f>STDEV(M69:M71)</f>
        <v>2.4578513651832862E-2</v>
      </c>
    </row>
    <row r="70" spans="11:17" x14ac:dyDescent="0.25">
      <c r="K70" s="37"/>
      <c r="L70" s="14" t="s">
        <v>84</v>
      </c>
      <c r="M70" s="16">
        <f t="shared" si="20"/>
        <v>0.30249999999999999</v>
      </c>
      <c r="N70" s="16">
        <f t="shared" si="20"/>
        <v>7.09</v>
      </c>
      <c r="O70" s="36"/>
      <c r="P70" s="36"/>
      <c r="Q70" s="36"/>
    </row>
    <row r="71" spans="11:17" x14ac:dyDescent="0.25">
      <c r="K71" s="37"/>
      <c r="L71" s="14" t="s">
        <v>85</v>
      </c>
      <c r="M71" s="16">
        <f t="shared" si="20"/>
        <v>0.33040000000000003</v>
      </c>
      <c r="N71" s="16">
        <f t="shared" si="20"/>
        <v>5.74</v>
      </c>
      <c r="O71" s="36"/>
      <c r="P71" s="36"/>
      <c r="Q71" s="36"/>
    </row>
  </sheetData>
  <mergeCells count="80">
    <mergeCell ref="K9:K11"/>
    <mergeCell ref="O9:O11"/>
    <mergeCell ref="P9:P11"/>
    <mergeCell ref="Q9:Q11"/>
    <mergeCell ref="K12:K14"/>
    <mergeCell ref="O12:O14"/>
    <mergeCell ref="P12:P14"/>
    <mergeCell ref="Q12:Q14"/>
    <mergeCell ref="K15:K17"/>
    <mergeCell ref="O15:O17"/>
    <mergeCell ref="P15:P17"/>
    <mergeCell ref="Q15:Q17"/>
    <mergeCell ref="K18:K20"/>
    <mergeCell ref="O18:O20"/>
    <mergeCell ref="P18:P20"/>
    <mergeCell ref="Q18:Q20"/>
    <mergeCell ref="K21:K23"/>
    <mergeCell ref="O21:O23"/>
    <mergeCell ref="P21:P23"/>
    <mergeCell ref="Q21:Q23"/>
    <mergeCell ref="K25:K27"/>
    <mergeCell ref="O25:O27"/>
    <mergeCell ref="P25:P27"/>
    <mergeCell ref="Q25:Q27"/>
    <mergeCell ref="K28:K30"/>
    <mergeCell ref="O28:O30"/>
    <mergeCell ref="P28:P30"/>
    <mergeCell ref="Q28:Q30"/>
    <mergeCell ref="K31:K33"/>
    <mergeCell ref="O31:O33"/>
    <mergeCell ref="P31:P33"/>
    <mergeCell ref="Q31:Q33"/>
    <mergeCell ref="K34:K36"/>
    <mergeCell ref="O34:O36"/>
    <mergeCell ref="P34:P36"/>
    <mergeCell ref="Q34:Q36"/>
    <mergeCell ref="K37:K39"/>
    <mergeCell ref="O37:O39"/>
    <mergeCell ref="P37:P39"/>
    <mergeCell ref="Q37:Q39"/>
    <mergeCell ref="K41:K43"/>
    <mergeCell ref="O41:O43"/>
    <mergeCell ref="P41:P43"/>
    <mergeCell ref="Q41:Q43"/>
    <mergeCell ref="K44:K46"/>
    <mergeCell ref="O44:O46"/>
    <mergeCell ref="P44:P46"/>
    <mergeCell ref="Q44:Q46"/>
    <mergeCell ref="K47:K49"/>
    <mergeCell ref="O47:O49"/>
    <mergeCell ref="P47:P49"/>
    <mergeCell ref="Q47:Q49"/>
    <mergeCell ref="K50:K52"/>
    <mergeCell ref="O50:O52"/>
    <mergeCell ref="P50:P52"/>
    <mergeCell ref="Q50:Q52"/>
    <mergeCell ref="K53:K55"/>
    <mergeCell ref="O53:O55"/>
    <mergeCell ref="P53:P55"/>
    <mergeCell ref="Q53:Q55"/>
    <mergeCell ref="K57:K59"/>
    <mergeCell ref="O57:O59"/>
    <mergeCell ref="P57:P59"/>
    <mergeCell ref="Q57:Q59"/>
    <mergeCell ref="K60:K62"/>
    <mergeCell ref="O60:O62"/>
    <mergeCell ref="P60:P62"/>
    <mergeCell ref="Q60:Q62"/>
    <mergeCell ref="K63:K65"/>
    <mergeCell ref="O63:O65"/>
    <mergeCell ref="P63:P65"/>
    <mergeCell ref="Q63:Q65"/>
    <mergeCell ref="K66:K68"/>
    <mergeCell ref="O66:O68"/>
    <mergeCell ref="P66:P68"/>
    <mergeCell ref="Q66:Q68"/>
    <mergeCell ref="K69:K71"/>
    <mergeCell ref="O69:O71"/>
    <mergeCell ref="P69:P71"/>
    <mergeCell ref="Q69:Q71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Q71"/>
  <sheetViews>
    <sheetView topLeftCell="A52" zoomScale="107" zoomScaleNormal="90" workbookViewId="0">
      <selection activeCell="AD84" sqref="AD84"/>
    </sheetView>
  </sheetViews>
  <sheetFormatPr defaultColWidth="11" defaultRowHeight="15.75" x14ac:dyDescent="0.25"/>
  <cols>
    <col min="11" max="11" width="12.375" bestFit="1" customWidth="1"/>
    <col min="15" max="15" width="16" bestFit="1" customWidth="1"/>
    <col min="16" max="16" width="13.625" bestFit="1" customWidth="1"/>
  </cols>
  <sheetData>
    <row r="4" spans="2:17" x14ac:dyDescent="0.25">
      <c r="B4" s="2"/>
      <c r="C4" s="2"/>
      <c r="D4" s="23" t="s">
        <v>20</v>
      </c>
      <c r="E4" s="23" t="s">
        <v>0</v>
      </c>
      <c r="F4" s="2" t="str">
        <f>D4</f>
        <v>As (µg/L)</v>
      </c>
      <c r="G4" s="2" t="s">
        <v>0</v>
      </c>
    </row>
    <row r="5" spans="2:17" x14ac:dyDescent="0.25">
      <c r="B5" s="4">
        <v>1</v>
      </c>
      <c r="C5" s="5" t="s">
        <v>26</v>
      </c>
      <c r="D5" s="17">
        <v>0.23630000000000001</v>
      </c>
      <c r="E5" s="17">
        <v>40.840000000000003</v>
      </c>
      <c r="F5" s="15">
        <f>D5</f>
        <v>0.23630000000000001</v>
      </c>
      <c r="G5">
        <f>E5</f>
        <v>40.840000000000003</v>
      </c>
    </row>
    <row r="6" spans="2:17" x14ac:dyDescent="0.25">
      <c r="B6" s="4">
        <v>2</v>
      </c>
      <c r="C6" s="5" t="s">
        <v>27</v>
      </c>
      <c r="D6" s="17">
        <v>0.33879999999999999</v>
      </c>
      <c r="E6" s="17">
        <v>26.11</v>
      </c>
      <c r="F6" s="15">
        <f t="shared" ref="F6:G64" si="0">D6</f>
        <v>0.33879999999999999</v>
      </c>
      <c r="G6">
        <f t="shared" si="0"/>
        <v>26.11</v>
      </c>
    </row>
    <row r="7" spans="2:17" x14ac:dyDescent="0.25">
      <c r="B7" s="4">
        <v>3</v>
      </c>
      <c r="C7" s="5" t="s">
        <v>28</v>
      </c>
      <c r="D7" s="17">
        <v>0.40539999999999998</v>
      </c>
      <c r="E7" s="17">
        <v>14.65</v>
      </c>
      <c r="F7" s="15">
        <f t="shared" si="0"/>
        <v>0.40539999999999998</v>
      </c>
      <c r="G7">
        <f t="shared" si="0"/>
        <v>14.65</v>
      </c>
    </row>
    <row r="8" spans="2:17" x14ac:dyDescent="0.25">
      <c r="B8" s="4">
        <v>4</v>
      </c>
      <c r="C8" s="5" t="s">
        <v>29</v>
      </c>
      <c r="D8" s="17">
        <v>0.67290000000000005</v>
      </c>
      <c r="E8" s="17">
        <v>23.79</v>
      </c>
      <c r="F8" s="15">
        <f t="shared" si="0"/>
        <v>0.67290000000000005</v>
      </c>
      <c r="G8">
        <f t="shared" si="0"/>
        <v>23.79</v>
      </c>
      <c r="K8" s="10" t="s">
        <v>89</v>
      </c>
      <c r="L8" s="11" t="s">
        <v>90</v>
      </c>
      <c r="M8" s="12" t="str">
        <f>F4</f>
        <v>As (µg/L)</v>
      </c>
      <c r="N8" s="12" t="s">
        <v>93</v>
      </c>
      <c r="O8" s="12" t="s">
        <v>122</v>
      </c>
      <c r="P8" s="13" t="s">
        <v>95</v>
      </c>
      <c r="Q8" s="13" t="s">
        <v>98</v>
      </c>
    </row>
    <row r="9" spans="2:17" x14ac:dyDescent="0.25">
      <c r="B9" s="4">
        <v>5</v>
      </c>
      <c r="C9" s="5" t="s">
        <v>30</v>
      </c>
      <c r="D9" s="17">
        <v>0.62209999999999999</v>
      </c>
      <c r="E9" s="17">
        <v>15.63</v>
      </c>
      <c r="F9" s="15">
        <f t="shared" si="0"/>
        <v>0.62209999999999999</v>
      </c>
      <c r="G9">
        <f t="shared" si="0"/>
        <v>15.63</v>
      </c>
      <c r="K9" s="37">
        <v>10</v>
      </c>
      <c r="L9" s="14" t="s">
        <v>26</v>
      </c>
      <c r="M9" s="16">
        <f t="shared" ref="M9:N11" si="1">F5</f>
        <v>0.23630000000000001</v>
      </c>
      <c r="N9" s="16">
        <f t="shared" si="1"/>
        <v>40.840000000000003</v>
      </c>
      <c r="O9" s="36">
        <f>AVERAGE(M9:M11)</f>
        <v>0.32683333333333331</v>
      </c>
      <c r="P9" s="36">
        <f>AVERAGE(N9:N11)</f>
        <v>27.200000000000003</v>
      </c>
      <c r="Q9" s="36">
        <f>STDEV(M9:M11)</f>
        <v>8.5182764297323355E-2</v>
      </c>
    </row>
    <row r="10" spans="2:17" x14ac:dyDescent="0.25">
      <c r="B10" s="4">
        <v>6</v>
      </c>
      <c r="C10" s="5" t="s">
        <v>31</v>
      </c>
      <c r="D10" s="17">
        <v>0.70640000000000003</v>
      </c>
      <c r="E10" s="17">
        <v>18.32</v>
      </c>
      <c r="F10" s="15">
        <f t="shared" si="0"/>
        <v>0.70640000000000003</v>
      </c>
      <c r="G10">
        <f t="shared" si="0"/>
        <v>18.32</v>
      </c>
      <c r="K10" s="37"/>
      <c r="L10" s="14" t="s">
        <v>27</v>
      </c>
      <c r="M10" s="16">
        <f t="shared" si="1"/>
        <v>0.33879999999999999</v>
      </c>
      <c r="N10" s="16">
        <f t="shared" si="1"/>
        <v>26.11</v>
      </c>
      <c r="O10" s="36"/>
      <c r="P10" s="36"/>
      <c r="Q10" s="36"/>
    </row>
    <row r="11" spans="2:17" x14ac:dyDescent="0.25">
      <c r="B11" s="4">
        <v>7</v>
      </c>
      <c r="C11" s="5" t="s">
        <v>32</v>
      </c>
      <c r="D11" s="17">
        <v>0.61619999999999997</v>
      </c>
      <c r="E11" s="17">
        <v>16.02</v>
      </c>
      <c r="F11" s="15">
        <f t="shared" si="0"/>
        <v>0.61619999999999997</v>
      </c>
      <c r="G11">
        <f t="shared" si="0"/>
        <v>16.02</v>
      </c>
      <c r="K11" s="37"/>
      <c r="L11" s="14" t="s">
        <v>28</v>
      </c>
      <c r="M11" s="16">
        <f t="shared" si="1"/>
        <v>0.40539999999999998</v>
      </c>
      <c r="N11" s="16">
        <f t="shared" si="1"/>
        <v>14.65</v>
      </c>
      <c r="O11" s="36"/>
      <c r="P11" s="36"/>
      <c r="Q11" s="36"/>
    </row>
    <row r="12" spans="2:17" x14ac:dyDescent="0.25">
      <c r="B12" s="4">
        <v>8</v>
      </c>
      <c r="C12" s="5" t="s">
        <v>33</v>
      </c>
      <c r="D12" s="17">
        <v>0.3609</v>
      </c>
      <c r="E12" s="17">
        <v>24.03</v>
      </c>
      <c r="F12" s="15">
        <f t="shared" si="0"/>
        <v>0.3609</v>
      </c>
      <c r="G12">
        <f t="shared" si="0"/>
        <v>24.03</v>
      </c>
      <c r="K12" s="37">
        <v>20</v>
      </c>
      <c r="L12" s="14" t="s">
        <v>38</v>
      </c>
      <c r="M12" s="16">
        <f t="shared" ref="M12:N14" si="2">F17</f>
        <v>0.185</v>
      </c>
      <c r="N12" s="16">
        <f t="shared" si="2"/>
        <v>35.81</v>
      </c>
      <c r="O12" s="36">
        <f>AVERAGE(M12:M14)</f>
        <v>0.20316666666666669</v>
      </c>
      <c r="P12" s="36">
        <f>AVERAGE(N12:N14)</f>
        <v>54.726666666666667</v>
      </c>
      <c r="Q12" s="36">
        <f>STDEV(M12:M14)</f>
        <v>2.4861281811952771E-2</v>
      </c>
    </row>
    <row r="13" spans="2:17" x14ac:dyDescent="0.25">
      <c r="B13" s="4">
        <v>9</v>
      </c>
      <c r="C13" s="5" t="s">
        <v>34</v>
      </c>
      <c r="D13" s="17">
        <v>0.60499999999999998</v>
      </c>
      <c r="E13" s="17">
        <v>18.690000000000001</v>
      </c>
      <c r="F13" s="15">
        <f t="shared" si="0"/>
        <v>0.60499999999999998</v>
      </c>
      <c r="G13">
        <f t="shared" si="0"/>
        <v>18.690000000000001</v>
      </c>
      <c r="K13" s="37"/>
      <c r="L13" s="14" t="s">
        <v>39</v>
      </c>
      <c r="M13" s="16">
        <f t="shared" si="2"/>
        <v>0.193</v>
      </c>
      <c r="N13" s="16">
        <f t="shared" si="2"/>
        <v>88.92</v>
      </c>
      <c r="O13" s="36"/>
      <c r="P13" s="36"/>
      <c r="Q13" s="36"/>
    </row>
    <row r="14" spans="2:17" x14ac:dyDescent="0.25">
      <c r="B14" s="4">
        <v>10</v>
      </c>
      <c r="C14" s="5" t="s">
        <v>35</v>
      </c>
      <c r="D14" s="24">
        <v>0</v>
      </c>
      <c r="E14" s="17">
        <v>461</v>
      </c>
      <c r="F14" s="15">
        <f t="shared" si="0"/>
        <v>0</v>
      </c>
      <c r="G14">
        <f t="shared" si="0"/>
        <v>461</v>
      </c>
      <c r="K14" s="37"/>
      <c r="L14" s="14" t="s">
        <v>40</v>
      </c>
      <c r="M14" s="16">
        <f t="shared" si="2"/>
        <v>0.23150000000000001</v>
      </c>
      <c r="N14" s="16">
        <f t="shared" si="2"/>
        <v>39.450000000000003</v>
      </c>
      <c r="O14" s="36"/>
      <c r="P14" s="36"/>
      <c r="Q14" s="36"/>
    </row>
    <row r="15" spans="2:17" x14ac:dyDescent="0.25">
      <c r="B15" s="4">
        <v>11</v>
      </c>
      <c r="C15" s="5" t="s">
        <v>36</v>
      </c>
      <c r="D15" s="24">
        <v>0</v>
      </c>
      <c r="E15" s="17">
        <v>138.30000000000001</v>
      </c>
      <c r="F15" s="15">
        <f t="shared" si="0"/>
        <v>0</v>
      </c>
      <c r="G15">
        <f t="shared" si="0"/>
        <v>138.30000000000001</v>
      </c>
      <c r="K15" s="37">
        <v>30</v>
      </c>
      <c r="L15" s="14" t="s">
        <v>50</v>
      </c>
      <c r="M15" s="16">
        <f t="shared" ref="M15:N17" si="3">F29</f>
        <v>0.24829999999999999</v>
      </c>
      <c r="N15" s="16">
        <f t="shared" si="3"/>
        <v>51.93</v>
      </c>
      <c r="O15" s="36">
        <f>AVERAGE(M15:M17)</f>
        <v>0.16600000000000001</v>
      </c>
      <c r="P15" s="36">
        <f>AVERAGE(N15:N17)</f>
        <v>61.48</v>
      </c>
      <c r="Q15" s="36">
        <f>STDEV(M15:M17)</f>
        <v>0.14376192124481363</v>
      </c>
    </row>
    <row r="16" spans="2:17" x14ac:dyDescent="0.25">
      <c r="B16" s="4">
        <v>12</v>
      </c>
      <c r="C16" s="5" t="s">
        <v>37</v>
      </c>
      <c r="D16" s="24">
        <v>0</v>
      </c>
      <c r="E16" s="17">
        <v>950.1</v>
      </c>
      <c r="F16" s="15">
        <f t="shared" si="0"/>
        <v>0</v>
      </c>
      <c r="G16">
        <f t="shared" si="0"/>
        <v>950.1</v>
      </c>
      <c r="K16" s="37"/>
      <c r="L16" s="14" t="s">
        <v>51</v>
      </c>
      <c r="M16" s="16">
        <f t="shared" si="3"/>
        <v>0</v>
      </c>
      <c r="N16" s="16">
        <f t="shared" si="3"/>
        <v>99.97</v>
      </c>
      <c r="O16" s="36"/>
      <c r="P16" s="36"/>
      <c r="Q16" s="36"/>
    </row>
    <row r="17" spans="2:17" x14ac:dyDescent="0.25">
      <c r="B17" s="4">
        <v>13</v>
      </c>
      <c r="C17" s="5" t="s">
        <v>38</v>
      </c>
      <c r="D17" s="17">
        <v>0.185</v>
      </c>
      <c r="E17" s="17">
        <v>35.81</v>
      </c>
      <c r="F17" s="15">
        <f t="shared" si="0"/>
        <v>0.185</v>
      </c>
      <c r="G17">
        <f t="shared" si="0"/>
        <v>35.81</v>
      </c>
      <c r="K17" s="37"/>
      <c r="L17" s="14" t="s">
        <v>52</v>
      </c>
      <c r="M17" s="16">
        <f t="shared" si="3"/>
        <v>0.24970000000000001</v>
      </c>
      <c r="N17" s="16">
        <f t="shared" si="3"/>
        <v>32.54</v>
      </c>
      <c r="O17" s="36"/>
      <c r="P17" s="36"/>
      <c r="Q17" s="36"/>
    </row>
    <row r="18" spans="2:17" x14ac:dyDescent="0.25">
      <c r="B18" s="4">
        <v>14</v>
      </c>
      <c r="C18" s="5" t="s">
        <v>39</v>
      </c>
      <c r="D18" s="17">
        <v>0.193</v>
      </c>
      <c r="E18" s="17">
        <v>88.92</v>
      </c>
      <c r="F18" s="15">
        <f t="shared" si="0"/>
        <v>0.193</v>
      </c>
      <c r="G18">
        <f t="shared" si="0"/>
        <v>88.92</v>
      </c>
      <c r="K18" s="37">
        <v>40</v>
      </c>
      <c r="L18" s="14" t="s">
        <v>62</v>
      </c>
      <c r="M18" s="16">
        <f t="shared" ref="M18:N20" si="4">F41</f>
        <v>0.16669999999999999</v>
      </c>
      <c r="N18" s="16">
        <f t="shared" si="4"/>
        <v>53.47</v>
      </c>
      <c r="O18" s="36">
        <f>AVERAGE(M18:M20)</f>
        <v>0.20836666666666667</v>
      </c>
      <c r="P18" s="36">
        <f>AVERAGE(N18:N20)</f>
        <v>42.02</v>
      </c>
      <c r="Q18" s="36">
        <f>STDEV(M18:M20)</f>
        <v>5.9731426680879926E-2</v>
      </c>
    </row>
    <row r="19" spans="2:17" x14ac:dyDescent="0.25">
      <c r="B19" s="4">
        <v>15</v>
      </c>
      <c r="C19" s="5" t="s">
        <v>40</v>
      </c>
      <c r="D19" s="17">
        <v>0.23150000000000001</v>
      </c>
      <c r="E19" s="17">
        <v>39.450000000000003</v>
      </c>
      <c r="F19" s="15">
        <f t="shared" si="0"/>
        <v>0.23150000000000001</v>
      </c>
      <c r="G19">
        <f t="shared" si="0"/>
        <v>39.450000000000003</v>
      </c>
      <c r="K19" s="37"/>
      <c r="L19" s="14" t="s">
        <v>63</v>
      </c>
      <c r="M19" s="16">
        <f t="shared" si="4"/>
        <v>0.18160000000000001</v>
      </c>
      <c r="N19" s="16">
        <f t="shared" si="4"/>
        <v>20.48</v>
      </c>
      <c r="O19" s="36"/>
      <c r="P19" s="36"/>
      <c r="Q19" s="36"/>
    </row>
    <row r="20" spans="2:17" x14ac:dyDescent="0.25">
      <c r="B20" s="4">
        <v>16</v>
      </c>
      <c r="C20" s="5" t="s">
        <v>41</v>
      </c>
      <c r="D20" s="17">
        <v>0.44429999999999997</v>
      </c>
      <c r="E20" s="17">
        <v>37.07</v>
      </c>
      <c r="F20" s="15">
        <f t="shared" si="0"/>
        <v>0.44429999999999997</v>
      </c>
      <c r="G20">
        <f t="shared" si="0"/>
        <v>37.07</v>
      </c>
      <c r="K20" s="37"/>
      <c r="L20" s="14" t="s">
        <v>64</v>
      </c>
      <c r="M20" s="16">
        <f t="shared" si="4"/>
        <v>0.27679999999999999</v>
      </c>
      <c r="N20" s="16">
        <f t="shared" si="4"/>
        <v>52.11</v>
      </c>
      <c r="O20" s="36"/>
      <c r="P20" s="36"/>
      <c r="Q20" s="36"/>
    </row>
    <row r="21" spans="2:17" x14ac:dyDescent="0.25">
      <c r="B21" s="4">
        <v>17</v>
      </c>
      <c r="C21" s="5" t="s">
        <v>42</v>
      </c>
      <c r="D21" s="17">
        <v>0.46189999999999998</v>
      </c>
      <c r="E21" s="17">
        <v>17.760000000000002</v>
      </c>
      <c r="F21" s="15">
        <f t="shared" si="0"/>
        <v>0.46189999999999998</v>
      </c>
      <c r="G21">
        <f t="shared" si="0"/>
        <v>17.760000000000002</v>
      </c>
      <c r="K21" s="37">
        <v>50</v>
      </c>
      <c r="L21" s="14" t="s">
        <v>74</v>
      </c>
      <c r="M21" s="16">
        <f t="shared" ref="M21:N23" si="5">F53</f>
        <v>0.29870000000000002</v>
      </c>
      <c r="N21" s="16">
        <f t="shared" si="5"/>
        <v>55.09</v>
      </c>
      <c r="O21" s="36">
        <f>AVERAGE(M21:M23)</f>
        <v>0.31709999999999999</v>
      </c>
      <c r="P21" s="36">
        <f>AVERAGE(N21:N23)</f>
        <v>37.770000000000003</v>
      </c>
      <c r="Q21" s="36">
        <f>STDEV(M21:M23)</f>
        <v>1.6642115250171768E-2</v>
      </c>
    </row>
    <row r="22" spans="2:17" x14ac:dyDescent="0.25">
      <c r="B22" s="4">
        <v>18</v>
      </c>
      <c r="C22" s="5" t="s">
        <v>43</v>
      </c>
      <c r="D22" s="17">
        <v>0.55259999999999998</v>
      </c>
      <c r="E22" s="17">
        <v>18.420000000000002</v>
      </c>
      <c r="F22" s="15">
        <f t="shared" si="0"/>
        <v>0.55259999999999998</v>
      </c>
      <c r="G22">
        <f t="shared" si="0"/>
        <v>18.420000000000002</v>
      </c>
      <c r="K22" s="37"/>
      <c r="L22" s="14" t="s">
        <v>75</v>
      </c>
      <c r="M22" s="16">
        <f t="shared" si="5"/>
        <v>0.32150000000000001</v>
      </c>
      <c r="N22" s="16">
        <f t="shared" si="5"/>
        <v>15.93</v>
      </c>
      <c r="O22" s="36"/>
      <c r="P22" s="36"/>
      <c r="Q22" s="36"/>
    </row>
    <row r="23" spans="2:17" x14ac:dyDescent="0.25">
      <c r="B23" s="4">
        <v>19</v>
      </c>
      <c r="C23" s="5" t="s">
        <v>44</v>
      </c>
      <c r="D23" s="17">
        <v>0.54530000000000001</v>
      </c>
      <c r="E23" s="17">
        <v>30.67</v>
      </c>
      <c r="F23" s="15">
        <f t="shared" si="0"/>
        <v>0.54530000000000001</v>
      </c>
      <c r="G23">
        <f t="shared" si="0"/>
        <v>30.67</v>
      </c>
      <c r="K23" s="37"/>
      <c r="L23" s="14" t="s">
        <v>76</v>
      </c>
      <c r="M23" s="16">
        <f t="shared" si="5"/>
        <v>0.33110000000000001</v>
      </c>
      <c r="N23" s="16">
        <f t="shared" si="5"/>
        <v>42.29</v>
      </c>
      <c r="O23" s="36"/>
      <c r="P23" s="36"/>
      <c r="Q23" s="36"/>
    </row>
    <row r="24" spans="2:17" x14ac:dyDescent="0.25">
      <c r="B24" s="4">
        <v>20</v>
      </c>
      <c r="C24" s="5" t="s">
        <v>45</v>
      </c>
      <c r="D24" s="17">
        <v>0.45979999999999999</v>
      </c>
      <c r="E24" s="17">
        <v>23.84</v>
      </c>
      <c r="F24" s="15">
        <f t="shared" si="0"/>
        <v>0.45979999999999999</v>
      </c>
      <c r="G24">
        <f t="shared" si="0"/>
        <v>23.84</v>
      </c>
      <c r="K24" s="17"/>
      <c r="L24" s="17"/>
      <c r="M24" s="17"/>
      <c r="N24" s="17"/>
      <c r="O24" s="17"/>
      <c r="P24" s="17"/>
    </row>
    <row r="25" spans="2:17" x14ac:dyDescent="0.25">
      <c r="B25" s="4">
        <v>21</v>
      </c>
      <c r="C25" s="5" t="s">
        <v>46</v>
      </c>
      <c r="D25" s="17">
        <v>0.57569999999999999</v>
      </c>
      <c r="E25" s="17">
        <v>34.9</v>
      </c>
      <c r="F25" s="15">
        <f t="shared" si="0"/>
        <v>0.57569999999999999</v>
      </c>
      <c r="G25">
        <f t="shared" si="0"/>
        <v>34.9</v>
      </c>
      <c r="K25" s="37">
        <v>10</v>
      </c>
      <c r="L25" s="18" t="s">
        <v>29</v>
      </c>
      <c r="M25" s="19">
        <f t="shared" ref="M25:N27" si="6">F8</f>
        <v>0.67290000000000005</v>
      </c>
      <c r="N25" s="19">
        <f t="shared" si="6"/>
        <v>23.79</v>
      </c>
      <c r="O25" s="36">
        <f>AVERAGE(M25:M27)</f>
        <v>0.66713333333333324</v>
      </c>
      <c r="P25" s="36">
        <f>AVERAGE(N25:N27)</f>
        <v>19.246666666666666</v>
      </c>
      <c r="Q25" s="36">
        <f>STDEV(M25:M27)</f>
        <v>4.2444826932540737E-2</v>
      </c>
    </row>
    <row r="26" spans="2:17" x14ac:dyDescent="0.25">
      <c r="B26" s="4">
        <v>22</v>
      </c>
      <c r="C26" s="5" t="s">
        <v>47</v>
      </c>
      <c r="D26" s="24">
        <v>0</v>
      </c>
      <c r="E26" s="17">
        <v>443.7</v>
      </c>
      <c r="F26" s="15">
        <f t="shared" si="0"/>
        <v>0</v>
      </c>
      <c r="G26">
        <f t="shared" si="0"/>
        <v>443.7</v>
      </c>
      <c r="K26" s="37"/>
      <c r="L26" s="14" t="s">
        <v>30</v>
      </c>
      <c r="M26" s="19">
        <f t="shared" si="6"/>
        <v>0.62209999999999999</v>
      </c>
      <c r="N26" s="19">
        <f t="shared" si="6"/>
        <v>15.63</v>
      </c>
      <c r="O26" s="36"/>
      <c r="P26" s="36"/>
      <c r="Q26" s="36"/>
    </row>
    <row r="27" spans="2:17" x14ac:dyDescent="0.25">
      <c r="B27" s="4">
        <v>23</v>
      </c>
      <c r="C27" s="5" t="s">
        <v>48</v>
      </c>
      <c r="D27" s="24">
        <v>0</v>
      </c>
      <c r="E27" s="17">
        <v>190.5</v>
      </c>
      <c r="F27" s="15">
        <f t="shared" si="0"/>
        <v>0</v>
      </c>
      <c r="G27">
        <f t="shared" si="0"/>
        <v>190.5</v>
      </c>
      <c r="K27" s="37"/>
      <c r="L27" s="14" t="s">
        <v>31</v>
      </c>
      <c r="M27" s="19">
        <f t="shared" si="6"/>
        <v>0.70640000000000003</v>
      </c>
      <c r="N27" s="19">
        <f t="shared" si="6"/>
        <v>18.32</v>
      </c>
      <c r="O27" s="36"/>
      <c r="P27" s="36"/>
      <c r="Q27" s="36"/>
    </row>
    <row r="28" spans="2:17" x14ac:dyDescent="0.25">
      <c r="B28" s="4">
        <v>24</v>
      </c>
      <c r="C28" s="5" t="s">
        <v>49</v>
      </c>
      <c r="D28" s="24">
        <v>0</v>
      </c>
      <c r="E28" s="17">
        <v>277.8</v>
      </c>
      <c r="F28" s="15">
        <f t="shared" si="0"/>
        <v>0</v>
      </c>
      <c r="G28">
        <f t="shared" si="0"/>
        <v>277.8</v>
      </c>
      <c r="K28" s="37">
        <v>20</v>
      </c>
      <c r="L28" s="14" t="s">
        <v>41</v>
      </c>
      <c r="M28" s="16">
        <f t="shared" ref="M28:N30" si="7">F20</f>
        <v>0.44429999999999997</v>
      </c>
      <c r="N28" s="16">
        <f t="shared" si="7"/>
        <v>37.07</v>
      </c>
      <c r="O28" s="36">
        <f>AVERAGE(M28:M30)</f>
        <v>0.48626666666666662</v>
      </c>
      <c r="P28" s="36">
        <f>AVERAGE(N28:N30)</f>
        <v>24.416666666666668</v>
      </c>
      <c r="Q28" s="36">
        <f>STDEV(M28:M30)</f>
        <v>5.8116463530856158E-2</v>
      </c>
    </row>
    <row r="29" spans="2:17" x14ac:dyDescent="0.25">
      <c r="B29" s="4">
        <v>25</v>
      </c>
      <c r="C29" s="5" t="s">
        <v>50</v>
      </c>
      <c r="D29" s="17">
        <v>0.24829999999999999</v>
      </c>
      <c r="E29" s="17">
        <v>51.93</v>
      </c>
      <c r="F29" s="15">
        <f t="shared" si="0"/>
        <v>0.24829999999999999</v>
      </c>
      <c r="G29">
        <f t="shared" si="0"/>
        <v>51.93</v>
      </c>
      <c r="K29" s="37"/>
      <c r="L29" s="14" t="s">
        <v>42</v>
      </c>
      <c r="M29" s="16">
        <f t="shared" si="7"/>
        <v>0.46189999999999998</v>
      </c>
      <c r="N29" s="16">
        <f t="shared" si="7"/>
        <v>17.760000000000002</v>
      </c>
      <c r="O29" s="36"/>
      <c r="P29" s="36"/>
      <c r="Q29" s="36"/>
    </row>
    <row r="30" spans="2:17" x14ac:dyDescent="0.25">
      <c r="B30" s="4">
        <v>26</v>
      </c>
      <c r="C30" s="5" t="s">
        <v>51</v>
      </c>
      <c r="D30" s="24">
        <v>0</v>
      </c>
      <c r="E30" s="17">
        <v>99.97</v>
      </c>
      <c r="F30" s="15">
        <f t="shared" si="0"/>
        <v>0</v>
      </c>
      <c r="G30">
        <f t="shared" si="0"/>
        <v>99.97</v>
      </c>
      <c r="K30" s="37"/>
      <c r="L30" s="14" t="s">
        <v>43</v>
      </c>
      <c r="M30" s="16">
        <f t="shared" si="7"/>
        <v>0.55259999999999998</v>
      </c>
      <c r="N30" s="16">
        <f t="shared" si="7"/>
        <v>18.420000000000002</v>
      </c>
      <c r="O30" s="36"/>
      <c r="P30" s="36"/>
      <c r="Q30" s="36"/>
    </row>
    <row r="31" spans="2:17" x14ac:dyDescent="0.25">
      <c r="B31" s="4">
        <v>27</v>
      </c>
      <c r="C31" s="5" t="s">
        <v>52</v>
      </c>
      <c r="D31" s="17">
        <v>0.24970000000000001</v>
      </c>
      <c r="E31" s="17">
        <v>32.54</v>
      </c>
      <c r="F31" s="15">
        <f t="shared" si="0"/>
        <v>0.24970000000000001</v>
      </c>
      <c r="G31">
        <f t="shared" si="0"/>
        <v>32.54</v>
      </c>
      <c r="K31" s="37">
        <v>30</v>
      </c>
      <c r="L31" s="14" t="s">
        <v>53</v>
      </c>
      <c r="M31" s="16">
        <f t="shared" ref="M31:N33" si="8">F32</f>
        <v>0.37480000000000002</v>
      </c>
      <c r="N31" s="16">
        <f t="shared" si="8"/>
        <v>30.78</v>
      </c>
      <c r="O31" s="36">
        <f>AVERAGE(M31:M33)</f>
        <v>0.35349999999999998</v>
      </c>
      <c r="P31" s="36">
        <f>AVERAGE(N31:N33)</f>
        <v>34.723333333333336</v>
      </c>
      <c r="Q31" s="36">
        <f>STDEV(M31:M33)</f>
        <v>1.8696791168540144E-2</v>
      </c>
    </row>
    <row r="32" spans="2:17" x14ac:dyDescent="0.25">
      <c r="B32" s="4">
        <v>28</v>
      </c>
      <c r="C32" s="5" t="s">
        <v>53</v>
      </c>
      <c r="D32" s="17">
        <v>0.37480000000000002</v>
      </c>
      <c r="E32" s="17">
        <v>30.78</v>
      </c>
      <c r="F32" s="15">
        <f t="shared" si="0"/>
        <v>0.37480000000000002</v>
      </c>
      <c r="G32">
        <f t="shared" si="0"/>
        <v>30.78</v>
      </c>
      <c r="K32" s="37"/>
      <c r="L32" s="14" t="s">
        <v>54</v>
      </c>
      <c r="M32" s="16">
        <f t="shared" si="8"/>
        <v>0.34589999999999999</v>
      </c>
      <c r="N32" s="16">
        <f t="shared" si="8"/>
        <v>23.92</v>
      </c>
      <c r="O32" s="36"/>
      <c r="P32" s="36"/>
      <c r="Q32" s="36"/>
    </row>
    <row r="33" spans="2:17" x14ac:dyDescent="0.25">
      <c r="B33" s="4">
        <v>29</v>
      </c>
      <c r="C33" s="5" t="s">
        <v>54</v>
      </c>
      <c r="D33" s="17">
        <v>0.34589999999999999</v>
      </c>
      <c r="E33" s="17">
        <v>23.92</v>
      </c>
      <c r="F33" s="15">
        <f t="shared" si="0"/>
        <v>0.34589999999999999</v>
      </c>
      <c r="G33">
        <f t="shared" si="0"/>
        <v>23.92</v>
      </c>
      <c r="K33" s="37"/>
      <c r="L33" s="14" t="s">
        <v>55</v>
      </c>
      <c r="M33" s="16">
        <f t="shared" si="8"/>
        <v>0.33979999999999999</v>
      </c>
      <c r="N33" s="16">
        <f t="shared" si="8"/>
        <v>49.47</v>
      </c>
      <c r="O33" s="36"/>
      <c r="P33" s="36"/>
      <c r="Q33" s="36"/>
    </row>
    <row r="34" spans="2:17" x14ac:dyDescent="0.25">
      <c r="B34" s="4">
        <v>30</v>
      </c>
      <c r="C34" s="5" t="s">
        <v>55</v>
      </c>
      <c r="D34" s="17">
        <v>0.33979999999999999</v>
      </c>
      <c r="E34" s="17">
        <v>49.47</v>
      </c>
      <c r="F34" s="15">
        <f t="shared" si="0"/>
        <v>0.33979999999999999</v>
      </c>
      <c r="G34">
        <f t="shared" si="0"/>
        <v>49.47</v>
      </c>
      <c r="K34" s="37">
        <v>40</v>
      </c>
      <c r="L34" s="14" t="s">
        <v>65</v>
      </c>
      <c r="M34" s="16">
        <f t="shared" ref="M34:N36" si="9">F44</f>
        <v>0.2482</v>
      </c>
      <c r="N34" s="16">
        <f t="shared" si="9"/>
        <v>49.98</v>
      </c>
      <c r="O34" s="36">
        <f>AVERAGE(M34:M36)</f>
        <v>0.31936666666666663</v>
      </c>
      <c r="P34" s="36">
        <f>AVERAGE(N34:N36)</f>
        <v>42.699999999999996</v>
      </c>
      <c r="Q34" s="36">
        <f>STDEV(M34:M36)</f>
        <v>6.2632605991874091E-2</v>
      </c>
    </row>
    <row r="35" spans="2:17" x14ac:dyDescent="0.25">
      <c r="B35" s="4">
        <v>31</v>
      </c>
      <c r="C35" s="5" t="s">
        <v>56</v>
      </c>
      <c r="D35" s="17">
        <v>0.34789999999999999</v>
      </c>
      <c r="E35" s="17">
        <v>39.53</v>
      </c>
      <c r="F35" s="15">
        <f t="shared" si="0"/>
        <v>0.34789999999999999</v>
      </c>
      <c r="G35">
        <f t="shared" si="0"/>
        <v>39.53</v>
      </c>
      <c r="K35" s="37"/>
      <c r="L35" s="14" t="s">
        <v>66</v>
      </c>
      <c r="M35" s="16">
        <f t="shared" si="9"/>
        <v>0.34379999999999999</v>
      </c>
      <c r="N35" s="16">
        <f t="shared" si="9"/>
        <v>49.9</v>
      </c>
      <c r="O35" s="36"/>
      <c r="P35" s="36"/>
      <c r="Q35" s="36"/>
    </row>
    <row r="36" spans="2:17" x14ac:dyDescent="0.25">
      <c r="B36" s="4">
        <v>32</v>
      </c>
      <c r="C36" s="5" t="s">
        <v>57</v>
      </c>
      <c r="D36" s="17">
        <v>0.33250000000000002</v>
      </c>
      <c r="E36" s="17">
        <v>26.31</v>
      </c>
      <c r="F36" s="15">
        <f t="shared" si="0"/>
        <v>0.33250000000000002</v>
      </c>
      <c r="G36">
        <f t="shared" si="0"/>
        <v>26.31</v>
      </c>
      <c r="K36" s="37"/>
      <c r="L36" s="14" t="s">
        <v>67</v>
      </c>
      <c r="M36" s="16">
        <f t="shared" si="9"/>
        <v>0.36609999999999998</v>
      </c>
      <c r="N36" s="16">
        <f t="shared" si="9"/>
        <v>28.22</v>
      </c>
      <c r="O36" s="36"/>
      <c r="P36" s="36"/>
      <c r="Q36" s="36"/>
    </row>
    <row r="37" spans="2:17" x14ac:dyDescent="0.25">
      <c r="B37" s="4">
        <v>33</v>
      </c>
      <c r="C37" s="5" t="s">
        <v>58</v>
      </c>
      <c r="D37" s="17">
        <v>0.44269999999999998</v>
      </c>
      <c r="E37" s="17">
        <v>17.850000000000001</v>
      </c>
      <c r="F37" s="15">
        <f t="shared" si="0"/>
        <v>0.44269999999999998</v>
      </c>
      <c r="G37">
        <f t="shared" si="0"/>
        <v>17.850000000000001</v>
      </c>
      <c r="K37" s="37">
        <v>50</v>
      </c>
      <c r="L37" s="14" t="s">
        <v>77</v>
      </c>
      <c r="M37" s="16">
        <f t="shared" ref="M37:N39" si="10">F56</f>
        <v>0.15809999999999999</v>
      </c>
      <c r="N37" s="16">
        <f t="shared" si="10"/>
        <v>116.1</v>
      </c>
      <c r="O37" s="36">
        <f>AVERAGE(M37:M39)</f>
        <v>0.17330000000000001</v>
      </c>
      <c r="P37" s="36">
        <f>AVERAGE(N37:N39)</f>
        <v>73.466666666666654</v>
      </c>
      <c r="Q37" s="36">
        <f>STDEV(M37:M39)</f>
        <v>4.3919130228181835E-2</v>
      </c>
    </row>
    <row r="38" spans="2:17" x14ac:dyDescent="0.25">
      <c r="B38" s="4">
        <v>34</v>
      </c>
      <c r="C38" s="5" t="s">
        <v>59</v>
      </c>
      <c r="D38" s="24">
        <v>0</v>
      </c>
      <c r="E38" s="17">
        <v>514.20000000000005</v>
      </c>
      <c r="F38" s="15">
        <f t="shared" si="0"/>
        <v>0</v>
      </c>
      <c r="G38">
        <f t="shared" si="0"/>
        <v>514.20000000000005</v>
      </c>
      <c r="K38" s="37"/>
      <c r="L38" s="14" t="s">
        <v>78</v>
      </c>
      <c r="M38" s="16">
        <f t="shared" si="10"/>
        <v>0.2228</v>
      </c>
      <c r="N38" s="16">
        <f t="shared" si="10"/>
        <v>43.57</v>
      </c>
      <c r="O38" s="36"/>
      <c r="P38" s="36"/>
      <c r="Q38" s="36"/>
    </row>
    <row r="39" spans="2:17" x14ac:dyDescent="0.25">
      <c r="B39" s="4">
        <v>35</v>
      </c>
      <c r="C39" s="5" t="s">
        <v>60</v>
      </c>
      <c r="D39" s="24">
        <v>0</v>
      </c>
      <c r="E39" s="17">
        <v>342.8</v>
      </c>
      <c r="F39" s="15">
        <f t="shared" si="0"/>
        <v>0</v>
      </c>
      <c r="G39">
        <f t="shared" si="0"/>
        <v>342.8</v>
      </c>
      <c r="K39" s="37"/>
      <c r="L39" s="14" t="s">
        <v>79</v>
      </c>
      <c r="M39" s="16">
        <f t="shared" si="10"/>
        <v>0.13900000000000001</v>
      </c>
      <c r="N39" s="16">
        <f t="shared" si="10"/>
        <v>60.73</v>
      </c>
      <c r="O39" s="36"/>
      <c r="P39" s="36"/>
      <c r="Q39" s="36"/>
    </row>
    <row r="40" spans="2:17" x14ac:dyDescent="0.25">
      <c r="B40" s="4">
        <v>36</v>
      </c>
      <c r="C40" s="5" t="s">
        <v>61</v>
      </c>
      <c r="D40" s="24">
        <v>0</v>
      </c>
      <c r="E40" s="17">
        <v>272.8</v>
      </c>
      <c r="F40" s="15">
        <f t="shared" si="0"/>
        <v>0</v>
      </c>
      <c r="G40">
        <f t="shared" si="0"/>
        <v>272.8</v>
      </c>
      <c r="K40" s="17"/>
      <c r="L40" s="17"/>
      <c r="M40" s="17"/>
      <c r="N40" s="17"/>
      <c r="O40" s="17"/>
      <c r="P40" s="17"/>
    </row>
    <row r="41" spans="2:17" x14ac:dyDescent="0.25">
      <c r="B41" s="4">
        <v>37</v>
      </c>
      <c r="C41" s="5" t="s">
        <v>62</v>
      </c>
      <c r="D41" s="17">
        <v>0.16669999999999999</v>
      </c>
      <c r="E41" s="17">
        <v>53.47</v>
      </c>
      <c r="F41" s="15">
        <f t="shared" si="0"/>
        <v>0.16669999999999999</v>
      </c>
      <c r="G41">
        <f t="shared" si="0"/>
        <v>53.47</v>
      </c>
      <c r="K41" s="37">
        <v>10</v>
      </c>
      <c r="L41" s="18" t="s">
        <v>32</v>
      </c>
      <c r="M41" s="19">
        <f t="shared" ref="M41:N43" si="11">F11</f>
        <v>0.61619999999999997</v>
      </c>
      <c r="N41" s="19">
        <f t="shared" si="11"/>
        <v>16.02</v>
      </c>
      <c r="O41" s="36">
        <f>AVERAGE(M41:M43)</f>
        <v>0.52736666666666665</v>
      </c>
      <c r="P41" s="36">
        <f>AVERAGE(N41:N43)</f>
        <v>19.579999999999998</v>
      </c>
      <c r="Q41" s="36">
        <f>STDEV(M41:M43)</f>
        <v>0.14427308596315977</v>
      </c>
    </row>
    <row r="42" spans="2:17" x14ac:dyDescent="0.25">
      <c r="B42" s="4">
        <v>38</v>
      </c>
      <c r="C42" s="5" t="s">
        <v>63</v>
      </c>
      <c r="D42" s="17">
        <v>0.18160000000000001</v>
      </c>
      <c r="E42" s="17">
        <v>20.48</v>
      </c>
      <c r="F42" s="15">
        <f t="shared" si="0"/>
        <v>0.18160000000000001</v>
      </c>
      <c r="G42">
        <f t="shared" si="0"/>
        <v>20.48</v>
      </c>
      <c r="K42" s="37"/>
      <c r="L42" s="14" t="s">
        <v>33</v>
      </c>
      <c r="M42" s="19">
        <f t="shared" si="11"/>
        <v>0.3609</v>
      </c>
      <c r="N42" s="19">
        <f t="shared" si="11"/>
        <v>24.03</v>
      </c>
      <c r="O42" s="36"/>
      <c r="P42" s="36"/>
      <c r="Q42" s="36"/>
    </row>
    <row r="43" spans="2:17" x14ac:dyDescent="0.25">
      <c r="B43" s="4">
        <v>39</v>
      </c>
      <c r="C43" s="5" t="s">
        <v>64</v>
      </c>
      <c r="D43" s="17">
        <v>0.27679999999999999</v>
      </c>
      <c r="E43" s="17">
        <v>52.11</v>
      </c>
      <c r="F43" s="15">
        <f t="shared" si="0"/>
        <v>0.27679999999999999</v>
      </c>
      <c r="G43">
        <f t="shared" si="0"/>
        <v>52.11</v>
      </c>
      <c r="K43" s="37"/>
      <c r="L43" s="14" t="s">
        <v>34</v>
      </c>
      <c r="M43" s="19">
        <f t="shared" si="11"/>
        <v>0.60499999999999998</v>
      </c>
      <c r="N43" s="19">
        <f t="shared" si="11"/>
        <v>18.690000000000001</v>
      </c>
      <c r="O43" s="36"/>
      <c r="P43" s="36"/>
      <c r="Q43" s="36"/>
    </row>
    <row r="44" spans="2:17" x14ac:dyDescent="0.25">
      <c r="B44" s="4">
        <v>40</v>
      </c>
      <c r="C44" s="5" t="s">
        <v>65</v>
      </c>
      <c r="D44" s="17">
        <v>0.2482</v>
      </c>
      <c r="E44" s="17">
        <v>49.98</v>
      </c>
      <c r="F44" s="15">
        <f t="shared" si="0"/>
        <v>0.2482</v>
      </c>
      <c r="G44">
        <f t="shared" si="0"/>
        <v>49.98</v>
      </c>
      <c r="K44" s="37">
        <v>20</v>
      </c>
      <c r="L44" s="14" t="s">
        <v>44</v>
      </c>
      <c r="M44" s="16">
        <f t="shared" ref="M44:N46" si="12">F23</f>
        <v>0.54530000000000001</v>
      </c>
      <c r="N44" s="16">
        <f t="shared" si="12"/>
        <v>30.67</v>
      </c>
      <c r="O44" s="36">
        <f>AVERAGE(M44:M46)</f>
        <v>0.52693333333333336</v>
      </c>
      <c r="P44" s="36">
        <f>AVERAGE(N44:N46)</f>
        <v>29.803333333333331</v>
      </c>
      <c r="Q44" s="36">
        <f>STDEV(M44:M46)</f>
        <v>6.0093288588105524E-2</v>
      </c>
    </row>
    <row r="45" spans="2:17" x14ac:dyDescent="0.25">
      <c r="B45" s="4">
        <v>41</v>
      </c>
      <c r="C45" s="5" t="s">
        <v>66</v>
      </c>
      <c r="D45" s="17">
        <v>0.34379999999999999</v>
      </c>
      <c r="E45" s="17">
        <v>49.9</v>
      </c>
      <c r="F45" s="15">
        <f t="shared" si="0"/>
        <v>0.34379999999999999</v>
      </c>
      <c r="G45">
        <f t="shared" si="0"/>
        <v>49.9</v>
      </c>
      <c r="K45" s="37"/>
      <c r="L45" s="14" t="s">
        <v>45</v>
      </c>
      <c r="M45" s="16">
        <f t="shared" si="12"/>
        <v>0.45979999999999999</v>
      </c>
      <c r="N45" s="16">
        <f t="shared" si="12"/>
        <v>23.84</v>
      </c>
      <c r="O45" s="36"/>
      <c r="P45" s="36"/>
      <c r="Q45" s="36"/>
    </row>
    <row r="46" spans="2:17" x14ac:dyDescent="0.25">
      <c r="B46" s="4">
        <v>42</v>
      </c>
      <c r="C46" s="5" t="s">
        <v>67</v>
      </c>
      <c r="D46" s="17">
        <v>0.36609999999999998</v>
      </c>
      <c r="E46" s="17">
        <v>28.22</v>
      </c>
      <c r="F46" s="15">
        <f t="shared" si="0"/>
        <v>0.36609999999999998</v>
      </c>
      <c r="G46">
        <f t="shared" si="0"/>
        <v>28.22</v>
      </c>
      <c r="K46" s="37"/>
      <c r="L46" s="14" t="s">
        <v>46</v>
      </c>
      <c r="M46" s="16">
        <f t="shared" si="12"/>
        <v>0.57569999999999999</v>
      </c>
      <c r="N46" s="16">
        <f t="shared" si="12"/>
        <v>34.9</v>
      </c>
      <c r="O46" s="36"/>
      <c r="P46" s="36"/>
      <c r="Q46" s="36"/>
    </row>
    <row r="47" spans="2:17" x14ac:dyDescent="0.25">
      <c r="B47" s="4">
        <v>43</v>
      </c>
      <c r="C47" s="5" t="s">
        <v>68</v>
      </c>
      <c r="D47" s="17">
        <v>0.1925</v>
      </c>
      <c r="E47" s="17">
        <v>26.62</v>
      </c>
      <c r="F47" s="15">
        <f t="shared" si="0"/>
        <v>0.1925</v>
      </c>
      <c r="G47">
        <f t="shared" si="0"/>
        <v>26.62</v>
      </c>
      <c r="K47" s="37">
        <v>30</v>
      </c>
      <c r="L47" s="14" t="s">
        <v>56</v>
      </c>
      <c r="M47" s="16">
        <f t="shared" ref="M47:N49" si="13">F35</f>
        <v>0.34789999999999999</v>
      </c>
      <c r="N47" s="16">
        <f t="shared" si="13"/>
        <v>39.53</v>
      </c>
      <c r="O47" s="36">
        <f>AVERAGE(M47:M49)</f>
        <v>0.37436666666666668</v>
      </c>
      <c r="P47" s="36">
        <f>AVERAGE(N47:N49)</f>
        <v>27.896666666666665</v>
      </c>
      <c r="Q47" s="36">
        <f>STDEV(M47:M49)</f>
        <v>5.9677243010491966E-2</v>
      </c>
    </row>
    <row r="48" spans="2:17" x14ac:dyDescent="0.25">
      <c r="B48" s="4">
        <v>44</v>
      </c>
      <c r="C48" s="5" t="s">
        <v>69</v>
      </c>
      <c r="D48" s="17">
        <v>0.34429999999999999</v>
      </c>
      <c r="E48" s="17">
        <v>18.63</v>
      </c>
      <c r="F48" s="15">
        <f t="shared" si="0"/>
        <v>0.34429999999999999</v>
      </c>
      <c r="G48">
        <f t="shared" si="0"/>
        <v>18.63</v>
      </c>
      <c r="K48" s="37"/>
      <c r="L48" s="14" t="s">
        <v>57</v>
      </c>
      <c r="M48" s="16">
        <f t="shared" si="13"/>
        <v>0.33250000000000002</v>
      </c>
      <c r="N48" s="16">
        <f t="shared" si="13"/>
        <v>26.31</v>
      </c>
      <c r="O48" s="36"/>
      <c r="P48" s="36"/>
      <c r="Q48" s="36"/>
    </row>
    <row r="49" spans="2:17" x14ac:dyDescent="0.25">
      <c r="B49" s="4">
        <v>45</v>
      </c>
      <c r="C49" s="5" t="s">
        <v>70</v>
      </c>
      <c r="D49" s="17">
        <v>0.28389999999999999</v>
      </c>
      <c r="E49" s="17">
        <v>34.08</v>
      </c>
      <c r="F49" s="15">
        <f t="shared" si="0"/>
        <v>0.28389999999999999</v>
      </c>
      <c r="G49">
        <f t="shared" si="0"/>
        <v>34.08</v>
      </c>
      <c r="K49" s="37"/>
      <c r="L49" s="14" t="s">
        <v>58</v>
      </c>
      <c r="M49" s="16">
        <f t="shared" si="13"/>
        <v>0.44269999999999998</v>
      </c>
      <c r="N49" s="16">
        <f t="shared" si="13"/>
        <v>17.850000000000001</v>
      </c>
      <c r="O49" s="36"/>
      <c r="P49" s="36"/>
      <c r="Q49" s="36"/>
    </row>
    <row r="50" spans="2:17" x14ac:dyDescent="0.25">
      <c r="B50" s="4">
        <v>46</v>
      </c>
      <c r="C50" s="5" t="s">
        <v>71</v>
      </c>
      <c r="D50" s="24">
        <v>0</v>
      </c>
      <c r="E50" s="17">
        <v>160.69999999999999</v>
      </c>
      <c r="F50" s="15">
        <f t="shared" si="0"/>
        <v>0</v>
      </c>
      <c r="G50">
        <f t="shared" si="0"/>
        <v>160.69999999999999</v>
      </c>
      <c r="K50" s="37">
        <v>40</v>
      </c>
      <c r="L50" s="14" t="s">
        <v>68</v>
      </c>
      <c r="M50" s="16">
        <f t="shared" ref="M50:N52" si="14">F47</f>
        <v>0.1925</v>
      </c>
      <c r="N50" s="16">
        <f t="shared" si="14"/>
        <v>26.62</v>
      </c>
      <c r="O50" s="36">
        <f>AVERAGE(M50:M52)</f>
        <v>0.27356666666666668</v>
      </c>
      <c r="P50" s="36">
        <f>AVERAGE(N50:N52)</f>
        <v>26.443333333333332</v>
      </c>
      <c r="Q50" s="36">
        <f>STDEV(M50:M52)</f>
        <v>7.6425737375136485E-2</v>
      </c>
    </row>
    <row r="51" spans="2:17" x14ac:dyDescent="0.25">
      <c r="B51" s="4">
        <v>47</v>
      </c>
      <c r="C51" s="5" t="s">
        <v>72</v>
      </c>
      <c r="D51" s="24">
        <v>0</v>
      </c>
      <c r="E51" s="17">
        <v>78.72</v>
      </c>
      <c r="F51" s="15">
        <f t="shared" si="0"/>
        <v>0</v>
      </c>
      <c r="G51">
        <f t="shared" si="0"/>
        <v>78.72</v>
      </c>
      <c r="K51" s="37"/>
      <c r="L51" s="14" t="s">
        <v>69</v>
      </c>
      <c r="M51" s="16">
        <f t="shared" si="14"/>
        <v>0.34429999999999999</v>
      </c>
      <c r="N51" s="16">
        <f t="shared" si="14"/>
        <v>18.63</v>
      </c>
      <c r="O51" s="36"/>
      <c r="P51" s="36"/>
      <c r="Q51" s="36"/>
    </row>
    <row r="52" spans="2:17" x14ac:dyDescent="0.25">
      <c r="B52" s="4">
        <v>48</v>
      </c>
      <c r="C52" s="5" t="s">
        <v>73</v>
      </c>
      <c r="D52" s="24">
        <v>0</v>
      </c>
      <c r="E52" s="17">
        <v>310.60000000000002</v>
      </c>
      <c r="F52" s="15">
        <f t="shared" si="0"/>
        <v>0</v>
      </c>
      <c r="G52">
        <f t="shared" si="0"/>
        <v>310.60000000000002</v>
      </c>
      <c r="K52" s="37"/>
      <c r="L52" s="14" t="s">
        <v>70</v>
      </c>
      <c r="M52" s="16">
        <f t="shared" si="14"/>
        <v>0.28389999999999999</v>
      </c>
      <c r="N52" s="16">
        <f t="shared" si="14"/>
        <v>34.08</v>
      </c>
      <c r="O52" s="36"/>
      <c r="P52" s="36"/>
      <c r="Q52" s="36"/>
    </row>
    <row r="53" spans="2:17" x14ac:dyDescent="0.25">
      <c r="B53" s="4">
        <v>49</v>
      </c>
      <c r="C53" s="5" t="s">
        <v>74</v>
      </c>
      <c r="D53" s="17">
        <v>0.29870000000000002</v>
      </c>
      <c r="E53" s="17">
        <v>55.09</v>
      </c>
      <c r="F53" s="15">
        <f t="shared" si="0"/>
        <v>0.29870000000000002</v>
      </c>
      <c r="G53">
        <f t="shared" si="0"/>
        <v>55.09</v>
      </c>
      <c r="K53" s="37">
        <v>50</v>
      </c>
      <c r="L53" s="14" t="s">
        <v>80</v>
      </c>
      <c r="M53" s="16">
        <f t="shared" ref="M53:N55" si="15">F59</f>
        <v>0.2034</v>
      </c>
      <c r="N53" s="16">
        <f t="shared" si="15"/>
        <v>36.22</v>
      </c>
      <c r="O53" s="36">
        <f>AVERAGE(M53:M55)</f>
        <v>0.20020000000000002</v>
      </c>
      <c r="P53" s="36">
        <f>AVERAGE(N53:N55)</f>
        <v>44.580000000000005</v>
      </c>
      <c r="Q53" s="36">
        <f>STDEV(M53:M55)</f>
        <v>2.7838282993029578E-2</v>
      </c>
    </row>
    <row r="54" spans="2:17" x14ac:dyDescent="0.25">
      <c r="B54" s="4">
        <v>50</v>
      </c>
      <c r="C54" s="5" t="s">
        <v>75</v>
      </c>
      <c r="D54" s="17">
        <v>0.32150000000000001</v>
      </c>
      <c r="E54" s="17">
        <v>15.93</v>
      </c>
      <c r="F54" s="15">
        <f t="shared" si="0"/>
        <v>0.32150000000000001</v>
      </c>
      <c r="G54">
        <f t="shared" si="0"/>
        <v>15.93</v>
      </c>
      <c r="K54" s="37"/>
      <c r="L54" s="14" t="s">
        <v>81</v>
      </c>
      <c r="M54" s="16">
        <f t="shared" si="15"/>
        <v>0.1709</v>
      </c>
      <c r="N54" s="16">
        <f t="shared" si="15"/>
        <v>64.72</v>
      </c>
      <c r="O54" s="36"/>
      <c r="P54" s="36"/>
      <c r="Q54" s="36"/>
    </row>
    <row r="55" spans="2:17" x14ac:dyDescent="0.25">
      <c r="B55" s="4">
        <v>51</v>
      </c>
      <c r="C55" s="5" t="s">
        <v>76</v>
      </c>
      <c r="D55" s="17">
        <v>0.33110000000000001</v>
      </c>
      <c r="E55" s="17">
        <v>42.29</v>
      </c>
      <c r="F55" s="15">
        <f t="shared" si="0"/>
        <v>0.33110000000000001</v>
      </c>
      <c r="G55">
        <f t="shared" si="0"/>
        <v>42.29</v>
      </c>
      <c r="K55" s="37"/>
      <c r="L55" s="14" t="s">
        <v>82</v>
      </c>
      <c r="M55" s="16">
        <f t="shared" si="15"/>
        <v>0.2263</v>
      </c>
      <c r="N55" s="16">
        <f t="shared" si="15"/>
        <v>32.799999999999997</v>
      </c>
      <c r="O55" s="36"/>
      <c r="P55" s="36"/>
      <c r="Q55" s="36"/>
    </row>
    <row r="56" spans="2:17" x14ac:dyDescent="0.25">
      <c r="B56" s="4">
        <v>52</v>
      </c>
      <c r="C56" s="5" t="s">
        <v>77</v>
      </c>
      <c r="D56" s="17">
        <v>0.15809999999999999</v>
      </c>
      <c r="E56" s="17">
        <v>116.1</v>
      </c>
      <c r="F56" s="15">
        <f t="shared" si="0"/>
        <v>0.15809999999999999</v>
      </c>
      <c r="G56">
        <f t="shared" si="0"/>
        <v>116.1</v>
      </c>
      <c r="K56" s="17"/>
      <c r="L56" s="17"/>
      <c r="M56" s="17"/>
      <c r="N56" s="17"/>
      <c r="O56" s="17"/>
      <c r="P56" s="17"/>
    </row>
    <row r="57" spans="2:17" x14ac:dyDescent="0.25">
      <c r="B57" s="4">
        <v>53</v>
      </c>
      <c r="C57" s="5" t="s">
        <v>78</v>
      </c>
      <c r="D57" s="17">
        <v>0.2228</v>
      </c>
      <c r="E57" s="17">
        <v>43.57</v>
      </c>
      <c r="F57" s="15">
        <f t="shared" si="0"/>
        <v>0.2228</v>
      </c>
      <c r="G57">
        <f t="shared" si="0"/>
        <v>43.57</v>
      </c>
      <c r="K57" s="37">
        <v>10</v>
      </c>
      <c r="L57" s="18" t="s">
        <v>35</v>
      </c>
      <c r="M57" s="19">
        <f t="shared" ref="M57:N59" si="16">F14</f>
        <v>0</v>
      </c>
      <c r="N57" s="19">
        <f t="shared" si="16"/>
        <v>461</v>
      </c>
      <c r="O57" s="36">
        <f>AVERAGE(M57:M59)</f>
        <v>0</v>
      </c>
      <c r="P57" s="36">
        <f>AVERAGE(N57:N59)</f>
        <v>516.4666666666667</v>
      </c>
      <c r="Q57" s="36">
        <f>STDEV(M57:M59)</f>
        <v>0</v>
      </c>
    </row>
    <row r="58" spans="2:17" x14ac:dyDescent="0.25">
      <c r="B58" s="4">
        <v>54</v>
      </c>
      <c r="C58" s="5" t="s">
        <v>79</v>
      </c>
      <c r="D58" s="17">
        <v>0.13900000000000001</v>
      </c>
      <c r="E58" s="17">
        <v>60.73</v>
      </c>
      <c r="F58" s="15">
        <f t="shared" si="0"/>
        <v>0.13900000000000001</v>
      </c>
      <c r="G58">
        <f t="shared" si="0"/>
        <v>60.73</v>
      </c>
      <c r="K58" s="37"/>
      <c r="L58" s="14" t="s">
        <v>36</v>
      </c>
      <c r="M58" s="21">
        <f t="shared" si="16"/>
        <v>0</v>
      </c>
      <c r="N58" s="19">
        <f t="shared" si="16"/>
        <v>138.30000000000001</v>
      </c>
      <c r="O58" s="36"/>
      <c r="P58" s="36"/>
      <c r="Q58" s="36"/>
    </row>
    <row r="59" spans="2:17" x14ac:dyDescent="0.25">
      <c r="B59" s="4">
        <v>55</v>
      </c>
      <c r="C59" s="5" t="s">
        <v>80</v>
      </c>
      <c r="D59" s="17">
        <v>0.2034</v>
      </c>
      <c r="E59" s="17">
        <v>36.22</v>
      </c>
      <c r="F59" s="15">
        <f t="shared" si="0"/>
        <v>0.2034</v>
      </c>
      <c r="G59">
        <f t="shared" si="0"/>
        <v>36.22</v>
      </c>
      <c r="K59" s="37"/>
      <c r="L59" s="14" t="s">
        <v>37</v>
      </c>
      <c r="M59" s="21">
        <f t="shared" si="16"/>
        <v>0</v>
      </c>
      <c r="N59" s="19">
        <f t="shared" si="16"/>
        <v>950.1</v>
      </c>
      <c r="O59" s="36"/>
      <c r="P59" s="36"/>
      <c r="Q59" s="36"/>
    </row>
    <row r="60" spans="2:17" x14ac:dyDescent="0.25">
      <c r="B60" s="4">
        <v>56</v>
      </c>
      <c r="C60" s="5" t="s">
        <v>81</v>
      </c>
      <c r="D60" s="17">
        <v>0.1709</v>
      </c>
      <c r="E60" s="17">
        <v>64.72</v>
      </c>
      <c r="F60" s="15">
        <f t="shared" si="0"/>
        <v>0.1709</v>
      </c>
      <c r="G60">
        <f t="shared" si="0"/>
        <v>64.72</v>
      </c>
      <c r="K60" s="37">
        <v>20</v>
      </c>
      <c r="L60" s="14" t="s">
        <v>47</v>
      </c>
      <c r="M60" s="22">
        <f t="shared" ref="M60:N62" si="17">F26</f>
        <v>0</v>
      </c>
      <c r="N60" s="16">
        <f t="shared" si="17"/>
        <v>443.7</v>
      </c>
      <c r="O60" s="36">
        <f>AVERAGE(M60:M62)</f>
        <v>0</v>
      </c>
      <c r="P60" s="36">
        <f>AVERAGE(N60:N62)</f>
        <v>304</v>
      </c>
      <c r="Q60" s="36">
        <f>STDEV(M60:M62)</f>
        <v>0</v>
      </c>
    </row>
    <row r="61" spans="2:17" x14ac:dyDescent="0.25">
      <c r="B61" s="4">
        <v>57</v>
      </c>
      <c r="C61" s="5" t="s">
        <v>82</v>
      </c>
      <c r="D61" s="17">
        <v>0.2263</v>
      </c>
      <c r="E61" s="17">
        <v>32.799999999999997</v>
      </c>
      <c r="F61" s="15">
        <f t="shared" si="0"/>
        <v>0.2263</v>
      </c>
      <c r="G61">
        <f t="shared" si="0"/>
        <v>32.799999999999997</v>
      </c>
      <c r="K61" s="37"/>
      <c r="L61" s="14" t="s">
        <v>48</v>
      </c>
      <c r="M61" s="22">
        <f t="shared" si="17"/>
        <v>0</v>
      </c>
      <c r="N61" s="16">
        <f t="shared" si="17"/>
        <v>190.5</v>
      </c>
      <c r="O61" s="36"/>
      <c r="P61" s="36"/>
      <c r="Q61" s="36"/>
    </row>
    <row r="62" spans="2:17" x14ac:dyDescent="0.25">
      <c r="B62" s="4">
        <v>58</v>
      </c>
      <c r="C62" s="5" t="s">
        <v>83</v>
      </c>
      <c r="D62" s="24">
        <v>0</v>
      </c>
      <c r="E62" s="17">
        <v>182.9</v>
      </c>
      <c r="F62" s="15">
        <f t="shared" si="0"/>
        <v>0</v>
      </c>
      <c r="G62">
        <f t="shared" si="0"/>
        <v>182.9</v>
      </c>
      <c r="K62" s="37"/>
      <c r="L62" s="14" t="s">
        <v>49</v>
      </c>
      <c r="M62" s="16">
        <f t="shared" si="17"/>
        <v>0</v>
      </c>
      <c r="N62" s="16">
        <f t="shared" si="17"/>
        <v>277.8</v>
      </c>
      <c r="O62" s="36"/>
      <c r="P62" s="36"/>
      <c r="Q62" s="36"/>
    </row>
    <row r="63" spans="2:17" x14ac:dyDescent="0.25">
      <c r="B63" s="4">
        <v>59</v>
      </c>
      <c r="C63" s="5" t="s">
        <v>84</v>
      </c>
      <c r="D63" s="24">
        <v>0</v>
      </c>
      <c r="E63" s="17">
        <v>120.3</v>
      </c>
      <c r="F63" s="15">
        <f t="shared" si="0"/>
        <v>0</v>
      </c>
      <c r="G63">
        <f t="shared" si="0"/>
        <v>120.3</v>
      </c>
      <c r="K63" s="37">
        <v>30</v>
      </c>
      <c r="L63" s="14" t="s">
        <v>59</v>
      </c>
      <c r="M63" s="16">
        <f t="shared" ref="M63:N65" si="18">F38</f>
        <v>0</v>
      </c>
      <c r="N63" s="16">
        <f t="shared" si="18"/>
        <v>514.20000000000005</v>
      </c>
      <c r="O63" s="36">
        <f>AVERAGE(M63:M65)</f>
        <v>0</v>
      </c>
      <c r="P63" s="36">
        <f>AVERAGE(N63:N65)</f>
        <v>376.59999999999997</v>
      </c>
      <c r="Q63" s="36">
        <f>STDEV(M63:M65)</f>
        <v>0</v>
      </c>
    </row>
    <row r="64" spans="2:17" x14ac:dyDescent="0.25">
      <c r="B64" s="4">
        <v>60</v>
      </c>
      <c r="C64" s="5" t="s">
        <v>85</v>
      </c>
      <c r="D64" s="24">
        <v>0</v>
      </c>
      <c r="E64" s="17">
        <v>491.9</v>
      </c>
      <c r="F64" s="15">
        <f t="shared" si="0"/>
        <v>0</v>
      </c>
      <c r="G64">
        <f t="shared" si="0"/>
        <v>491.9</v>
      </c>
      <c r="K64" s="37"/>
      <c r="L64" s="14" t="s">
        <v>60</v>
      </c>
      <c r="M64" s="16">
        <f t="shared" si="18"/>
        <v>0</v>
      </c>
      <c r="N64" s="16">
        <f t="shared" si="18"/>
        <v>342.8</v>
      </c>
      <c r="O64" s="36"/>
      <c r="P64" s="36"/>
      <c r="Q64" s="36"/>
    </row>
    <row r="65" spans="11:17" x14ac:dyDescent="0.25">
      <c r="K65" s="37"/>
      <c r="L65" s="14" t="s">
        <v>61</v>
      </c>
      <c r="M65" s="16">
        <f t="shared" si="18"/>
        <v>0</v>
      </c>
      <c r="N65" s="16">
        <f t="shared" si="18"/>
        <v>272.8</v>
      </c>
      <c r="O65" s="36"/>
      <c r="P65" s="36"/>
      <c r="Q65" s="36"/>
    </row>
    <row r="66" spans="11:17" x14ac:dyDescent="0.25">
      <c r="K66" s="37">
        <v>40</v>
      </c>
      <c r="L66" s="14" t="s">
        <v>71</v>
      </c>
      <c r="M66" s="16">
        <f t="shared" ref="M66:N68" si="19">F50</f>
        <v>0</v>
      </c>
      <c r="N66" s="16">
        <f t="shared" si="19"/>
        <v>160.69999999999999</v>
      </c>
      <c r="O66" s="36">
        <f>AVERAGE(M66:M68)</f>
        <v>0</v>
      </c>
      <c r="P66" s="36">
        <f>AVERAGE(N66:N68)</f>
        <v>183.34</v>
      </c>
      <c r="Q66" s="36">
        <f>STDEV(M66:M68)</f>
        <v>0</v>
      </c>
    </row>
    <row r="67" spans="11:17" x14ac:dyDescent="0.25">
      <c r="K67" s="37"/>
      <c r="L67" s="14" t="s">
        <v>72</v>
      </c>
      <c r="M67" s="16">
        <f t="shared" si="19"/>
        <v>0</v>
      </c>
      <c r="N67" s="16">
        <f t="shared" si="19"/>
        <v>78.72</v>
      </c>
      <c r="O67" s="36"/>
      <c r="P67" s="36"/>
      <c r="Q67" s="36"/>
    </row>
    <row r="68" spans="11:17" x14ac:dyDescent="0.25">
      <c r="K68" s="37"/>
      <c r="L68" s="14" t="s">
        <v>73</v>
      </c>
      <c r="M68" s="16">
        <f t="shared" si="19"/>
        <v>0</v>
      </c>
      <c r="N68" s="16">
        <f t="shared" si="19"/>
        <v>310.60000000000002</v>
      </c>
      <c r="O68" s="36"/>
      <c r="P68" s="36"/>
      <c r="Q68" s="36"/>
    </row>
    <row r="69" spans="11:17" x14ac:dyDescent="0.25">
      <c r="K69" s="37">
        <v>50</v>
      </c>
      <c r="L69" s="14" t="s">
        <v>83</v>
      </c>
      <c r="M69" s="16">
        <f t="shared" ref="M69:N71" si="20">F62</f>
        <v>0</v>
      </c>
      <c r="N69" s="16">
        <f t="shared" si="20"/>
        <v>182.9</v>
      </c>
      <c r="O69" s="36">
        <f>AVERAGE(M69:M71)</f>
        <v>0</v>
      </c>
      <c r="P69" s="36">
        <f>AVERAGE(N69:N71)</f>
        <v>265.0333333333333</v>
      </c>
      <c r="Q69" s="36">
        <f>STDEV(M69:M71)</f>
        <v>0</v>
      </c>
    </row>
    <row r="70" spans="11:17" x14ac:dyDescent="0.25">
      <c r="K70" s="37"/>
      <c r="L70" s="14" t="s">
        <v>84</v>
      </c>
      <c r="M70" s="16">
        <f t="shared" si="20"/>
        <v>0</v>
      </c>
      <c r="N70" s="16">
        <f t="shared" si="20"/>
        <v>120.3</v>
      </c>
      <c r="O70" s="36"/>
      <c r="P70" s="36"/>
      <c r="Q70" s="36"/>
    </row>
    <row r="71" spans="11:17" x14ac:dyDescent="0.25">
      <c r="K71" s="37"/>
      <c r="L71" s="14" t="s">
        <v>85</v>
      </c>
      <c r="M71" s="16">
        <f t="shared" si="20"/>
        <v>0</v>
      </c>
      <c r="N71" s="16">
        <f t="shared" si="20"/>
        <v>491.9</v>
      </c>
      <c r="O71" s="36"/>
      <c r="P71" s="36"/>
      <c r="Q71" s="36"/>
    </row>
  </sheetData>
  <mergeCells count="80">
    <mergeCell ref="K9:K11"/>
    <mergeCell ref="O9:O11"/>
    <mergeCell ref="P9:P11"/>
    <mergeCell ref="Q9:Q11"/>
    <mergeCell ref="K12:K14"/>
    <mergeCell ref="O12:O14"/>
    <mergeCell ref="P12:P14"/>
    <mergeCell ref="Q12:Q14"/>
    <mergeCell ref="K15:K17"/>
    <mergeCell ref="O15:O17"/>
    <mergeCell ref="P15:P17"/>
    <mergeCell ref="Q15:Q17"/>
    <mergeCell ref="K18:K20"/>
    <mergeCell ref="O18:O20"/>
    <mergeCell ref="P18:P20"/>
    <mergeCell ref="Q18:Q20"/>
    <mergeCell ref="K21:K23"/>
    <mergeCell ref="O21:O23"/>
    <mergeCell ref="P21:P23"/>
    <mergeCell ref="Q21:Q23"/>
    <mergeCell ref="K25:K27"/>
    <mergeCell ref="O25:O27"/>
    <mergeCell ref="P25:P27"/>
    <mergeCell ref="Q25:Q27"/>
    <mergeCell ref="K28:K30"/>
    <mergeCell ref="O28:O30"/>
    <mergeCell ref="P28:P30"/>
    <mergeCell ref="Q28:Q30"/>
    <mergeCell ref="K31:K33"/>
    <mergeCell ref="O31:O33"/>
    <mergeCell ref="P31:P33"/>
    <mergeCell ref="Q31:Q33"/>
    <mergeCell ref="K34:K36"/>
    <mergeCell ref="O34:O36"/>
    <mergeCell ref="P34:P36"/>
    <mergeCell ref="Q34:Q36"/>
    <mergeCell ref="K37:K39"/>
    <mergeCell ref="O37:O39"/>
    <mergeCell ref="P37:P39"/>
    <mergeCell ref="Q37:Q39"/>
    <mergeCell ref="K41:K43"/>
    <mergeCell ref="O41:O43"/>
    <mergeCell ref="P41:P43"/>
    <mergeCell ref="Q41:Q43"/>
    <mergeCell ref="K44:K46"/>
    <mergeCell ref="O44:O46"/>
    <mergeCell ref="P44:P46"/>
    <mergeCell ref="Q44:Q46"/>
    <mergeCell ref="K47:K49"/>
    <mergeCell ref="O47:O49"/>
    <mergeCell ref="P47:P49"/>
    <mergeCell ref="Q47:Q49"/>
    <mergeCell ref="K50:K52"/>
    <mergeCell ref="O50:O52"/>
    <mergeCell ref="P50:P52"/>
    <mergeCell ref="Q50:Q52"/>
    <mergeCell ref="K53:K55"/>
    <mergeCell ref="O53:O55"/>
    <mergeCell ref="P53:P55"/>
    <mergeCell ref="Q53:Q55"/>
    <mergeCell ref="K57:K59"/>
    <mergeCell ref="O57:O59"/>
    <mergeCell ref="P57:P59"/>
    <mergeCell ref="Q57:Q59"/>
    <mergeCell ref="K60:K62"/>
    <mergeCell ref="O60:O62"/>
    <mergeCell ref="P60:P62"/>
    <mergeCell ref="Q60:Q62"/>
    <mergeCell ref="K63:K65"/>
    <mergeCell ref="O63:O65"/>
    <mergeCell ref="P63:P65"/>
    <mergeCell ref="Q63:Q65"/>
    <mergeCell ref="K66:K68"/>
    <mergeCell ref="O66:O68"/>
    <mergeCell ref="P66:P68"/>
    <mergeCell ref="Q66:Q68"/>
    <mergeCell ref="K69:K71"/>
    <mergeCell ref="O69:O71"/>
    <mergeCell ref="P69:P71"/>
    <mergeCell ref="Q69:Q71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Q71"/>
  <sheetViews>
    <sheetView topLeftCell="M27" zoomScale="82" zoomScaleNormal="90" workbookViewId="0">
      <selection activeCell="AI60" sqref="AI60"/>
    </sheetView>
  </sheetViews>
  <sheetFormatPr defaultColWidth="11" defaultRowHeight="15.75" x14ac:dyDescent="0.25"/>
  <cols>
    <col min="11" max="11" width="12.375" bestFit="1" customWidth="1"/>
    <col min="15" max="15" width="16" bestFit="1" customWidth="1"/>
    <col min="16" max="16" width="13.625" bestFit="1" customWidth="1"/>
  </cols>
  <sheetData>
    <row r="4" spans="2:17" x14ac:dyDescent="0.25">
      <c r="B4" s="2"/>
      <c r="C4" s="2"/>
      <c r="D4" s="2" t="s">
        <v>23</v>
      </c>
      <c r="E4" s="2" t="s">
        <v>0</v>
      </c>
      <c r="F4" s="2" t="str">
        <f>D4</f>
        <v>Hg (µg/L)</v>
      </c>
      <c r="G4" s="2" t="s">
        <v>0</v>
      </c>
    </row>
    <row r="5" spans="2:17" x14ac:dyDescent="0.25">
      <c r="B5" s="4">
        <v>1</v>
      </c>
      <c r="C5" s="5" t="s">
        <v>26</v>
      </c>
      <c r="D5">
        <v>4.3400000000000001E-2</v>
      </c>
      <c r="E5">
        <v>20.420000000000002</v>
      </c>
      <c r="F5" s="15">
        <f>D5</f>
        <v>4.3400000000000001E-2</v>
      </c>
      <c r="G5">
        <f>E5</f>
        <v>20.420000000000002</v>
      </c>
    </row>
    <row r="6" spans="2:17" x14ac:dyDescent="0.25">
      <c r="B6" s="4">
        <v>2</v>
      </c>
      <c r="C6" s="5" t="s">
        <v>27</v>
      </c>
      <c r="D6">
        <v>3.8199999999999998E-2</v>
      </c>
      <c r="E6">
        <v>25.38</v>
      </c>
      <c r="F6" s="15">
        <f t="shared" ref="F6:G64" si="0">D6</f>
        <v>3.8199999999999998E-2</v>
      </c>
      <c r="G6">
        <f t="shared" si="0"/>
        <v>25.38</v>
      </c>
    </row>
    <row r="7" spans="2:17" x14ac:dyDescent="0.25">
      <c r="B7" s="4">
        <v>3</v>
      </c>
      <c r="C7" s="5" t="s">
        <v>28</v>
      </c>
      <c r="D7">
        <v>4.2299999999999997E-2</v>
      </c>
      <c r="E7">
        <v>27.93</v>
      </c>
      <c r="F7" s="15">
        <f t="shared" si="0"/>
        <v>4.2299999999999997E-2</v>
      </c>
      <c r="G7">
        <f t="shared" si="0"/>
        <v>27.93</v>
      </c>
    </row>
    <row r="8" spans="2:17" x14ac:dyDescent="0.25">
      <c r="B8" s="4">
        <v>4</v>
      </c>
      <c r="C8" s="5" t="s">
        <v>29</v>
      </c>
      <c r="D8">
        <v>4.58E-2</v>
      </c>
      <c r="E8">
        <v>30.9</v>
      </c>
      <c r="F8" s="15">
        <f t="shared" si="0"/>
        <v>4.58E-2</v>
      </c>
      <c r="G8">
        <f t="shared" si="0"/>
        <v>30.9</v>
      </c>
      <c r="K8" s="10" t="s">
        <v>89</v>
      </c>
      <c r="L8" s="11" t="s">
        <v>90</v>
      </c>
      <c r="M8" s="12" t="str">
        <f>F4</f>
        <v>Hg (µg/L)</v>
      </c>
      <c r="N8" s="12" t="s">
        <v>93</v>
      </c>
      <c r="O8" s="12" t="s">
        <v>122</v>
      </c>
      <c r="P8" s="13" t="s">
        <v>95</v>
      </c>
      <c r="Q8" s="13" t="s">
        <v>98</v>
      </c>
    </row>
    <row r="9" spans="2:17" x14ac:dyDescent="0.25">
      <c r="B9" s="4">
        <v>5</v>
      </c>
      <c r="C9" s="5" t="s">
        <v>30</v>
      </c>
      <c r="D9">
        <v>4.4299999999999999E-2</v>
      </c>
      <c r="E9">
        <v>41.23</v>
      </c>
      <c r="F9" s="15">
        <f t="shared" si="0"/>
        <v>4.4299999999999999E-2</v>
      </c>
      <c r="G9">
        <f t="shared" si="0"/>
        <v>41.23</v>
      </c>
      <c r="K9" s="37">
        <v>10</v>
      </c>
      <c r="L9" s="14" t="s">
        <v>26</v>
      </c>
      <c r="M9" s="16">
        <f t="shared" ref="M9:N11" si="1">F5</f>
        <v>4.3400000000000001E-2</v>
      </c>
      <c r="N9" s="16">
        <f t="shared" si="1"/>
        <v>20.420000000000002</v>
      </c>
      <c r="O9" s="36">
        <f>AVERAGE(M9:M11)</f>
        <v>4.1300000000000003E-2</v>
      </c>
      <c r="P9" s="36">
        <f>AVERAGE(N9:N11)</f>
        <v>24.576666666666664</v>
      </c>
      <c r="Q9" s="36">
        <f>STDEV(M9:M11)</f>
        <v>2.7404379212089456E-3</v>
      </c>
    </row>
    <row r="10" spans="2:17" x14ac:dyDescent="0.25">
      <c r="B10" s="4">
        <v>6</v>
      </c>
      <c r="C10" s="5" t="s">
        <v>31</v>
      </c>
      <c r="D10">
        <v>5.5500000000000001E-2</v>
      </c>
      <c r="E10">
        <v>21.9</v>
      </c>
      <c r="F10" s="15">
        <f t="shared" si="0"/>
        <v>5.5500000000000001E-2</v>
      </c>
      <c r="G10">
        <f t="shared" si="0"/>
        <v>21.9</v>
      </c>
      <c r="K10" s="37"/>
      <c r="L10" s="14" t="s">
        <v>27</v>
      </c>
      <c r="M10" s="16">
        <f t="shared" si="1"/>
        <v>3.8199999999999998E-2</v>
      </c>
      <c r="N10" s="16">
        <f t="shared" si="1"/>
        <v>25.38</v>
      </c>
      <c r="O10" s="36"/>
      <c r="P10" s="36"/>
      <c r="Q10" s="36"/>
    </row>
    <row r="11" spans="2:17" x14ac:dyDescent="0.25">
      <c r="B11" s="4">
        <v>7</v>
      </c>
      <c r="C11" s="5" t="s">
        <v>32</v>
      </c>
      <c r="D11">
        <v>5.8200000000000002E-2</v>
      </c>
      <c r="E11">
        <v>37.619999999999997</v>
      </c>
      <c r="F11" s="15">
        <f t="shared" si="0"/>
        <v>5.8200000000000002E-2</v>
      </c>
      <c r="G11">
        <f t="shared" si="0"/>
        <v>37.619999999999997</v>
      </c>
      <c r="K11" s="37"/>
      <c r="L11" s="14" t="s">
        <v>28</v>
      </c>
      <c r="M11" s="16">
        <f t="shared" si="1"/>
        <v>4.2299999999999997E-2</v>
      </c>
      <c r="N11" s="16">
        <f t="shared" si="1"/>
        <v>27.93</v>
      </c>
      <c r="O11" s="36"/>
      <c r="P11" s="36"/>
      <c r="Q11" s="36"/>
    </row>
    <row r="12" spans="2:17" x14ac:dyDescent="0.25">
      <c r="B12" s="4">
        <v>8</v>
      </c>
      <c r="C12" s="5" t="s">
        <v>33</v>
      </c>
      <c r="D12">
        <v>6.1699999999999998E-2</v>
      </c>
      <c r="E12">
        <v>27.02</v>
      </c>
      <c r="F12" s="15">
        <f t="shared" si="0"/>
        <v>6.1699999999999998E-2</v>
      </c>
      <c r="G12">
        <f t="shared" si="0"/>
        <v>27.02</v>
      </c>
      <c r="K12" s="37">
        <v>20</v>
      </c>
      <c r="L12" s="14" t="s">
        <v>38</v>
      </c>
      <c r="M12" s="16">
        <f t="shared" ref="M12:N14" si="2">F17</f>
        <v>3.61E-2</v>
      </c>
      <c r="N12" s="16">
        <f t="shared" si="2"/>
        <v>23.57</v>
      </c>
      <c r="O12" s="36">
        <f>AVERAGE(M12:M14)</f>
        <v>3.2099999999999997E-2</v>
      </c>
      <c r="P12" s="36">
        <f>AVERAGE(N12:N14)</f>
        <v>24.033333333333331</v>
      </c>
      <c r="Q12" s="36">
        <f>STDEV(M12:M14)</f>
        <v>6.1652250567193409E-3</v>
      </c>
    </row>
    <row r="13" spans="2:17" x14ac:dyDescent="0.25">
      <c r="B13" s="4">
        <v>9</v>
      </c>
      <c r="C13" s="5" t="s">
        <v>34</v>
      </c>
      <c r="D13">
        <v>5.6800000000000003E-2</v>
      </c>
      <c r="E13">
        <v>43.22</v>
      </c>
      <c r="F13" s="15">
        <f t="shared" si="0"/>
        <v>5.6800000000000003E-2</v>
      </c>
      <c r="G13">
        <f t="shared" si="0"/>
        <v>43.22</v>
      </c>
      <c r="K13" s="37"/>
      <c r="L13" s="14" t="s">
        <v>39</v>
      </c>
      <c r="M13" s="16">
        <f t="shared" si="2"/>
        <v>2.5000000000000001E-2</v>
      </c>
      <c r="N13" s="16">
        <f t="shared" si="2"/>
        <v>23.98</v>
      </c>
      <c r="O13" s="36"/>
      <c r="P13" s="36"/>
      <c r="Q13" s="36"/>
    </row>
    <row r="14" spans="2:17" x14ac:dyDescent="0.25">
      <c r="B14" s="4">
        <v>10</v>
      </c>
      <c r="C14" s="5" t="s">
        <v>35</v>
      </c>
      <c r="D14">
        <v>2.9700000000000001E-2</v>
      </c>
      <c r="E14">
        <v>38.619999999999997</v>
      </c>
      <c r="F14" s="15">
        <f t="shared" si="0"/>
        <v>2.9700000000000001E-2</v>
      </c>
      <c r="G14">
        <f t="shared" si="0"/>
        <v>38.619999999999997</v>
      </c>
      <c r="K14" s="37"/>
      <c r="L14" s="14" t="s">
        <v>40</v>
      </c>
      <c r="M14" s="16">
        <f t="shared" si="2"/>
        <v>3.5200000000000002E-2</v>
      </c>
      <c r="N14" s="16">
        <f t="shared" si="2"/>
        <v>24.55</v>
      </c>
      <c r="O14" s="36"/>
      <c r="P14" s="36"/>
      <c r="Q14" s="36"/>
    </row>
    <row r="15" spans="2:17" x14ac:dyDescent="0.25">
      <c r="B15" s="4">
        <v>11</v>
      </c>
      <c r="C15" s="5" t="s">
        <v>36</v>
      </c>
      <c r="D15">
        <v>3.5400000000000001E-2</v>
      </c>
      <c r="E15">
        <v>44.42</v>
      </c>
      <c r="F15" s="15">
        <f t="shared" si="0"/>
        <v>3.5400000000000001E-2</v>
      </c>
      <c r="G15">
        <f t="shared" si="0"/>
        <v>44.42</v>
      </c>
      <c r="K15" s="37">
        <v>30</v>
      </c>
      <c r="L15" s="14" t="s">
        <v>50</v>
      </c>
      <c r="M15" s="16">
        <f t="shared" ref="M15:N17" si="3">F29</f>
        <v>3.5999999999999997E-2</v>
      </c>
      <c r="N15" s="16">
        <f t="shared" si="3"/>
        <v>48</v>
      </c>
      <c r="O15" s="36">
        <f>AVERAGE(M15:M17)</f>
        <v>3.2900000000000006E-2</v>
      </c>
      <c r="P15" s="36">
        <f>AVERAGE(N15:N17)</f>
        <v>33.913333333333334</v>
      </c>
      <c r="Q15" s="36">
        <f>STDEV(M15:M17)</f>
        <v>2.9206163733020447E-3</v>
      </c>
    </row>
    <row r="16" spans="2:17" x14ac:dyDescent="0.25">
      <c r="B16" s="4">
        <v>12</v>
      </c>
      <c r="C16" s="5" t="s">
        <v>37</v>
      </c>
      <c r="D16">
        <v>3.6600000000000001E-2</v>
      </c>
      <c r="E16">
        <v>34.25</v>
      </c>
      <c r="F16" s="15">
        <f t="shared" si="0"/>
        <v>3.6600000000000001E-2</v>
      </c>
      <c r="G16">
        <f t="shared" si="0"/>
        <v>34.25</v>
      </c>
      <c r="K16" s="37"/>
      <c r="L16" s="14" t="s">
        <v>51</v>
      </c>
      <c r="M16" s="16">
        <f t="shared" si="3"/>
        <v>3.2500000000000001E-2</v>
      </c>
      <c r="N16" s="16">
        <f t="shared" si="3"/>
        <v>33.71</v>
      </c>
      <c r="O16" s="36"/>
      <c r="P16" s="36"/>
      <c r="Q16" s="36"/>
    </row>
    <row r="17" spans="2:17" x14ac:dyDescent="0.25">
      <c r="B17" s="4">
        <v>13</v>
      </c>
      <c r="C17" s="5" t="s">
        <v>38</v>
      </c>
      <c r="D17">
        <v>3.61E-2</v>
      </c>
      <c r="E17">
        <v>23.57</v>
      </c>
      <c r="F17" s="15">
        <f t="shared" si="0"/>
        <v>3.61E-2</v>
      </c>
      <c r="G17">
        <f t="shared" si="0"/>
        <v>23.57</v>
      </c>
      <c r="K17" s="37"/>
      <c r="L17" s="14" t="s">
        <v>52</v>
      </c>
      <c r="M17" s="16">
        <f t="shared" si="3"/>
        <v>3.0200000000000001E-2</v>
      </c>
      <c r="N17" s="16">
        <f t="shared" si="3"/>
        <v>20.03</v>
      </c>
      <c r="O17" s="36"/>
      <c r="P17" s="36"/>
      <c r="Q17" s="36"/>
    </row>
    <row r="18" spans="2:17" x14ac:dyDescent="0.25">
      <c r="B18" s="4">
        <v>14</v>
      </c>
      <c r="C18" s="5" t="s">
        <v>39</v>
      </c>
      <c r="D18">
        <v>2.5000000000000001E-2</v>
      </c>
      <c r="E18">
        <v>23.98</v>
      </c>
      <c r="F18" s="15">
        <f t="shared" si="0"/>
        <v>2.5000000000000001E-2</v>
      </c>
      <c r="G18">
        <f t="shared" si="0"/>
        <v>23.98</v>
      </c>
      <c r="K18" s="37">
        <v>40</v>
      </c>
      <c r="L18" s="14" t="s">
        <v>62</v>
      </c>
      <c r="M18" s="16">
        <f t="shared" ref="M18:N20" si="4">F41</f>
        <v>3.5200000000000002E-2</v>
      </c>
      <c r="N18" s="16">
        <f t="shared" si="4"/>
        <v>44.28</v>
      </c>
      <c r="O18" s="36">
        <f>AVERAGE(M18:M20)</f>
        <v>3.7966666666666669E-2</v>
      </c>
      <c r="P18" s="36">
        <f>AVERAGE(N18:N20)</f>
        <v>41.896666666666668</v>
      </c>
      <c r="Q18" s="36">
        <f>STDEV(M18:M20)</f>
        <v>4.1186567389542598E-3</v>
      </c>
    </row>
    <row r="19" spans="2:17" x14ac:dyDescent="0.25">
      <c r="B19" s="4">
        <v>15</v>
      </c>
      <c r="C19" s="5" t="s">
        <v>40</v>
      </c>
      <c r="D19">
        <v>3.5200000000000002E-2</v>
      </c>
      <c r="E19">
        <v>24.55</v>
      </c>
      <c r="F19" s="15">
        <f t="shared" si="0"/>
        <v>3.5200000000000002E-2</v>
      </c>
      <c r="G19">
        <f t="shared" si="0"/>
        <v>24.55</v>
      </c>
      <c r="K19" s="37"/>
      <c r="L19" s="14" t="s">
        <v>63</v>
      </c>
      <c r="M19" s="16">
        <f t="shared" si="4"/>
        <v>4.2700000000000002E-2</v>
      </c>
      <c r="N19" s="16">
        <f t="shared" si="4"/>
        <v>38.78</v>
      </c>
      <c r="O19" s="36"/>
      <c r="P19" s="36"/>
      <c r="Q19" s="36"/>
    </row>
    <row r="20" spans="2:17" x14ac:dyDescent="0.25">
      <c r="B20" s="4">
        <v>16</v>
      </c>
      <c r="C20" s="5" t="s">
        <v>41</v>
      </c>
      <c r="D20">
        <v>3.6499999999999998E-2</v>
      </c>
      <c r="E20">
        <v>23.98</v>
      </c>
      <c r="F20" s="15">
        <f t="shared" si="0"/>
        <v>3.6499999999999998E-2</v>
      </c>
      <c r="G20">
        <f t="shared" si="0"/>
        <v>23.98</v>
      </c>
      <c r="K20" s="37"/>
      <c r="L20" s="14" t="s">
        <v>64</v>
      </c>
      <c r="M20" s="16">
        <f t="shared" si="4"/>
        <v>3.5999999999999997E-2</v>
      </c>
      <c r="N20" s="16">
        <f t="shared" si="4"/>
        <v>42.63</v>
      </c>
      <c r="O20" s="36"/>
      <c r="P20" s="36"/>
      <c r="Q20" s="36"/>
    </row>
    <row r="21" spans="2:17" x14ac:dyDescent="0.25">
      <c r="B21" s="4">
        <v>17</v>
      </c>
      <c r="C21" s="5" t="s">
        <v>42</v>
      </c>
      <c r="D21">
        <v>4.24E-2</v>
      </c>
      <c r="E21">
        <v>34.130000000000003</v>
      </c>
      <c r="F21" s="15">
        <f t="shared" si="0"/>
        <v>4.24E-2</v>
      </c>
      <c r="G21">
        <f t="shared" si="0"/>
        <v>34.130000000000003</v>
      </c>
      <c r="K21" s="37">
        <v>50</v>
      </c>
      <c r="L21" s="14" t="s">
        <v>74</v>
      </c>
      <c r="M21" s="16">
        <f t="shared" ref="M21:N23" si="5">F53</f>
        <v>3.61E-2</v>
      </c>
      <c r="N21" s="16">
        <f t="shared" si="5"/>
        <v>33.5</v>
      </c>
      <c r="O21" s="36">
        <f>AVERAGE(M21:M23)</f>
        <v>3.1200000000000002E-2</v>
      </c>
      <c r="P21" s="36">
        <f>AVERAGE(N21:N23)</f>
        <v>40.139999999999993</v>
      </c>
      <c r="Q21" s="36">
        <f>STDEV(M21:M23)</f>
        <v>8.4870489570874896E-3</v>
      </c>
    </row>
    <row r="22" spans="2:17" x14ac:dyDescent="0.25">
      <c r="B22" s="4">
        <v>18</v>
      </c>
      <c r="C22" s="5" t="s">
        <v>43</v>
      </c>
      <c r="D22">
        <v>4.7800000000000002E-2</v>
      </c>
      <c r="E22">
        <v>47.53</v>
      </c>
      <c r="F22" s="15">
        <f t="shared" si="0"/>
        <v>4.7800000000000002E-2</v>
      </c>
      <c r="G22">
        <f t="shared" si="0"/>
        <v>47.53</v>
      </c>
      <c r="K22" s="37"/>
      <c r="L22" s="14" t="s">
        <v>75</v>
      </c>
      <c r="M22" s="16">
        <f t="shared" si="5"/>
        <v>3.61E-2</v>
      </c>
      <c r="N22" s="16">
        <f t="shared" si="5"/>
        <v>35.44</v>
      </c>
      <c r="O22" s="36"/>
      <c r="P22" s="36"/>
      <c r="Q22" s="36"/>
    </row>
    <row r="23" spans="2:17" x14ac:dyDescent="0.25">
      <c r="B23" s="4">
        <v>19</v>
      </c>
      <c r="C23" s="5" t="s">
        <v>44</v>
      </c>
      <c r="D23">
        <v>3.44E-2</v>
      </c>
      <c r="E23">
        <v>44.07</v>
      </c>
      <c r="F23" s="15">
        <f t="shared" si="0"/>
        <v>3.44E-2</v>
      </c>
      <c r="G23">
        <f t="shared" si="0"/>
        <v>44.07</v>
      </c>
      <c r="K23" s="37"/>
      <c r="L23" s="14" t="s">
        <v>76</v>
      </c>
      <c r="M23" s="16">
        <f t="shared" si="5"/>
        <v>2.1399999999999999E-2</v>
      </c>
      <c r="N23" s="16">
        <f t="shared" si="5"/>
        <v>51.48</v>
      </c>
      <c r="O23" s="36"/>
      <c r="P23" s="36"/>
      <c r="Q23" s="36"/>
    </row>
    <row r="24" spans="2:17" x14ac:dyDescent="0.25">
      <c r="B24" s="4">
        <v>20</v>
      </c>
      <c r="C24" s="5" t="s">
        <v>45</v>
      </c>
      <c r="D24">
        <v>3.61E-2</v>
      </c>
      <c r="E24">
        <v>48.53</v>
      </c>
      <c r="F24" s="15">
        <f t="shared" si="0"/>
        <v>3.61E-2</v>
      </c>
      <c r="G24">
        <f t="shared" si="0"/>
        <v>48.53</v>
      </c>
      <c r="K24" s="17"/>
      <c r="L24" s="17"/>
      <c r="M24" s="17"/>
      <c r="N24" s="17"/>
      <c r="O24" s="17"/>
      <c r="P24" s="17"/>
    </row>
    <row r="25" spans="2:17" x14ac:dyDescent="0.25">
      <c r="B25" s="4">
        <v>21</v>
      </c>
      <c r="C25" s="5" t="s">
        <v>46</v>
      </c>
      <c r="D25">
        <v>4.2299999999999997E-2</v>
      </c>
      <c r="E25">
        <v>33.97</v>
      </c>
      <c r="F25" s="15">
        <f t="shared" si="0"/>
        <v>4.2299999999999997E-2</v>
      </c>
      <c r="G25">
        <f t="shared" si="0"/>
        <v>33.97</v>
      </c>
      <c r="K25" s="37">
        <v>10</v>
      </c>
      <c r="L25" s="18" t="s">
        <v>29</v>
      </c>
      <c r="M25" s="19">
        <f t="shared" ref="M25:N27" si="6">F8</f>
        <v>4.58E-2</v>
      </c>
      <c r="N25" s="19">
        <f t="shared" si="6"/>
        <v>30.9</v>
      </c>
      <c r="O25" s="36">
        <f>AVERAGE(M25:M27)</f>
        <v>4.8533333333333338E-2</v>
      </c>
      <c r="P25" s="36">
        <f>AVERAGE(N25:N27)</f>
        <v>31.343333333333334</v>
      </c>
      <c r="Q25" s="36">
        <f>STDEV(M25:M27)</f>
        <v>6.0797478017869571E-3</v>
      </c>
    </row>
    <row r="26" spans="2:17" x14ac:dyDescent="0.25">
      <c r="B26" s="4">
        <v>22</v>
      </c>
      <c r="C26" s="5" t="s">
        <v>47</v>
      </c>
      <c r="D26">
        <v>3.8399999999999997E-2</v>
      </c>
      <c r="E26">
        <v>23.26</v>
      </c>
      <c r="F26" s="15">
        <f t="shared" si="0"/>
        <v>3.8399999999999997E-2</v>
      </c>
      <c r="G26">
        <f t="shared" si="0"/>
        <v>23.26</v>
      </c>
      <c r="K26" s="37"/>
      <c r="L26" s="14" t="s">
        <v>30</v>
      </c>
      <c r="M26" s="19">
        <f t="shared" si="6"/>
        <v>4.4299999999999999E-2</v>
      </c>
      <c r="N26" s="19">
        <f t="shared" si="6"/>
        <v>41.23</v>
      </c>
      <c r="O26" s="36"/>
      <c r="P26" s="36"/>
      <c r="Q26" s="36"/>
    </row>
    <row r="27" spans="2:17" x14ac:dyDescent="0.25">
      <c r="B27" s="4">
        <v>23</v>
      </c>
      <c r="C27" s="5" t="s">
        <v>48</v>
      </c>
      <c r="D27">
        <v>3.2099999999999997E-2</v>
      </c>
      <c r="E27">
        <v>31.83</v>
      </c>
      <c r="F27" s="15">
        <f t="shared" si="0"/>
        <v>3.2099999999999997E-2</v>
      </c>
      <c r="G27">
        <f t="shared" si="0"/>
        <v>31.83</v>
      </c>
      <c r="K27" s="37"/>
      <c r="L27" s="14" t="s">
        <v>31</v>
      </c>
      <c r="M27" s="19">
        <f t="shared" si="6"/>
        <v>5.5500000000000001E-2</v>
      </c>
      <c r="N27" s="19">
        <f t="shared" si="6"/>
        <v>21.9</v>
      </c>
      <c r="O27" s="36"/>
      <c r="P27" s="36"/>
      <c r="Q27" s="36"/>
    </row>
    <row r="28" spans="2:17" x14ac:dyDescent="0.25">
      <c r="B28" s="4">
        <v>24</v>
      </c>
      <c r="C28" s="5" t="s">
        <v>49</v>
      </c>
      <c r="D28">
        <v>2.93E-2</v>
      </c>
      <c r="E28">
        <v>59.27</v>
      </c>
      <c r="F28" s="15">
        <f t="shared" si="0"/>
        <v>2.93E-2</v>
      </c>
      <c r="G28">
        <f t="shared" si="0"/>
        <v>59.27</v>
      </c>
      <c r="K28" s="37">
        <v>20</v>
      </c>
      <c r="L28" s="14" t="s">
        <v>41</v>
      </c>
      <c r="M28" s="16">
        <f t="shared" ref="M28:N30" si="7">F20</f>
        <v>3.6499999999999998E-2</v>
      </c>
      <c r="N28" s="16">
        <f t="shared" si="7"/>
        <v>23.98</v>
      </c>
      <c r="O28" s="36">
        <f>AVERAGE(M28:M30)</f>
        <v>4.2233333333333338E-2</v>
      </c>
      <c r="P28" s="36">
        <f>AVERAGE(N28:N30)</f>
        <v>35.213333333333331</v>
      </c>
      <c r="Q28" s="36">
        <f>STDEV(M28:M30)</f>
        <v>5.6518433571122045E-3</v>
      </c>
    </row>
    <row r="29" spans="2:17" x14ac:dyDescent="0.25">
      <c r="B29" s="4">
        <v>25</v>
      </c>
      <c r="C29" s="5" t="s">
        <v>50</v>
      </c>
      <c r="D29">
        <v>3.5999999999999997E-2</v>
      </c>
      <c r="E29">
        <v>48</v>
      </c>
      <c r="F29" s="15">
        <f t="shared" si="0"/>
        <v>3.5999999999999997E-2</v>
      </c>
      <c r="G29">
        <f t="shared" si="0"/>
        <v>48</v>
      </c>
      <c r="K29" s="37"/>
      <c r="L29" s="14" t="s">
        <v>42</v>
      </c>
      <c r="M29" s="16">
        <f t="shared" si="7"/>
        <v>4.24E-2</v>
      </c>
      <c r="N29" s="16">
        <f t="shared" si="7"/>
        <v>34.130000000000003</v>
      </c>
      <c r="O29" s="36"/>
      <c r="P29" s="36"/>
      <c r="Q29" s="36"/>
    </row>
    <row r="30" spans="2:17" x14ac:dyDescent="0.25">
      <c r="B30" s="4">
        <v>26</v>
      </c>
      <c r="C30" s="5" t="s">
        <v>51</v>
      </c>
      <c r="D30">
        <v>3.2500000000000001E-2</v>
      </c>
      <c r="E30">
        <v>33.71</v>
      </c>
      <c r="F30" s="15">
        <f t="shared" si="0"/>
        <v>3.2500000000000001E-2</v>
      </c>
      <c r="G30">
        <f t="shared" si="0"/>
        <v>33.71</v>
      </c>
      <c r="K30" s="37"/>
      <c r="L30" s="14" t="s">
        <v>43</v>
      </c>
      <c r="M30" s="16">
        <f t="shared" si="7"/>
        <v>4.7800000000000002E-2</v>
      </c>
      <c r="N30" s="16">
        <f t="shared" si="7"/>
        <v>47.53</v>
      </c>
      <c r="O30" s="36"/>
      <c r="P30" s="36"/>
      <c r="Q30" s="36"/>
    </row>
    <row r="31" spans="2:17" x14ac:dyDescent="0.25">
      <c r="B31" s="4">
        <v>27</v>
      </c>
      <c r="C31" s="5" t="s">
        <v>52</v>
      </c>
      <c r="D31">
        <v>3.0200000000000001E-2</v>
      </c>
      <c r="E31">
        <v>20.03</v>
      </c>
      <c r="F31" s="15">
        <f t="shared" si="0"/>
        <v>3.0200000000000001E-2</v>
      </c>
      <c r="G31">
        <f t="shared" si="0"/>
        <v>20.03</v>
      </c>
      <c r="K31" s="37">
        <v>30</v>
      </c>
      <c r="L31" s="14" t="s">
        <v>53</v>
      </c>
      <c r="M31" s="16">
        <f t="shared" ref="M31:N33" si="8">F32</f>
        <v>4.2099999999999999E-2</v>
      </c>
      <c r="N31" s="16">
        <f t="shared" si="8"/>
        <v>34.1</v>
      </c>
      <c r="O31" s="36">
        <f>AVERAGE(M31:M33)</f>
        <v>4.4299999999999999E-2</v>
      </c>
      <c r="P31" s="36">
        <f>AVERAGE(N31:N33)</f>
        <v>32.196666666666665</v>
      </c>
      <c r="Q31" s="36">
        <f>STDEV(M31:M33)</f>
        <v>2.7622454633866259E-3</v>
      </c>
    </row>
    <row r="32" spans="2:17" x14ac:dyDescent="0.25">
      <c r="B32" s="4">
        <v>28</v>
      </c>
      <c r="C32" s="5" t="s">
        <v>53</v>
      </c>
      <c r="D32">
        <v>4.2099999999999999E-2</v>
      </c>
      <c r="E32">
        <v>34.1</v>
      </c>
      <c r="F32" s="15">
        <f t="shared" si="0"/>
        <v>4.2099999999999999E-2</v>
      </c>
      <c r="G32">
        <f t="shared" si="0"/>
        <v>34.1</v>
      </c>
      <c r="K32" s="37"/>
      <c r="L32" s="14" t="s">
        <v>54</v>
      </c>
      <c r="M32" s="16">
        <f t="shared" si="8"/>
        <v>4.3400000000000001E-2</v>
      </c>
      <c r="N32" s="16">
        <f t="shared" si="8"/>
        <v>24.99</v>
      </c>
      <c r="O32" s="36"/>
      <c r="P32" s="36"/>
      <c r="Q32" s="36"/>
    </row>
    <row r="33" spans="2:17" x14ac:dyDescent="0.25">
      <c r="B33" s="4">
        <v>29</v>
      </c>
      <c r="C33" s="5" t="s">
        <v>54</v>
      </c>
      <c r="D33">
        <v>4.3400000000000001E-2</v>
      </c>
      <c r="E33">
        <v>24.99</v>
      </c>
      <c r="F33" s="15">
        <f t="shared" si="0"/>
        <v>4.3400000000000001E-2</v>
      </c>
      <c r="G33">
        <f t="shared" si="0"/>
        <v>24.99</v>
      </c>
      <c r="K33" s="37"/>
      <c r="L33" s="14" t="s">
        <v>55</v>
      </c>
      <c r="M33" s="16">
        <f t="shared" si="8"/>
        <v>4.7399999999999998E-2</v>
      </c>
      <c r="N33" s="16">
        <f t="shared" si="8"/>
        <v>37.5</v>
      </c>
      <c r="O33" s="36"/>
      <c r="P33" s="36"/>
      <c r="Q33" s="36"/>
    </row>
    <row r="34" spans="2:17" x14ac:dyDescent="0.25">
      <c r="B34" s="4">
        <v>30</v>
      </c>
      <c r="C34" s="5" t="s">
        <v>55</v>
      </c>
      <c r="D34">
        <v>4.7399999999999998E-2</v>
      </c>
      <c r="E34">
        <v>37.5</v>
      </c>
      <c r="F34" s="15">
        <f t="shared" si="0"/>
        <v>4.7399999999999998E-2</v>
      </c>
      <c r="G34">
        <f t="shared" si="0"/>
        <v>37.5</v>
      </c>
      <c r="K34" s="37">
        <v>40</v>
      </c>
      <c r="L34" s="14" t="s">
        <v>65</v>
      </c>
      <c r="M34" s="16">
        <f t="shared" ref="M34:N36" si="9">F44</f>
        <v>4.0099999999999997E-2</v>
      </c>
      <c r="N34" s="16">
        <f t="shared" si="9"/>
        <v>36.21</v>
      </c>
      <c r="O34" s="36">
        <f>AVERAGE(M34:M36)</f>
        <v>4.3000000000000003E-2</v>
      </c>
      <c r="P34" s="36">
        <f>AVERAGE(N34:N36)</f>
        <v>41.949999999999996</v>
      </c>
      <c r="Q34" s="36">
        <f>STDEV(M34:M36)</f>
        <v>7.2958892535454536E-3</v>
      </c>
    </row>
    <row r="35" spans="2:17" x14ac:dyDescent="0.25">
      <c r="B35" s="4">
        <v>31</v>
      </c>
      <c r="C35" s="5" t="s">
        <v>56</v>
      </c>
      <c r="D35">
        <v>4.2099999999999999E-2</v>
      </c>
      <c r="E35">
        <v>34.92</v>
      </c>
      <c r="F35" s="15">
        <f t="shared" si="0"/>
        <v>4.2099999999999999E-2</v>
      </c>
      <c r="G35">
        <f t="shared" si="0"/>
        <v>34.92</v>
      </c>
      <c r="K35" s="37"/>
      <c r="L35" s="14" t="s">
        <v>66</v>
      </c>
      <c r="M35" s="16">
        <f t="shared" si="9"/>
        <v>3.7600000000000001E-2</v>
      </c>
      <c r="N35" s="16">
        <f t="shared" si="9"/>
        <v>51.67</v>
      </c>
      <c r="O35" s="36"/>
      <c r="P35" s="36"/>
      <c r="Q35" s="36"/>
    </row>
    <row r="36" spans="2:17" x14ac:dyDescent="0.25">
      <c r="B36" s="4">
        <v>32</v>
      </c>
      <c r="C36" s="5" t="s">
        <v>57</v>
      </c>
      <c r="D36">
        <v>2.46E-2</v>
      </c>
      <c r="E36">
        <v>28.71</v>
      </c>
      <c r="F36" s="15">
        <f t="shared" si="0"/>
        <v>2.46E-2</v>
      </c>
      <c r="G36">
        <f t="shared" si="0"/>
        <v>28.71</v>
      </c>
      <c r="K36" s="37"/>
      <c r="L36" s="14" t="s">
        <v>67</v>
      </c>
      <c r="M36" s="16">
        <f t="shared" si="9"/>
        <v>5.1299999999999998E-2</v>
      </c>
      <c r="N36" s="16">
        <f t="shared" si="9"/>
        <v>37.97</v>
      </c>
      <c r="O36" s="36"/>
      <c r="P36" s="36"/>
      <c r="Q36" s="36"/>
    </row>
    <row r="37" spans="2:17" x14ac:dyDescent="0.25">
      <c r="B37" s="4">
        <v>33</v>
      </c>
      <c r="C37" s="5" t="s">
        <v>58</v>
      </c>
      <c r="D37">
        <v>4.0599999999999997E-2</v>
      </c>
      <c r="E37">
        <v>58.03</v>
      </c>
      <c r="F37" s="15">
        <f t="shared" si="0"/>
        <v>4.0599999999999997E-2</v>
      </c>
      <c r="G37">
        <f t="shared" si="0"/>
        <v>58.03</v>
      </c>
      <c r="K37" s="37">
        <v>50</v>
      </c>
      <c r="L37" s="14" t="s">
        <v>77</v>
      </c>
      <c r="M37" s="16">
        <f t="shared" ref="M37:N39" si="10">F56</f>
        <v>5.4899999999999997E-2</v>
      </c>
      <c r="N37" s="16">
        <f t="shared" si="10"/>
        <v>21.19</v>
      </c>
      <c r="O37" s="36">
        <f>AVERAGE(M37:M39)</f>
        <v>4.2866666666666664E-2</v>
      </c>
      <c r="P37" s="36">
        <f>AVERAGE(N37:N39)</f>
        <v>23.703333333333333</v>
      </c>
      <c r="Q37" s="36">
        <f>STDEV(M37:M39)</f>
        <v>1.1494491434305984E-2</v>
      </c>
    </row>
    <row r="38" spans="2:17" x14ac:dyDescent="0.25">
      <c r="B38" s="4">
        <v>34</v>
      </c>
      <c r="C38" s="5" t="s">
        <v>59</v>
      </c>
      <c r="D38">
        <v>2.8899999999999999E-2</v>
      </c>
      <c r="E38">
        <v>18.32</v>
      </c>
      <c r="F38" s="15">
        <f t="shared" si="0"/>
        <v>2.8899999999999999E-2</v>
      </c>
      <c r="G38">
        <f t="shared" si="0"/>
        <v>18.32</v>
      </c>
      <c r="K38" s="37"/>
      <c r="L38" s="14" t="s">
        <v>78</v>
      </c>
      <c r="M38" s="16">
        <f t="shared" si="10"/>
        <v>3.2000000000000001E-2</v>
      </c>
      <c r="N38" s="16">
        <f t="shared" si="10"/>
        <v>21.25</v>
      </c>
      <c r="O38" s="36"/>
      <c r="P38" s="36"/>
      <c r="Q38" s="36"/>
    </row>
    <row r="39" spans="2:17" x14ac:dyDescent="0.25">
      <c r="B39" s="4">
        <v>35</v>
      </c>
      <c r="C39" s="5" t="s">
        <v>60</v>
      </c>
      <c r="D39">
        <v>2.63E-2</v>
      </c>
      <c r="E39">
        <v>13.53</v>
      </c>
      <c r="F39" s="15">
        <f t="shared" si="0"/>
        <v>2.63E-2</v>
      </c>
      <c r="G39">
        <f t="shared" si="0"/>
        <v>13.53</v>
      </c>
      <c r="K39" s="37"/>
      <c r="L39" s="14" t="s">
        <v>79</v>
      </c>
      <c r="M39" s="16">
        <f t="shared" si="10"/>
        <v>4.1700000000000001E-2</v>
      </c>
      <c r="N39" s="16">
        <f t="shared" si="10"/>
        <v>28.67</v>
      </c>
      <c r="O39" s="36"/>
      <c r="P39" s="36"/>
      <c r="Q39" s="36"/>
    </row>
    <row r="40" spans="2:17" x14ac:dyDescent="0.25">
      <c r="B40" s="4">
        <v>36</v>
      </c>
      <c r="C40" s="5" t="s">
        <v>61</v>
      </c>
      <c r="D40">
        <v>3.4500000000000003E-2</v>
      </c>
      <c r="E40">
        <v>39.06</v>
      </c>
      <c r="F40" s="15">
        <f t="shared" si="0"/>
        <v>3.4500000000000003E-2</v>
      </c>
      <c r="G40">
        <f t="shared" si="0"/>
        <v>39.06</v>
      </c>
      <c r="K40" s="17"/>
      <c r="L40" s="17"/>
      <c r="M40" s="17"/>
      <c r="N40" s="17"/>
      <c r="O40" s="17"/>
      <c r="P40" s="17"/>
    </row>
    <row r="41" spans="2:17" x14ac:dyDescent="0.25">
      <c r="B41" s="4">
        <v>37</v>
      </c>
      <c r="C41" s="5" t="s">
        <v>62</v>
      </c>
      <c r="D41">
        <v>3.5200000000000002E-2</v>
      </c>
      <c r="E41">
        <v>44.28</v>
      </c>
      <c r="F41" s="15">
        <f t="shared" si="0"/>
        <v>3.5200000000000002E-2</v>
      </c>
      <c r="G41">
        <f t="shared" si="0"/>
        <v>44.28</v>
      </c>
      <c r="K41" s="37">
        <v>10</v>
      </c>
      <c r="L41" s="18" t="s">
        <v>32</v>
      </c>
      <c r="M41" s="19">
        <f t="shared" ref="M41:N43" si="11">F11</f>
        <v>5.8200000000000002E-2</v>
      </c>
      <c r="N41" s="19">
        <f t="shared" si="11"/>
        <v>37.619999999999997</v>
      </c>
      <c r="O41" s="36">
        <f>AVERAGE(M41:M43)</f>
        <v>5.8900000000000008E-2</v>
      </c>
      <c r="P41" s="36">
        <f>AVERAGE(N41:N43)</f>
        <v>35.953333333333333</v>
      </c>
      <c r="Q41" s="36">
        <f>STDEV(M41:M43)</f>
        <v>2.5238858928247898E-3</v>
      </c>
    </row>
    <row r="42" spans="2:17" x14ac:dyDescent="0.25">
      <c r="B42" s="4">
        <v>38</v>
      </c>
      <c r="C42" s="5" t="s">
        <v>63</v>
      </c>
      <c r="D42">
        <v>4.2700000000000002E-2</v>
      </c>
      <c r="E42">
        <v>38.78</v>
      </c>
      <c r="F42" s="15">
        <f t="shared" si="0"/>
        <v>4.2700000000000002E-2</v>
      </c>
      <c r="G42">
        <f t="shared" si="0"/>
        <v>38.78</v>
      </c>
      <c r="K42" s="37"/>
      <c r="L42" s="14" t="s">
        <v>33</v>
      </c>
      <c r="M42" s="19">
        <f t="shared" si="11"/>
        <v>6.1699999999999998E-2</v>
      </c>
      <c r="N42" s="19">
        <f t="shared" si="11"/>
        <v>27.02</v>
      </c>
      <c r="O42" s="36"/>
      <c r="P42" s="36"/>
      <c r="Q42" s="36"/>
    </row>
    <row r="43" spans="2:17" x14ac:dyDescent="0.25">
      <c r="B43" s="4">
        <v>39</v>
      </c>
      <c r="C43" s="5" t="s">
        <v>64</v>
      </c>
      <c r="D43">
        <v>3.5999999999999997E-2</v>
      </c>
      <c r="E43">
        <v>42.63</v>
      </c>
      <c r="F43" s="15">
        <f t="shared" si="0"/>
        <v>3.5999999999999997E-2</v>
      </c>
      <c r="G43">
        <f t="shared" si="0"/>
        <v>42.63</v>
      </c>
      <c r="K43" s="37"/>
      <c r="L43" s="14" t="s">
        <v>34</v>
      </c>
      <c r="M43" s="19">
        <f t="shared" si="11"/>
        <v>5.6800000000000003E-2</v>
      </c>
      <c r="N43" s="19">
        <f t="shared" si="11"/>
        <v>43.22</v>
      </c>
      <c r="O43" s="36"/>
      <c r="P43" s="36"/>
      <c r="Q43" s="36"/>
    </row>
    <row r="44" spans="2:17" x14ac:dyDescent="0.25">
      <c r="B44" s="4">
        <v>40</v>
      </c>
      <c r="C44" s="5" t="s">
        <v>65</v>
      </c>
      <c r="D44">
        <v>4.0099999999999997E-2</v>
      </c>
      <c r="E44">
        <v>36.21</v>
      </c>
      <c r="F44" s="15">
        <f t="shared" si="0"/>
        <v>4.0099999999999997E-2</v>
      </c>
      <c r="G44">
        <f t="shared" si="0"/>
        <v>36.21</v>
      </c>
      <c r="K44" s="37">
        <v>20</v>
      </c>
      <c r="L44" s="14" t="s">
        <v>44</v>
      </c>
      <c r="M44" s="16">
        <f t="shared" ref="M44:N46" si="12">F23</f>
        <v>3.44E-2</v>
      </c>
      <c r="N44" s="16">
        <f t="shared" si="12"/>
        <v>44.07</v>
      </c>
      <c r="O44" s="36">
        <f>AVERAGE(M44:M46)</f>
        <v>3.7600000000000001E-2</v>
      </c>
      <c r="P44" s="36">
        <f>AVERAGE(N44:N46)</f>
        <v>42.19</v>
      </c>
      <c r="Q44" s="36">
        <f>STDEV(M44:M46)</f>
        <v>4.1581245772583566E-3</v>
      </c>
    </row>
    <row r="45" spans="2:17" x14ac:dyDescent="0.25">
      <c r="B45" s="4">
        <v>41</v>
      </c>
      <c r="C45" s="5" t="s">
        <v>66</v>
      </c>
      <c r="D45">
        <v>3.7600000000000001E-2</v>
      </c>
      <c r="E45">
        <v>51.67</v>
      </c>
      <c r="F45" s="15">
        <f t="shared" si="0"/>
        <v>3.7600000000000001E-2</v>
      </c>
      <c r="G45">
        <f t="shared" si="0"/>
        <v>51.67</v>
      </c>
      <c r="K45" s="37"/>
      <c r="L45" s="14" t="s">
        <v>45</v>
      </c>
      <c r="M45" s="16">
        <f t="shared" si="12"/>
        <v>3.61E-2</v>
      </c>
      <c r="N45" s="16">
        <f t="shared" si="12"/>
        <v>48.53</v>
      </c>
      <c r="O45" s="36"/>
      <c r="P45" s="36"/>
      <c r="Q45" s="36"/>
    </row>
    <row r="46" spans="2:17" x14ac:dyDescent="0.25">
      <c r="B46" s="4">
        <v>42</v>
      </c>
      <c r="C46" s="5" t="s">
        <v>67</v>
      </c>
      <c r="D46">
        <v>5.1299999999999998E-2</v>
      </c>
      <c r="E46">
        <v>37.97</v>
      </c>
      <c r="F46" s="15">
        <f t="shared" si="0"/>
        <v>5.1299999999999998E-2</v>
      </c>
      <c r="G46">
        <f t="shared" si="0"/>
        <v>37.97</v>
      </c>
      <c r="K46" s="37"/>
      <c r="L46" s="14" t="s">
        <v>46</v>
      </c>
      <c r="M46" s="16">
        <f t="shared" si="12"/>
        <v>4.2299999999999997E-2</v>
      </c>
      <c r="N46" s="16">
        <f t="shared" si="12"/>
        <v>33.97</v>
      </c>
      <c r="O46" s="36"/>
      <c r="P46" s="36"/>
      <c r="Q46" s="36"/>
    </row>
    <row r="47" spans="2:17" x14ac:dyDescent="0.25">
      <c r="B47" s="4">
        <v>43</v>
      </c>
      <c r="C47" s="5" t="s">
        <v>68</v>
      </c>
      <c r="D47">
        <v>3.4200000000000001E-2</v>
      </c>
      <c r="E47">
        <v>41.12</v>
      </c>
      <c r="F47" s="15">
        <f t="shared" si="0"/>
        <v>3.4200000000000001E-2</v>
      </c>
      <c r="G47">
        <f t="shared" si="0"/>
        <v>41.12</v>
      </c>
      <c r="K47" s="37">
        <v>30</v>
      </c>
      <c r="L47" s="14" t="s">
        <v>56</v>
      </c>
      <c r="M47" s="16">
        <f t="shared" ref="M47:N49" si="13">F35</f>
        <v>4.2099999999999999E-2</v>
      </c>
      <c r="N47" s="16">
        <f t="shared" si="13"/>
        <v>34.92</v>
      </c>
      <c r="O47" s="36">
        <f>AVERAGE(M47:M49)</f>
        <v>3.5766666666666662E-2</v>
      </c>
      <c r="P47" s="36">
        <f>AVERAGE(N47:N49)</f>
        <v>40.553333333333335</v>
      </c>
      <c r="Q47" s="36">
        <f>STDEV(M47:M49)</f>
        <v>9.6996563513009771E-3</v>
      </c>
    </row>
    <row r="48" spans="2:17" x14ac:dyDescent="0.25">
      <c r="B48" s="4">
        <v>44</v>
      </c>
      <c r="C48" s="5" t="s">
        <v>69</v>
      </c>
      <c r="D48">
        <v>3.6600000000000001E-2</v>
      </c>
      <c r="E48">
        <v>21.69</v>
      </c>
      <c r="F48" s="15">
        <f t="shared" si="0"/>
        <v>3.6600000000000001E-2</v>
      </c>
      <c r="G48">
        <f t="shared" si="0"/>
        <v>21.69</v>
      </c>
      <c r="K48" s="37"/>
      <c r="L48" s="14" t="s">
        <v>57</v>
      </c>
      <c r="M48" s="16">
        <f t="shared" si="13"/>
        <v>2.46E-2</v>
      </c>
      <c r="N48" s="16">
        <f t="shared" si="13"/>
        <v>28.71</v>
      </c>
      <c r="O48" s="36"/>
      <c r="P48" s="36"/>
      <c r="Q48" s="36"/>
    </row>
    <row r="49" spans="2:17" x14ac:dyDescent="0.25">
      <c r="B49" s="4">
        <v>45</v>
      </c>
      <c r="C49" s="5" t="s">
        <v>70</v>
      </c>
      <c r="D49">
        <v>3.6200000000000003E-2</v>
      </c>
      <c r="E49">
        <v>25.63</v>
      </c>
      <c r="F49" s="15">
        <f t="shared" si="0"/>
        <v>3.6200000000000003E-2</v>
      </c>
      <c r="G49">
        <f t="shared" si="0"/>
        <v>25.63</v>
      </c>
      <c r="K49" s="37"/>
      <c r="L49" s="14" t="s">
        <v>58</v>
      </c>
      <c r="M49" s="16">
        <f t="shared" si="13"/>
        <v>4.0599999999999997E-2</v>
      </c>
      <c r="N49" s="16">
        <f t="shared" si="13"/>
        <v>58.03</v>
      </c>
      <c r="O49" s="36"/>
      <c r="P49" s="36"/>
      <c r="Q49" s="36"/>
    </row>
    <row r="50" spans="2:17" x14ac:dyDescent="0.25">
      <c r="B50" s="4">
        <v>46</v>
      </c>
      <c r="C50" s="5" t="s">
        <v>71</v>
      </c>
      <c r="D50">
        <v>3.3399999999999999E-2</v>
      </c>
      <c r="E50">
        <v>33.229999999999997</v>
      </c>
      <c r="F50" s="15">
        <f t="shared" si="0"/>
        <v>3.3399999999999999E-2</v>
      </c>
      <c r="G50">
        <f t="shared" si="0"/>
        <v>33.229999999999997</v>
      </c>
      <c r="K50" s="37">
        <v>40</v>
      </c>
      <c r="L50" s="14" t="s">
        <v>68</v>
      </c>
      <c r="M50" s="16">
        <f t="shared" ref="M50:N52" si="14">F47</f>
        <v>3.4200000000000001E-2</v>
      </c>
      <c r="N50" s="16">
        <f t="shared" si="14"/>
        <v>41.12</v>
      </c>
      <c r="O50" s="36">
        <f>AVERAGE(M50:M52)</f>
        <v>3.5666666666666673E-2</v>
      </c>
      <c r="P50" s="36">
        <f>AVERAGE(N50:N52)</f>
        <v>29.48</v>
      </c>
      <c r="Q50" s="36">
        <f>STDEV(M50:M52)</f>
        <v>1.2858201014657275E-3</v>
      </c>
    </row>
    <row r="51" spans="2:17" x14ac:dyDescent="0.25">
      <c r="B51" s="4">
        <v>47</v>
      </c>
      <c r="C51" s="5" t="s">
        <v>72</v>
      </c>
      <c r="D51">
        <v>2.53E-2</v>
      </c>
      <c r="E51">
        <v>33.14</v>
      </c>
      <c r="F51" s="15">
        <f t="shared" si="0"/>
        <v>2.53E-2</v>
      </c>
      <c r="G51">
        <f t="shared" si="0"/>
        <v>33.14</v>
      </c>
      <c r="K51" s="37"/>
      <c r="L51" s="14" t="s">
        <v>69</v>
      </c>
      <c r="M51" s="16">
        <f t="shared" si="14"/>
        <v>3.6600000000000001E-2</v>
      </c>
      <c r="N51" s="16">
        <f t="shared" si="14"/>
        <v>21.69</v>
      </c>
      <c r="O51" s="36"/>
      <c r="P51" s="36"/>
      <c r="Q51" s="36"/>
    </row>
    <row r="52" spans="2:17" x14ac:dyDescent="0.25">
      <c r="B52" s="4">
        <v>48</v>
      </c>
      <c r="C52" s="5" t="s">
        <v>73</v>
      </c>
      <c r="D52">
        <v>3.0300000000000001E-2</v>
      </c>
      <c r="E52">
        <v>49.3</v>
      </c>
      <c r="F52" s="15">
        <f t="shared" si="0"/>
        <v>3.0300000000000001E-2</v>
      </c>
      <c r="G52">
        <f t="shared" si="0"/>
        <v>49.3</v>
      </c>
      <c r="K52" s="37"/>
      <c r="L52" s="14" t="s">
        <v>70</v>
      </c>
      <c r="M52" s="16">
        <f t="shared" si="14"/>
        <v>3.6200000000000003E-2</v>
      </c>
      <c r="N52" s="16">
        <f t="shared" si="14"/>
        <v>25.63</v>
      </c>
      <c r="O52" s="36"/>
      <c r="P52" s="36"/>
      <c r="Q52" s="36"/>
    </row>
    <row r="53" spans="2:17" x14ac:dyDescent="0.25">
      <c r="B53" s="4">
        <v>49</v>
      </c>
      <c r="C53" s="5" t="s">
        <v>74</v>
      </c>
      <c r="D53">
        <v>3.61E-2</v>
      </c>
      <c r="E53">
        <v>33.5</v>
      </c>
      <c r="F53" s="15">
        <f t="shared" si="0"/>
        <v>3.61E-2</v>
      </c>
      <c r="G53">
        <f t="shared" si="0"/>
        <v>33.5</v>
      </c>
      <c r="K53" s="37">
        <v>50</v>
      </c>
      <c r="L53" s="14" t="s">
        <v>80</v>
      </c>
      <c r="M53" s="16">
        <f t="shared" ref="M53:N55" si="15">F59</f>
        <v>3.5400000000000001E-2</v>
      </c>
      <c r="N53" s="16">
        <f t="shared" si="15"/>
        <v>45.09</v>
      </c>
      <c r="O53" s="36">
        <f>AVERAGE(M53:M55)</f>
        <v>3.4666666666666672E-2</v>
      </c>
      <c r="P53" s="36">
        <f>AVERAGE(N53:N55)</f>
        <v>42.206666666666671</v>
      </c>
      <c r="Q53" s="36">
        <f>STDEV(M53:M55)</f>
        <v>3.6555893277737503E-3</v>
      </c>
    </row>
    <row r="54" spans="2:17" x14ac:dyDescent="0.25">
      <c r="B54" s="4">
        <v>50</v>
      </c>
      <c r="C54" s="5" t="s">
        <v>75</v>
      </c>
      <c r="D54">
        <v>3.61E-2</v>
      </c>
      <c r="E54">
        <v>35.44</v>
      </c>
      <c r="F54" s="15">
        <f t="shared" si="0"/>
        <v>3.61E-2</v>
      </c>
      <c r="G54">
        <f t="shared" si="0"/>
        <v>35.44</v>
      </c>
      <c r="K54" s="37"/>
      <c r="L54" s="14" t="s">
        <v>81</v>
      </c>
      <c r="M54" s="16">
        <f t="shared" si="15"/>
        <v>3.7900000000000003E-2</v>
      </c>
      <c r="N54" s="16">
        <f t="shared" si="15"/>
        <v>53.85</v>
      </c>
      <c r="O54" s="36"/>
      <c r="P54" s="36"/>
      <c r="Q54" s="36"/>
    </row>
    <row r="55" spans="2:17" x14ac:dyDescent="0.25">
      <c r="B55" s="4">
        <v>51</v>
      </c>
      <c r="C55" s="5" t="s">
        <v>76</v>
      </c>
      <c r="D55">
        <v>2.1399999999999999E-2</v>
      </c>
      <c r="E55">
        <v>51.48</v>
      </c>
      <c r="F55" s="15">
        <f t="shared" si="0"/>
        <v>2.1399999999999999E-2</v>
      </c>
      <c r="G55">
        <f t="shared" si="0"/>
        <v>51.48</v>
      </c>
      <c r="K55" s="37"/>
      <c r="L55" s="14" t="s">
        <v>82</v>
      </c>
      <c r="M55" s="16">
        <f t="shared" si="15"/>
        <v>3.0700000000000002E-2</v>
      </c>
      <c r="N55" s="16">
        <f t="shared" si="15"/>
        <v>27.68</v>
      </c>
      <c r="O55" s="36"/>
      <c r="P55" s="36"/>
      <c r="Q55" s="36"/>
    </row>
    <row r="56" spans="2:17" x14ac:dyDescent="0.25">
      <c r="B56" s="4">
        <v>52</v>
      </c>
      <c r="C56" s="5" t="s">
        <v>77</v>
      </c>
      <c r="D56">
        <v>5.4899999999999997E-2</v>
      </c>
      <c r="E56">
        <v>21.19</v>
      </c>
      <c r="F56" s="15">
        <f t="shared" si="0"/>
        <v>5.4899999999999997E-2</v>
      </c>
      <c r="G56">
        <f t="shared" si="0"/>
        <v>21.19</v>
      </c>
      <c r="K56" s="17"/>
      <c r="L56" s="17"/>
      <c r="M56" s="17"/>
      <c r="N56" s="17"/>
      <c r="O56" s="17"/>
      <c r="P56" s="17"/>
    </row>
    <row r="57" spans="2:17" x14ac:dyDescent="0.25">
      <c r="B57" s="4">
        <v>53</v>
      </c>
      <c r="C57" s="5" t="s">
        <v>78</v>
      </c>
      <c r="D57">
        <v>3.2000000000000001E-2</v>
      </c>
      <c r="E57">
        <v>21.25</v>
      </c>
      <c r="F57" s="15">
        <f t="shared" si="0"/>
        <v>3.2000000000000001E-2</v>
      </c>
      <c r="G57">
        <f t="shared" si="0"/>
        <v>21.25</v>
      </c>
      <c r="K57" s="37">
        <v>10</v>
      </c>
      <c r="L57" s="18" t="s">
        <v>35</v>
      </c>
      <c r="M57" s="19">
        <f t="shared" ref="M57:N59" si="16">F14</f>
        <v>2.9700000000000001E-2</v>
      </c>
      <c r="N57" s="19">
        <f t="shared" si="16"/>
        <v>38.619999999999997</v>
      </c>
      <c r="O57" s="36">
        <f>AVERAGE(M57:M59)</f>
        <v>3.3900000000000007E-2</v>
      </c>
      <c r="P57" s="36">
        <f>AVERAGE(N57:N59)</f>
        <v>39.096666666666664</v>
      </c>
      <c r="Q57" s="36">
        <f>STDEV(M57:M59)</f>
        <v>3.6864617182333524E-3</v>
      </c>
    </row>
    <row r="58" spans="2:17" x14ac:dyDescent="0.25">
      <c r="B58" s="4">
        <v>54</v>
      </c>
      <c r="C58" s="5" t="s">
        <v>79</v>
      </c>
      <c r="D58">
        <v>4.1700000000000001E-2</v>
      </c>
      <c r="E58">
        <v>28.67</v>
      </c>
      <c r="F58" s="15">
        <f t="shared" si="0"/>
        <v>4.1700000000000001E-2</v>
      </c>
      <c r="G58">
        <f t="shared" si="0"/>
        <v>28.67</v>
      </c>
      <c r="K58" s="37"/>
      <c r="L58" s="14" t="s">
        <v>36</v>
      </c>
      <c r="M58" s="21">
        <f t="shared" si="16"/>
        <v>3.5400000000000001E-2</v>
      </c>
      <c r="N58" s="19">
        <f t="shared" si="16"/>
        <v>44.42</v>
      </c>
      <c r="O58" s="36"/>
      <c r="P58" s="36"/>
      <c r="Q58" s="36"/>
    </row>
    <row r="59" spans="2:17" x14ac:dyDescent="0.25">
      <c r="B59" s="4">
        <v>55</v>
      </c>
      <c r="C59" s="5" t="s">
        <v>80</v>
      </c>
      <c r="D59">
        <v>3.5400000000000001E-2</v>
      </c>
      <c r="E59">
        <v>45.09</v>
      </c>
      <c r="F59" s="15">
        <f t="shared" si="0"/>
        <v>3.5400000000000001E-2</v>
      </c>
      <c r="G59">
        <f t="shared" si="0"/>
        <v>45.09</v>
      </c>
      <c r="K59" s="37"/>
      <c r="L59" s="14" t="s">
        <v>37</v>
      </c>
      <c r="M59" s="21">
        <f t="shared" si="16"/>
        <v>3.6600000000000001E-2</v>
      </c>
      <c r="N59" s="19">
        <f t="shared" si="16"/>
        <v>34.25</v>
      </c>
      <c r="O59" s="36"/>
      <c r="P59" s="36"/>
      <c r="Q59" s="36"/>
    </row>
    <row r="60" spans="2:17" x14ac:dyDescent="0.25">
      <c r="B60" s="4">
        <v>56</v>
      </c>
      <c r="C60" s="5" t="s">
        <v>81</v>
      </c>
      <c r="D60">
        <v>3.7900000000000003E-2</v>
      </c>
      <c r="E60">
        <v>53.85</v>
      </c>
      <c r="F60" s="15">
        <f t="shared" si="0"/>
        <v>3.7900000000000003E-2</v>
      </c>
      <c r="G60">
        <f t="shared" si="0"/>
        <v>53.85</v>
      </c>
      <c r="K60" s="37">
        <v>20</v>
      </c>
      <c r="L60" s="14" t="s">
        <v>47</v>
      </c>
      <c r="M60" s="22">
        <f t="shared" ref="M60:N62" si="17">F26</f>
        <v>3.8399999999999997E-2</v>
      </c>
      <c r="N60" s="16">
        <f t="shared" si="17"/>
        <v>23.26</v>
      </c>
      <c r="O60" s="36">
        <f>AVERAGE(M60:M62)</f>
        <v>3.3266666666666667E-2</v>
      </c>
      <c r="P60" s="36">
        <f>AVERAGE(N60:N62)</f>
        <v>38.120000000000005</v>
      </c>
      <c r="Q60" s="36">
        <f>STDEV(M60:M62)</f>
        <v>4.6608296829355736E-3</v>
      </c>
    </row>
    <row r="61" spans="2:17" x14ac:dyDescent="0.25">
      <c r="B61" s="4">
        <v>57</v>
      </c>
      <c r="C61" s="5" t="s">
        <v>82</v>
      </c>
      <c r="D61">
        <v>3.0700000000000002E-2</v>
      </c>
      <c r="E61">
        <v>27.68</v>
      </c>
      <c r="F61" s="15">
        <f t="shared" si="0"/>
        <v>3.0700000000000002E-2</v>
      </c>
      <c r="G61">
        <f t="shared" si="0"/>
        <v>27.68</v>
      </c>
      <c r="K61" s="37"/>
      <c r="L61" s="14" t="s">
        <v>48</v>
      </c>
      <c r="M61" s="22">
        <f t="shared" si="17"/>
        <v>3.2099999999999997E-2</v>
      </c>
      <c r="N61" s="16">
        <f t="shared" si="17"/>
        <v>31.83</v>
      </c>
      <c r="O61" s="36"/>
      <c r="P61" s="36"/>
      <c r="Q61" s="36"/>
    </row>
    <row r="62" spans="2:17" x14ac:dyDescent="0.25">
      <c r="B62" s="4">
        <v>58</v>
      </c>
      <c r="C62" s="5" t="s">
        <v>83</v>
      </c>
      <c r="D62">
        <v>3.7499999999999999E-2</v>
      </c>
      <c r="E62">
        <v>20.58</v>
      </c>
      <c r="F62" s="15">
        <f t="shared" si="0"/>
        <v>3.7499999999999999E-2</v>
      </c>
      <c r="G62">
        <f t="shared" si="0"/>
        <v>20.58</v>
      </c>
      <c r="K62" s="37"/>
      <c r="L62" s="14" t="s">
        <v>49</v>
      </c>
      <c r="M62" s="16">
        <f t="shared" si="17"/>
        <v>2.93E-2</v>
      </c>
      <c r="N62" s="16">
        <f t="shared" si="17"/>
        <v>59.27</v>
      </c>
      <c r="O62" s="36"/>
      <c r="P62" s="36"/>
      <c r="Q62" s="36"/>
    </row>
    <row r="63" spans="2:17" x14ac:dyDescent="0.25">
      <c r="B63" s="4">
        <v>59</v>
      </c>
      <c r="C63" s="5" t="s">
        <v>84</v>
      </c>
      <c r="D63">
        <v>2.6499999999999999E-2</v>
      </c>
      <c r="E63">
        <v>45</v>
      </c>
      <c r="F63" s="15">
        <f t="shared" si="0"/>
        <v>2.6499999999999999E-2</v>
      </c>
      <c r="G63">
        <f t="shared" si="0"/>
        <v>45</v>
      </c>
      <c r="K63" s="37">
        <v>30</v>
      </c>
      <c r="L63" s="14" t="s">
        <v>59</v>
      </c>
      <c r="M63" s="16">
        <f t="shared" ref="M63:N65" si="18">F38</f>
        <v>2.8899999999999999E-2</v>
      </c>
      <c r="N63" s="16">
        <f t="shared" si="18"/>
        <v>18.32</v>
      </c>
      <c r="O63" s="36">
        <f>AVERAGE(M63:M65)</f>
        <v>2.9899999999999999E-2</v>
      </c>
      <c r="P63" s="36">
        <f>AVERAGE(N63:N65)</f>
        <v>23.636666666666667</v>
      </c>
      <c r="Q63" s="36">
        <f>STDEV(M63:M65)</f>
        <v>4.1904653679513942E-3</v>
      </c>
    </row>
    <row r="64" spans="2:17" x14ac:dyDescent="0.25">
      <c r="B64" s="4">
        <v>60</v>
      </c>
      <c r="C64" s="5" t="s">
        <v>85</v>
      </c>
      <c r="D64">
        <v>2.4899999999999999E-2</v>
      </c>
      <c r="E64">
        <v>31.91</v>
      </c>
      <c r="F64" s="15">
        <f t="shared" si="0"/>
        <v>2.4899999999999999E-2</v>
      </c>
      <c r="G64">
        <f t="shared" si="0"/>
        <v>31.91</v>
      </c>
      <c r="K64" s="37"/>
      <c r="L64" s="14" t="s">
        <v>60</v>
      </c>
      <c r="M64" s="16">
        <f t="shared" si="18"/>
        <v>2.63E-2</v>
      </c>
      <c r="N64" s="16">
        <f t="shared" si="18"/>
        <v>13.53</v>
      </c>
      <c r="O64" s="36"/>
      <c r="P64" s="36"/>
      <c r="Q64" s="36"/>
    </row>
    <row r="65" spans="11:17" x14ac:dyDescent="0.25">
      <c r="K65" s="37"/>
      <c r="L65" s="14" t="s">
        <v>61</v>
      </c>
      <c r="M65" s="16">
        <f t="shared" si="18"/>
        <v>3.4500000000000003E-2</v>
      </c>
      <c r="N65" s="16">
        <f t="shared" si="18"/>
        <v>39.06</v>
      </c>
      <c r="O65" s="36"/>
      <c r="P65" s="36"/>
      <c r="Q65" s="36"/>
    </row>
    <row r="66" spans="11:17" x14ac:dyDescent="0.25">
      <c r="K66" s="37">
        <v>40</v>
      </c>
      <c r="L66" s="14" t="s">
        <v>71</v>
      </c>
      <c r="M66" s="16">
        <f t="shared" ref="M66:N68" si="19">F50</f>
        <v>3.3399999999999999E-2</v>
      </c>
      <c r="N66" s="16">
        <f t="shared" si="19"/>
        <v>33.229999999999997</v>
      </c>
      <c r="O66" s="36">
        <f>AVERAGE(M66:M68)</f>
        <v>2.9666666666666664E-2</v>
      </c>
      <c r="P66" s="36">
        <f>AVERAGE(N66:N68)</f>
        <v>38.556666666666665</v>
      </c>
      <c r="Q66" s="36">
        <f>STDEV(M66:M68)</f>
        <v>4.0869711686447379E-3</v>
      </c>
    </row>
    <row r="67" spans="11:17" x14ac:dyDescent="0.25">
      <c r="K67" s="37"/>
      <c r="L67" s="14" t="s">
        <v>72</v>
      </c>
      <c r="M67" s="16">
        <f t="shared" si="19"/>
        <v>2.53E-2</v>
      </c>
      <c r="N67" s="16">
        <f t="shared" si="19"/>
        <v>33.14</v>
      </c>
      <c r="O67" s="36"/>
      <c r="P67" s="36"/>
      <c r="Q67" s="36"/>
    </row>
    <row r="68" spans="11:17" x14ac:dyDescent="0.25">
      <c r="K68" s="37"/>
      <c r="L68" s="14" t="s">
        <v>73</v>
      </c>
      <c r="M68" s="16">
        <f t="shared" si="19"/>
        <v>3.0300000000000001E-2</v>
      </c>
      <c r="N68" s="16">
        <f t="shared" si="19"/>
        <v>49.3</v>
      </c>
      <c r="O68" s="36"/>
      <c r="P68" s="36"/>
      <c r="Q68" s="36"/>
    </row>
    <row r="69" spans="11:17" x14ac:dyDescent="0.25">
      <c r="K69" s="37">
        <v>50</v>
      </c>
      <c r="L69" s="14" t="s">
        <v>83</v>
      </c>
      <c r="M69" s="16">
        <f t="shared" ref="M69:N71" si="20">F62</f>
        <v>3.7499999999999999E-2</v>
      </c>
      <c r="N69" s="16">
        <f t="shared" si="20"/>
        <v>20.58</v>
      </c>
      <c r="O69" s="36">
        <f>AVERAGE(M69:M71)</f>
        <v>2.9633333333333334E-2</v>
      </c>
      <c r="P69" s="36">
        <f>AVERAGE(N69:N71)</f>
        <v>32.496666666666663</v>
      </c>
      <c r="Q69" s="36">
        <f>STDEV(M69:M71)</f>
        <v>6.8595432306628977E-3</v>
      </c>
    </row>
    <row r="70" spans="11:17" x14ac:dyDescent="0.25">
      <c r="K70" s="37"/>
      <c r="L70" s="14" t="s">
        <v>84</v>
      </c>
      <c r="M70" s="16">
        <f t="shared" si="20"/>
        <v>2.6499999999999999E-2</v>
      </c>
      <c r="N70" s="16">
        <f t="shared" si="20"/>
        <v>45</v>
      </c>
      <c r="O70" s="36"/>
      <c r="P70" s="36"/>
      <c r="Q70" s="36"/>
    </row>
    <row r="71" spans="11:17" x14ac:dyDescent="0.25">
      <c r="K71" s="37"/>
      <c r="L71" s="14" t="s">
        <v>85</v>
      </c>
      <c r="M71" s="16">
        <f t="shared" si="20"/>
        <v>2.4899999999999999E-2</v>
      </c>
      <c r="N71" s="16">
        <f t="shared" si="20"/>
        <v>31.91</v>
      </c>
      <c r="O71" s="36"/>
      <c r="P71" s="36"/>
      <c r="Q71" s="36"/>
    </row>
  </sheetData>
  <mergeCells count="80">
    <mergeCell ref="K9:K11"/>
    <mergeCell ref="O9:O11"/>
    <mergeCell ref="P9:P11"/>
    <mergeCell ref="Q9:Q11"/>
    <mergeCell ref="K12:K14"/>
    <mergeCell ref="O12:O14"/>
    <mergeCell ref="P12:P14"/>
    <mergeCell ref="Q12:Q14"/>
    <mergeCell ref="K15:K17"/>
    <mergeCell ref="O15:O17"/>
    <mergeCell ref="P15:P17"/>
    <mergeCell ref="Q15:Q17"/>
    <mergeCell ref="K18:K20"/>
    <mergeCell ref="O18:O20"/>
    <mergeCell ref="P18:P20"/>
    <mergeCell ref="Q18:Q20"/>
    <mergeCell ref="K21:K23"/>
    <mergeCell ref="O21:O23"/>
    <mergeCell ref="P21:P23"/>
    <mergeCell ref="Q21:Q23"/>
    <mergeCell ref="K25:K27"/>
    <mergeCell ref="O25:O27"/>
    <mergeCell ref="P25:P27"/>
    <mergeCell ref="Q25:Q27"/>
    <mergeCell ref="K28:K30"/>
    <mergeCell ref="O28:O30"/>
    <mergeCell ref="P28:P30"/>
    <mergeCell ref="Q28:Q30"/>
    <mergeCell ref="K31:K33"/>
    <mergeCell ref="O31:O33"/>
    <mergeCell ref="P31:P33"/>
    <mergeCell ref="Q31:Q33"/>
    <mergeCell ref="K34:K36"/>
    <mergeCell ref="O34:O36"/>
    <mergeCell ref="P34:P36"/>
    <mergeCell ref="Q34:Q36"/>
    <mergeCell ref="K37:K39"/>
    <mergeCell ref="O37:O39"/>
    <mergeCell ref="P37:P39"/>
    <mergeCell ref="Q37:Q39"/>
    <mergeCell ref="K41:K43"/>
    <mergeCell ref="O41:O43"/>
    <mergeCell ref="P41:P43"/>
    <mergeCell ref="Q41:Q43"/>
    <mergeCell ref="K44:K46"/>
    <mergeCell ref="O44:O46"/>
    <mergeCell ref="P44:P46"/>
    <mergeCell ref="Q44:Q46"/>
    <mergeCell ref="K47:K49"/>
    <mergeCell ref="O47:O49"/>
    <mergeCell ref="P47:P49"/>
    <mergeCell ref="Q47:Q49"/>
    <mergeCell ref="K50:K52"/>
    <mergeCell ref="O50:O52"/>
    <mergeCell ref="P50:P52"/>
    <mergeCell ref="Q50:Q52"/>
    <mergeCell ref="K53:K55"/>
    <mergeCell ref="O53:O55"/>
    <mergeCell ref="P53:P55"/>
    <mergeCell ref="Q53:Q55"/>
    <mergeCell ref="K57:K59"/>
    <mergeCell ref="O57:O59"/>
    <mergeCell ref="P57:P59"/>
    <mergeCell ref="Q57:Q59"/>
    <mergeCell ref="K60:K62"/>
    <mergeCell ref="O60:O62"/>
    <mergeCell ref="P60:P62"/>
    <mergeCell ref="Q60:Q62"/>
    <mergeCell ref="K63:K65"/>
    <mergeCell ref="O63:O65"/>
    <mergeCell ref="P63:P65"/>
    <mergeCell ref="Q63:Q65"/>
    <mergeCell ref="K66:K68"/>
    <mergeCell ref="O66:O68"/>
    <mergeCell ref="P66:P68"/>
    <mergeCell ref="Q66:Q68"/>
    <mergeCell ref="K69:K71"/>
    <mergeCell ref="O69:O71"/>
    <mergeCell ref="P69:P71"/>
    <mergeCell ref="Q69:Q71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AH42" sqref="AH42"/>
    </sheetView>
  </sheetViews>
  <sheetFormatPr defaultColWidth="11" defaultRowHeight="15.75" x14ac:dyDescent="0.2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36"/>
  <sheetViews>
    <sheetView topLeftCell="AD1" zoomScale="80" zoomScaleNormal="80" workbookViewId="0">
      <selection activeCell="J5" sqref="J5"/>
    </sheetView>
  </sheetViews>
  <sheetFormatPr defaultColWidth="11" defaultRowHeight="15.75" x14ac:dyDescent="0.25"/>
  <cols>
    <col min="5" max="5" width="12.125" bestFit="1" customWidth="1"/>
    <col min="10" max="10" width="12.375" bestFit="1" customWidth="1"/>
    <col min="11" max="11" width="9.125" bestFit="1" customWidth="1"/>
    <col min="14" max="14" width="16" bestFit="1" customWidth="1"/>
    <col min="15" max="15" width="13.625" bestFit="1" customWidth="1"/>
  </cols>
  <sheetData>
    <row r="3" spans="1:16" x14ac:dyDescent="0.25">
      <c r="A3" s="2"/>
      <c r="B3" s="2"/>
      <c r="C3" s="2" t="s">
        <v>6</v>
      </c>
      <c r="D3" s="2" t="s">
        <v>0</v>
      </c>
      <c r="E3" s="2" t="s">
        <v>91</v>
      </c>
      <c r="F3" s="2" t="s">
        <v>0</v>
      </c>
    </row>
    <row r="4" spans="1:16" x14ac:dyDescent="0.25">
      <c r="A4" s="4">
        <v>1</v>
      </c>
      <c r="B4" s="5" t="s">
        <v>26</v>
      </c>
      <c r="C4">
        <v>8860.7199999999993</v>
      </c>
      <c r="D4">
        <v>1.26</v>
      </c>
      <c r="E4" s="15">
        <f>C4/1000</f>
        <v>8.8607199999999988</v>
      </c>
      <c r="F4">
        <f>D4</f>
        <v>1.26</v>
      </c>
    </row>
    <row r="5" spans="1:16" x14ac:dyDescent="0.25">
      <c r="A5" s="4">
        <v>2</v>
      </c>
      <c r="B5" s="5" t="s">
        <v>27</v>
      </c>
      <c r="C5">
        <v>8721.8629999999994</v>
      </c>
      <c r="D5">
        <v>0.65</v>
      </c>
      <c r="E5" s="15">
        <f t="shared" ref="E5:E63" si="0">C5/1000</f>
        <v>8.721862999999999</v>
      </c>
      <c r="F5">
        <f t="shared" ref="F5:F63" si="1">D5</f>
        <v>0.65</v>
      </c>
      <c r="J5" s="32" t="s">
        <v>127</v>
      </c>
      <c r="K5" s="32"/>
      <c r="L5" s="32"/>
    </row>
    <row r="6" spans="1:16" x14ac:dyDescent="0.25">
      <c r="A6" s="4">
        <v>3</v>
      </c>
      <c r="B6" s="5" t="s">
        <v>28</v>
      </c>
      <c r="C6">
        <v>8866.7520000000004</v>
      </c>
      <c r="D6">
        <v>0.77</v>
      </c>
      <c r="E6" s="15">
        <f t="shared" si="0"/>
        <v>8.866752</v>
      </c>
      <c r="F6">
        <f t="shared" si="1"/>
        <v>0.77</v>
      </c>
      <c r="J6" s="29" t="s">
        <v>123</v>
      </c>
    </row>
    <row r="7" spans="1:16" x14ac:dyDescent="0.25">
      <c r="A7" s="4">
        <v>4</v>
      </c>
      <c r="B7" s="5" t="s">
        <v>29</v>
      </c>
      <c r="C7">
        <v>8736.5390000000007</v>
      </c>
      <c r="D7">
        <v>1.1499999999999999</v>
      </c>
      <c r="E7" s="15">
        <f t="shared" si="0"/>
        <v>8.7365390000000005</v>
      </c>
      <c r="F7">
        <f t="shared" si="1"/>
        <v>1.1499999999999999</v>
      </c>
      <c r="J7" s="10" t="s">
        <v>89</v>
      </c>
      <c r="K7" s="11" t="s">
        <v>90</v>
      </c>
      <c r="L7" s="12" t="s">
        <v>92</v>
      </c>
      <c r="M7" s="12" t="s">
        <v>93</v>
      </c>
      <c r="N7" s="12" t="s">
        <v>94</v>
      </c>
      <c r="O7" s="13" t="s">
        <v>95</v>
      </c>
      <c r="P7" s="13" t="s">
        <v>99</v>
      </c>
    </row>
    <row r="8" spans="1:16" x14ac:dyDescent="0.25">
      <c r="A8" s="4">
        <v>5</v>
      </c>
      <c r="B8" s="5" t="s">
        <v>30</v>
      </c>
      <c r="C8">
        <v>8508.3140000000003</v>
      </c>
      <c r="D8">
        <v>0.61</v>
      </c>
      <c r="E8" s="15">
        <f t="shared" si="0"/>
        <v>8.5083140000000004</v>
      </c>
      <c r="F8">
        <f t="shared" si="1"/>
        <v>0.61</v>
      </c>
      <c r="J8" s="37">
        <v>10</v>
      </c>
      <c r="K8" s="14" t="s">
        <v>26</v>
      </c>
      <c r="L8" s="16">
        <f t="shared" ref="L8:M10" si="2">E4</f>
        <v>8.8607199999999988</v>
      </c>
      <c r="M8" s="16">
        <f t="shared" si="2"/>
        <v>1.26</v>
      </c>
      <c r="N8" s="36">
        <f>AVERAGE(L8:L10)</f>
        <v>8.8164449999999999</v>
      </c>
      <c r="O8" s="36">
        <f>AVERAGE(M8:M10)</f>
        <v>0.89333333333333342</v>
      </c>
      <c r="P8" s="36">
        <f>STDEV(L8:L10)</f>
        <v>8.1965921571101955E-2</v>
      </c>
    </row>
    <row r="9" spans="1:16" x14ac:dyDescent="0.25">
      <c r="A9" s="4">
        <v>6</v>
      </c>
      <c r="B9" s="5" t="s">
        <v>31</v>
      </c>
      <c r="C9">
        <v>8536.5910000000003</v>
      </c>
      <c r="D9">
        <v>1.01</v>
      </c>
      <c r="E9" s="15">
        <f t="shared" si="0"/>
        <v>8.5365909999999996</v>
      </c>
      <c r="F9">
        <f t="shared" si="1"/>
        <v>1.01</v>
      </c>
      <c r="J9" s="37"/>
      <c r="K9" s="14" t="s">
        <v>27</v>
      </c>
      <c r="L9" s="16">
        <f>E5</f>
        <v>8.721862999999999</v>
      </c>
      <c r="M9" s="16">
        <f t="shared" si="2"/>
        <v>0.65</v>
      </c>
      <c r="N9" s="36"/>
      <c r="O9" s="36"/>
      <c r="P9" s="36"/>
    </row>
    <row r="10" spans="1:16" x14ac:dyDescent="0.25">
      <c r="A10" s="4">
        <v>7</v>
      </c>
      <c r="B10" s="5" t="s">
        <v>32</v>
      </c>
      <c r="C10">
        <v>8887.0259999999998</v>
      </c>
      <c r="D10">
        <v>0.56999999999999995</v>
      </c>
      <c r="E10" s="15">
        <f t="shared" si="0"/>
        <v>8.8870260000000005</v>
      </c>
      <c r="F10">
        <f t="shared" si="1"/>
        <v>0.56999999999999995</v>
      </c>
      <c r="J10" s="37"/>
      <c r="K10" s="14" t="s">
        <v>28</v>
      </c>
      <c r="L10" s="16">
        <f t="shared" si="2"/>
        <v>8.866752</v>
      </c>
      <c r="M10" s="16">
        <f t="shared" si="2"/>
        <v>0.77</v>
      </c>
      <c r="N10" s="36"/>
      <c r="O10" s="36"/>
      <c r="P10" s="36"/>
    </row>
    <row r="11" spans="1:16" x14ac:dyDescent="0.25">
      <c r="A11" s="4">
        <v>8</v>
      </c>
      <c r="B11" s="5" t="s">
        <v>33</v>
      </c>
      <c r="C11">
        <v>8784.1779999999999</v>
      </c>
      <c r="D11">
        <v>0.56000000000000005</v>
      </c>
      <c r="E11" s="15">
        <f t="shared" si="0"/>
        <v>8.7841780000000007</v>
      </c>
      <c r="F11">
        <f t="shared" si="1"/>
        <v>0.56000000000000005</v>
      </c>
      <c r="J11" s="37">
        <v>20</v>
      </c>
      <c r="K11" s="14" t="s">
        <v>38</v>
      </c>
      <c r="L11" s="16">
        <f t="shared" ref="L11:M13" si="3">E16</f>
        <v>4.8018929999999997</v>
      </c>
      <c r="M11" s="16">
        <f t="shared" si="3"/>
        <v>0.68</v>
      </c>
      <c r="N11" s="36">
        <f>AVERAGE(L11:L13)</f>
        <v>4.4981260000000001</v>
      </c>
      <c r="O11" s="36">
        <f>AVERAGE(M11:M13)</f>
        <v>0.87333333333333341</v>
      </c>
      <c r="P11" s="36">
        <f>STDEV(L11:L13)</f>
        <v>0.26420060217380276</v>
      </c>
    </row>
    <row r="12" spans="1:16" x14ac:dyDescent="0.25">
      <c r="A12" s="4">
        <v>9</v>
      </c>
      <c r="B12" s="5" t="s">
        <v>34</v>
      </c>
      <c r="C12">
        <v>8717.0910000000003</v>
      </c>
      <c r="D12">
        <v>0.71</v>
      </c>
      <c r="E12" s="15">
        <f t="shared" si="0"/>
        <v>8.7170909999999999</v>
      </c>
      <c r="F12">
        <f t="shared" si="1"/>
        <v>0.71</v>
      </c>
      <c r="J12" s="37"/>
      <c r="K12" s="14" t="s">
        <v>39</v>
      </c>
      <c r="L12" s="16">
        <f t="shared" si="3"/>
        <v>4.3706589999999998</v>
      </c>
      <c r="M12" s="16">
        <f t="shared" si="3"/>
        <v>1.1499999999999999</v>
      </c>
      <c r="N12" s="36"/>
      <c r="O12" s="36"/>
      <c r="P12" s="36"/>
    </row>
    <row r="13" spans="1:16" x14ac:dyDescent="0.25">
      <c r="A13" s="4">
        <v>10</v>
      </c>
      <c r="B13" s="5" t="s">
        <v>35</v>
      </c>
      <c r="C13">
        <v>15043.09</v>
      </c>
      <c r="D13">
        <v>0.92</v>
      </c>
      <c r="E13" s="15">
        <f t="shared" si="0"/>
        <v>15.043089999999999</v>
      </c>
      <c r="F13">
        <f t="shared" si="1"/>
        <v>0.92</v>
      </c>
      <c r="J13" s="37"/>
      <c r="K13" s="14" t="s">
        <v>40</v>
      </c>
      <c r="L13" s="16">
        <f t="shared" si="3"/>
        <v>4.3218259999999997</v>
      </c>
      <c r="M13" s="16">
        <f t="shared" si="3"/>
        <v>0.79</v>
      </c>
      <c r="N13" s="36"/>
      <c r="O13" s="36"/>
      <c r="P13" s="36"/>
    </row>
    <row r="14" spans="1:16" x14ac:dyDescent="0.25">
      <c r="A14" s="4">
        <v>11</v>
      </c>
      <c r="B14" s="5" t="s">
        <v>36</v>
      </c>
      <c r="C14">
        <v>14517.55</v>
      </c>
      <c r="D14">
        <v>0.69</v>
      </c>
      <c r="E14" s="15">
        <f t="shared" si="0"/>
        <v>14.51755</v>
      </c>
      <c r="F14">
        <f t="shared" si="1"/>
        <v>0.69</v>
      </c>
      <c r="J14" s="37">
        <v>30</v>
      </c>
      <c r="K14" s="14" t="s">
        <v>50</v>
      </c>
      <c r="L14" s="16">
        <f t="shared" ref="L14:M16" si="4">E28</f>
        <v>3.3180730000000001</v>
      </c>
      <c r="M14" s="16">
        <f t="shared" si="4"/>
        <v>1.19</v>
      </c>
      <c r="N14" s="36">
        <f>AVERAGE(L14:L16)</f>
        <v>3.1298550000000005</v>
      </c>
      <c r="O14" s="36">
        <f>AVERAGE(M14:M16)</f>
        <v>1.01</v>
      </c>
      <c r="P14" s="36">
        <f>STDEV(L14:L16)</f>
        <v>0.16350055455257639</v>
      </c>
    </row>
    <row r="15" spans="1:16" x14ac:dyDescent="0.25">
      <c r="A15" s="4">
        <v>12</v>
      </c>
      <c r="B15" s="5" t="s">
        <v>37</v>
      </c>
      <c r="C15">
        <v>14695.81</v>
      </c>
      <c r="D15">
        <v>0.72</v>
      </c>
      <c r="E15" s="15">
        <f t="shared" si="0"/>
        <v>14.69581</v>
      </c>
      <c r="F15">
        <f t="shared" si="1"/>
        <v>0.72</v>
      </c>
      <c r="J15" s="37"/>
      <c r="K15" s="14" t="s">
        <v>51</v>
      </c>
      <c r="L15" s="16">
        <f t="shared" si="4"/>
        <v>3.0485100000000003</v>
      </c>
      <c r="M15" s="16">
        <f t="shared" si="4"/>
        <v>0.69</v>
      </c>
      <c r="N15" s="36"/>
      <c r="O15" s="36"/>
      <c r="P15" s="36"/>
    </row>
    <row r="16" spans="1:16" x14ac:dyDescent="0.25">
      <c r="A16" s="4">
        <v>13</v>
      </c>
      <c r="B16" s="5" t="s">
        <v>38</v>
      </c>
      <c r="C16">
        <v>4801.893</v>
      </c>
      <c r="D16">
        <v>0.68</v>
      </c>
      <c r="E16" s="15">
        <f t="shared" si="0"/>
        <v>4.8018929999999997</v>
      </c>
      <c r="F16">
        <f t="shared" si="1"/>
        <v>0.68</v>
      </c>
      <c r="J16" s="37"/>
      <c r="K16" s="14" t="s">
        <v>52</v>
      </c>
      <c r="L16" s="16">
        <f t="shared" si="4"/>
        <v>3.0229819999999998</v>
      </c>
      <c r="M16" s="16">
        <f t="shared" si="4"/>
        <v>1.1499999999999999</v>
      </c>
      <c r="N16" s="36"/>
      <c r="O16" s="36"/>
      <c r="P16" s="36"/>
    </row>
    <row r="17" spans="1:16" x14ac:dyDescent="0.25">
      <c r="A17" s="4">
        <v>14</v>
      </c>
      <c r="B17" s="5" t="s">
        <v>39</v>
      </c>
      <c r="C17">
        <v>4370.6589999999997</v>
      </c>
      <c r="D17">
        <v>1.1499999999999999</v>
      </c>
      <c r="E17" s="15">
        <f t="shared" si="0"/>
        <v>4.3706589999999998</v>
      </c>
      <c r="F17">
        <f t="shared" si="1"/>
        <v>1.1499999999999999</v>
      </c>
      <c r="J17" s="37">
        <v>40</v>
      </c>
      <c r="K17" s="14" t="s">
        <v>62</v>
      </c>
      <c r="L17" s="16">
        <f t="shared" ref="L17:M19" si="5">E40</f>
        <v>2.4757759999999998</v>
      </c>
      <c r="M17" s="16">
        <f t="shared" si="5"/>
        <v>1.44</v>
      </c>
      <c r="N17" s="36">
        <f>AVERAGE(L17:L19)</f>
        <v>2.4397233333333332</v>
      </c>
      <c r="O17" s="36">
        <f>AVERAGE(M17:M19)</f>
        <v>0.82333333333333325</v>
      </c>
      <c r="P17" s="36">
        <f>STDEV(L17:L19)</f>
        <v>4.0021838092887771E-2</v>
      </c>
    </row>
    <row r="18" spans="1:16" x14ac:dyDescent="0.25">
      <c r="A18" s="4">
        <v>15</v>
      </c>
      <c r="B18" s="5" t="s">
        <v>40</v>
      </c>
      <c r="C18">
        <v>4321.826</v>
      </c>
      <c r="D18">
        <v>0.79</v>
      </c>
      <c r="E18" s="15">
        <f t="shared" si="0"/>
        <v>4.3218259999999997</v>
      </c>
      <c r="F18">
        <f t="shared" si="1"/>
        <v>0.79</v>
      </c>
      <c r="J18" s="37"/>
      <c r="K18" s="14" t="s">
        <v>63</v>
      </c>
      <c r="L18" s="16">
        <f t="shared" si="5"/>
        <v>2.3966590000000001</v>
      </c>
      <c r="M18" s="16">
        <f t="shared" si="5"/>
        <v>0.78</v>
      </c>
      <c r="N18" s="36"/>
      <c r="O18" s="36"/>
      <c r="P18" s="36"/>
    </row>
    <row r="19" spans="1:16" x14ac:dyDescent="0.25">
      <c r="A19" s="4">
        <v>16</v>
      </c>
      <c r="B19" s="5" t="s">
        <v>41</v>
      </c>
      <c r="C19">
        <v>4939.8919999999998</v>
      </c>
      <c r="D19">
        <v>0.7</v>
      </c>
      <c r="E19" s="15">
        <f t="shared" si="0"/>
        <v>4.9398919999999995</v>
      </c>
      <c r="F19">
        <f t="shared" si="1"/>
        <v>0.7</v>
      </c>
      <c r="J19" s="37"/>
      <c r="K19" s="14" t="s">
        <v>64</v>
      </c>
      <c r="L19" s="16">
        <f t="shared" si="5"/>
        <v>2.4467350000000003</v>
      </c>
      <c r="M19" s="16">
        <f t="shared" si="5"/>
        <v>0.25</v>
      </c>
      <c r="N19" s="36"/>
      <c r="O19" s="36"/>
      <c r="P19" s="36"/>
    </row>
    <row r="20" spans="1:16" x14ac:dyDescent="0.25">
      <c r="A20" s="4">
        <v>17</v>
      </c>
      <c r="B20" s="5" t="s">
        <v>42</v>
      </c>
      <c r="C20">
        <v>4687.625</v>
      </c>
      <c r="D20">
        <v>0.54</v>
      </c>
      <c r="E20" s="15">
        <f t="shared" si="0"/>
        <v>4.6876249999999997</v>
      </c>
      <c r="F20">
        <f t="shared" si="1"/>
        <v>0.54</v>
      </c>
      <c r="J20" s="37">
        <v>50</v>
      </c>
      <c r="K20" s="14" t="s">
        <v>74</v>
      </c>
      <c r="L20" s="16">
        <f t="shared" ref="L20:M22" si="6">E52</f>
        <v>2.2782279999999999</v>
      </c>
      <c r="M20" s="16">
        <f t="shared" si="6"/>
        <v>0.83</v>
      </c>
      <c r="N20" s="36">
        <f>AVERAGE(L20:L22)</f>
        <v>2.1708986666666665</v>
      </c>
      <c r="O20" s="36">
        <f>AVERAGE(M20:M22)</f>
        <v>0.66333333333333322</v>
      </c>
      <c r="P20" s="36">
        <f>STDEV(L20:L22)</f>
        <v>9.8368696999265551E-2</v>
      </c>
    </row>
    <row r="21" spans="1:16" x14ac:dyDescent="0.25">
      <c r="A21" s="4">
        <v>18</v>
      </c>
      <c r="B21" s="5" t="s">
        <v>43</v>
      </c>
      <c r="C21">
        <v>4664.9489999999996</v>
      </c>
      <c r="D21">
        <v>0.87</v>
      </c>
      <c r="E21" s="15">
        <f t="shared" si="0"/>
        <v>4.664949</v>
      </c>
      <c r="F21">
        <f t="shared" si="1"/>
        <v>0.87</v>
      </c>
      <c r="J21" s="37"/>
      <c r="K21" s="14" t="s">
        <v>75</v>
      </c>
      <c r="L21" s="16">
        <f t="shared" si="6"/>
        <v>2.0850360000000001</v>
      </c>
      <c r="M21" s="16">
        <f t="shared" si="6"/>
        <v>0.76</v>
      </c>
      <c r="N21" s="36"/>
      <c r="O21" s="36"/>
      <c r="P21" s="36"/>
    </row>
    <row r="22" spans="1:16" x14ac:dyDescent="0.25">
      <c r="A22" s="4">
        <v>19</v>
      </c>
      <c r="B22" s="5" t="s">
        <v>44</v>
      </c>
      <c r="C22">
        <v>4399.3069999999998</v>
      </c>
      <c r="D22">
        <v>0.93</v>
      </c>
      <c r="E22" s="15">
        <f t="shared" si="0"/>
        <v>4.3993069999999994</v>
      </c>
      <c r="F22">
        <f t="shared" si="1"/>
        <v>0.93</v>
      </c>
      <c r="J22" s="37"/>
      <c r="K22" s="14" t="s">
        <v>76</v>
      </c>
      <c r="L22" s="16">
        <f t="shared" si="6"/>
        <v>2.149432</v>
      </c>
      <c r="M22" s="16">
        <f t="shared" si="6"/>
        <v>0.4</v>
      </c>
      <c r="N22" s="36"/>
      <c r="O22" s="36"/>
      <c r="P22" s="36"/>
    </row>
    <row r="23" spans="1:16" x14ac:dyDescent="0.25">
      <c r="A23" s="4">
        <v>20</v>
      </c>
      <c r="B23" s="5" t="s">
        <v>45</v>
      </c>
      <c r="C23">
        <v>5013.732</v>
      </c>
      <c r="D23">
        <v>0.67</v>
      </c>
      <c r="E23" s="15">
        <f t="shared" si="0"/>
        <v>5.0137320000000001</v>
      </c>
      <c r="F23">
        <f t="shared" si="1"/>
        <v>0.67</v>
      </c>
      <c r="J23" s="17"/>
      <c r="K23" s="17"/>
      <c r="L23" s="17"/>
      <c r="M23" s="17"/>
      <c r="N23" s="17"/>
      <c r="O23" s="17"/>
    </row>
    <row r="24" spans="1:16" x14ac:dyDescent="0.25">
      <c r="A24" s="4">
        <v>21</v>
      </c>
      <c r="B24" s="5" t="s">
        <v>46</v>
      </c>
      <c r="C24">
        <v>4890.732</v>
      </c>
      <c r="D24">
        <v>1.08</v>
      </c>
      <c r="E24" s="15">
        <f t="shared" si="0"/>
        <v>4.8907319999999999</v>
      </c>
      <c r="F24">
        <f t="shared" si="1"/>
        <v>1.08</v>
      </c>
      <c r="J24" s="37">
        <v>10</v>
      </c>
      <c r="K24" s="18" t="s">
        <v>29</v>
      </c>
      <c r="L24" s="19">
        <f t="shared" ref="L24:M26" si="7">E7</f>
        <v>8.7365390000000005</v>
      </c>
      <c r="M24" s="19">
        <f t="shared" si="7"/>
        <v>1.1499999999999999</v>
      </c>
      <c r="N24" s="36">
        <f>AVERAGE(L24:L26)</f>
        <v>8.5938146666666668</v>
      </c>
      <c r="O24" s="36">
        <f>AVERAGE(M24:M26)</f>
        <v>0.92333333333333323</v>
      </c>
      <c r="P24" s="36">
        <f>STDEV(L24:L26)</f>
        <v>0.12440889709475524</v>
      </c>
    </row>
    <row r="25" spans="1:16" x14ac:dyDescent="0.25">
      <c r="A25" s="4">
        <v>22</v>
      </c>
      <c r="B25" s="5" t="s">
        <v>47</v>
      </c>
      <c r="C25">
        <v>5689.24</v>
      </c>
      <c r="D25">
        <v>1.01</v>
      </c>
      <c r="E25" s="15">
        <f t="shared" si="0"/>
        <v>5.6892399999999999</v>
      </c>
      <c r="F25">
        <f t="shared" si="1"/>
        <v>1.01</v>
      </c>
      <c r="J25" s="37"/>
      <c r="K25" s="14" t="s">
        <v>30</v>
      </c>
      <c r="L25" s="19">
        <f t="shared" si="7"/>
        <v>8.5083140000000004</v>
      </c>
      <c r="M25" s="19">
        <f t="shared" si="7"/>
        <v>0.61</v>
      </c>
      <c r="N25" s="36"/>
      <c r="O25" s="36"/>
      <c r="P25" s="36"/>
    </row>
    <row r="26" spans="1:16" x14ac:dyDescent="0.25">
      <c r="A26" s="4">
        <v>23</v>
      </c>
      <c r="B26" s="5" t="s">
        <v>48</v>
      </c>
      <c r="C26">
        <v>6057.4920000000002</v>
      </c>
      <c r="D26">
        <v>0.4</v>
      </c>
      <c r="E26" s="15">
        <f t="shared" si="0"/>
        <v>6.0574919999999999</v>
      </c>
      <c r="F26">
        <f t="shared" si="1"/>
        <v>0.4</v>
      </c>
      <c r="J26" s="37"/>
      <c r="K26" s="14" t="s">
        <v>31</v>
      </c>
      <c r="L26" s="19">
        <f t="shared" si="7"/>
        <v>8.5365909999999996</v>
      </c>
      <c r="M26" s="19">
        <f t="shared" si="7"/>
        <v>1.01</v>
      </c>
      <c r="N26" s="36"/>
      <c r="O26" s="36"/>
      <c r="P26" s="36"/>
    </row>
    <row r="27" spans="1:16" x14ac:dyDescent="0.25">
      <c r="A27" s="4">
        <v>24</v>
      </c>
      <c r="B27" s="5" t="s">
        <v>49</v>
      </c>
      <c r="C27">
        <v>6699.4560000000001</v>
      </c>
      <c r="D27">
        <v>0.92</v>
      </c>
      <c r="E27" s="15">
        <f t="shared" si="0"/>
        <v>6.6994560000000005</v>
      </c>
      <c r="F27">
        <f t="shared" si="1"/>
        <v>0.92</v>
      </c>
      <c r="J27" s="37">
        <v>20</v>
      </c>
      <c r="K27" s="14" t="s">
        <v>41</v>
      </c>
      <c r="L27" s="16">
        <f t="shared" ref="L27:M29" si="8">E19</f>
        <v>4.9398919999999995</v>
      </c>
      <c r="M27" s="16">
        <f t="shared" si="8"/>
        <v>0.7</v>
      </c>
      <c r="N27" s="36">
        <f>AVERAGE(L27:L29)</f>
        <v>4.7641553333333331</v>
      </c>
      <c r="O27" s="36">
        <f>AVERAGE(M27:M29)</f>
        <v>0.70333333333333325</v>
      </c>
      <c r="P27" s="36">
        <f>STDEV(L27:L29)</f>
        <v>0.1526141613754545</v>
      </c>
    </row>
    <row r="28" spans="1:16" x14ac:dyDescent="0.25">
      <c r="A28" s="4">
        <v>25</v>
      </c>
      <c r="B28" s="5" t="s">
        <v>50</v>
      </c>
      <c r="C28">
        <v>3318.0729999999999</v>
      </c>
      <c r="D28">
        <v>1.19</v>
      </c>
      <c r="E28" s="15">
        <f t="shared" si="0"/>
        <v>3.3180730000000001</v>
      </c>
      <c r="F28">
        <f t="shared" si="1"/>
        <v>1.19</v>
      </c>
      <c r="J28" s="37"/>
      <c r="K28" s="14" t="s">
        <v>42</v>
      </c>
      <c r="L28" s="16">
        <f t="shared" si="8"/>
        <v>4.6876249999999997</v>
      </c>
      <c r="M28" s="16">
        <f t="shared" si="8"/>
        <v>0.54</v>
      </c>
      <c r="N28" s="36"/>
      <c r="O28" s="36"/>
      <c r="P28" s="36"/>
    </row>
    <row r="29" spans="1:16" x14ac:dyDescent="0.25">
      <c r="A29" s="4">
        <v>26</v>
      </c>
      <c r="B29" s="5" t="s">
        <v>51</v>
      </c>
      <c r="C29">
        <v>3048.51</v>
      </c>
      <c r="D29">
        <v>0.69</v>
      </c>
      <c r="E29" s="15">
        <f t="shared" si="0"/>
        <v>3.0485100000000003</v>
      </c>
      <c r="F29">
        <f t="shared" si="1"/>
        <v>0.69</v>
      </c>
      <c r="J29" s="37"/>
      <c r="K29" s="14" t="s">
        <v>43</v>
      </c>
      <c r="L29" s="16">
        <f t="shared" si="8"/>
        <v>4.664949</v>
      </c>
      <c r="M29" s="16">
        <f t="shared" si="8"/>
        <v>0.87</v>
      </c>
      <c r="N29" s="36"/>
      <c r="O29" s="36"/>
      <c r="P29" s="36"/>
    </row>
    <row r="30" spans="1:16" x14ac:dyDescent="0.25">
      <c r="A30" s="4">
        <v>27</v>
      </c>
      <c r="B30" s="5" t="s">
        <v>52</v>
      </c>
      <c r="C30">
        <v>3022.982</v>
      </c>
      <c r="D30">
        <v>1.1499999999999999</v>
      </c>
      <c r="E30" s="15">
        <f t="shared" si="0"/>
        <v>3.0229819999999998</v>
      </c>
      <c r="F30">
        <f t="shared" si="1"/>
        <v>1.1499999999999999</v>
      </c>
      <c r="J30" s="37">
        <v>30</v>
      </c>
      <c r="K30" s="14" t="s">
        <v>53</v>
      </c>
      <c r="L30" s="16">
        <f t="shared" ref="L30:M32" si="9">E31</f>
        <v>3.4411579999999997</v>
      </c>
      <c r="M30" s="16">
        <f t="shared" si="9"/>
        <v>0.84</v>
      </c>
      <c r="N30" s="36">
        <f>AVERAGE(L30:L32)</f>
        <v>3.3086076666666666</v>
      </c>
      <c r="O30" s="36">
        <f>AVERAGE(M30:M32)</f>
        <v>0.8666666666666667</v>
      </c>
      <c r="P30" s="36">
        <f>STDEV(L30:L32)</f>
        <v>0.12919462941753165</v>
      </c>
    </row>
    <row r="31" spans="1:16" x14ac:dyDescent="0.25">
      <c r="A31" s="4">
        <v>28</v>
      </c>
      <c r="B31" s="5" t="s">
        <v>53</v>
      </c>
      <c r="C31">
        <v>3441.1579999999999</v>
      </c>
      <c r="D31">
        <v>0.84</v>
      </c>
      <c r="E31" s="15">
        <f t="shared" si="0"/>
        <v>3.4411579999999997</v>
      </c>
      <c r="F31">
        <f t="shared" si="1"/>
        <v>0.84</v>
      </c>
      <c r="J31" s="37"/>
      <c r="K31" s="14" t="s">
        <v>54</v>
      </c>
      <c r="L31" s="16">
        <f t="shared" si="9"/>
        <v>3.301612</v>
      </c>
      <c r="M31" s="16">
        <f t="shared" si="9"/>
        <v>1.03</v>
      </c>
      <c r="N31" s="36"/>
      <c r="O31" s="36"/>
      <c r="P31" s="36"/>
    </row>
    <row r="32" spans="1:16" x14ac:dyDescent="0.25">
      <c r="A32" s="4">
        <v>29</v>
      </c>
      <c r="B32" s="5" t="s">
        <v>54</v>
      </c>
      <c r="C32">
        <v>3301.6120000000001</v>
      </c>
      <c r="D32">
        <v>1.03</v>
      </c>
      <c r="E32" s="15">
        <f t="shared" si="0"/>
        <v>3.301612</v>
      </c>
      <c r="F32">
        <f t="shared" si="1"/>
        <v>1.03</v>
      </c>
      <c r="J32" s="37"/>
      <c r="K32" s="14" t="s">
        <v>55</v>
      </c>
      <c r="L32" s="16">
        <f t="shared" si="9"/>
        <v>3.1830529999999997</v>
      </c>
      <c r="M32" s="16">
        <f t="shared" si="9"/>
        <v>0.73</v>
      </c>
      <c r="N32" s="36"/>
      <c r="O32" s="36"/>
      <c r="P32" s="36"/>
    </row>
    <row r="33" spans="1:16" x14ac:dyDescent="0.25">
      <c r="A33" s="4">
        <v>30</v>
      </c>
      <c r="B33" s="5" t="s">
        <v>55</v>
      </c>
      <c r="C33">
        <v>3183.0529999999999</v>
      </c>
      <c r="D33">
        <v>0.73</v>
      </c>
      <c r="E33" s="15">
        <f t="shared" si="0"/>
        <v>3.1830529999999997</v>
      </c>
      <c r="F33">
        <f t="shared" si="1"/>
        <v>0.73</v>
      </c>
      <c r="J33" s="37">
        <v>40</v>
      </c>
      <c r="K33" s="14" t="s">
        <v>65</v>
      </c>
      <c r="L33" s="16">
        <f t="shared" ref="L33:M35" si="10">E43</f>
        <v>2.386676</v>
      </c>
      <c r="M33" s="16">
        <f t="shared" si="10"/>
        <v>1.1599999999999999</v>
      </c>
      <c r="N33" s="36">
        <f>AVERAGE(L33:L35)</f>
        <v>2.4164246666666664</v>
      </c>
      <c r="O33" s="36">
        <f>AVERAGE(M33:M35)</f>
        <v>0.87</v>
      </c>
      <c r="P33" s="36">
        <f>STDEV(L33:L35)</f>
        <v>0.14330287645519632</v>
      </c>
    </row>
    <row r="34" spans="1:16" x14ac:dyDescent="0.25">
      <c r="A34" s="4">
        <v>31</v>
      </c>
      <c r="B34" s="5" t="s">
        <v>56</v>
      </c>
      <c r="C34">
        <v>3057.6669999999999</v>
      </c>
      <c r="D34">
        <v>0.54</v>
      </c>
      <c r="E34" s="15">
        <f t="shared" si="0"/>
        <v>3.0576669999999999</v>
      </c>
      <c r="F34">
        <f t="shared" si="1"/>
        <v>0.54</v>
      </c>
      <c r="J34" s="37"/>
      <c r="K34" s="14" t="s">
        <v>66</v>
      </c>
      <c r="L34" s="16">
        <f t="shared" si="10"/>
        <v>2.2903310000000001</v>
      </c>
      <c r="M34" s="16">
        <f t="shared" si="10"/>
        <v>0.68</v>
      </c>
      <c r="N34" s="36"/>
      <c r="O34" s="36"/>
      <c r="P34" s="36"/>
    </row>
    <row r="35" spans="1:16" x14ac:dyDescent="0.25">
      <c r="A35" s="4">
        <v>32</v>
      </c>
      <c r="B35" s="5" t="s">
        <v>57</v>
      </c>
      <c r="C35">
        <v>3087.5880000000002</v>
      </c>
      <c r="D35">
        <v>1.31</v>
      </c>
      <c r="E35" s="15">
        <f t="shared" si="0"/>
        <v>3.0875880000000002</v>
      </c>
      <c r="F35">
        <f t="shared" si="1"/>
        <v>1.31</v>
      </c>
      <c r="J35" s="37"/>
      <c r="K35" s="14" t="s">
        <v>67</v>
      </c>
      <c r="L35" s="16">
        <f t="shared" si="10"/>
        <v>2.5722669999999996</v>
      </c>
      <c r="M35" s="16">
        <f t="shared" si="10"/>
        <v>0.77</v>
      </c>
      <c r="N35" s="36"/>
      <c r="O35" s="36"/>
      <c r="P35" s="36"/>
    </row>
    <row r="36" spans="1:16" x14ac:dyDescent="0.25">
      <c r="A36" s="4">
        <v>33</v>
      </c>
      <c r="B36" s="5" t="s">
        <v>58</v>
      </c>
      <c r="C36">
        <v>3177.3009999999999</v>
      </c>
      <c r="D36">
        <v>0.69</v>
      </c>
      <c r="E36" s="15">
        <f t="shared" si="0"/>
        <v>3.1773009999999999</v>
      </c>
      <c r="F36">
        <f t="shared" si="1"/>
        <v>0.69</v>
      </c>
      <c r="J36" s="37">
        <v>50</v>
      </c>
      <c r="K36" s="14" t="s">
        <v>77</v>
      </c>
      <c r="L36" s="16">
        <f t="shared" ref="L36:M38" si="11">E55</f>
        <v>1.9000709999999998</v>
      </c>
      <c r="M36" s="16">
        <f t="shared" si="11"/>
        <v>0.85</v>
      </c>
      <c r="N36" s="36">
        <f>AVERAGE(L36:L38)</f>
        <v>1.9370396666666665</v>
      </c>
      <c r="O36" s="36">
        <f>AVERAGE(M36:M38)</f>
        <v>0.89</v>
      </c>
      <c r="P36" s="36">
        <f>STDEV(L36:L38)</f>
        <v>8.0159203341433727E-2</v>
      </c>
    </row>
    <row r="37" spans="1:16" x14ac:dyDescent="0.25">
      <c r="A37" s="4">
        <v>34</v>
      </c>
      <c r="B37" s="5" t="s">
        <v>59</v>
      </c>
      <c r="C37">
        <v>2157.6439999999998</v>
      </c>
      <c r="D37">
        <v>1.39</v>
      </c>
      <c r="E37" s="15">
        <f t="shared" si="0"/>
        <v>2.1576439999999999</v>
      </c>
      <c r="F37">
        <f t="shared" si="1"/>
        <v>1.39</v>
      </c>
      <c r="J37" s="37"/>
      <c r="K37" s="14" t="s">
        <v>78</v>
      </c>
      <c r="L37" s="16">
        <f t="shared" si="11"/>
        <v>1.882036</v>
      </c>
      <c r="M37" s="16">
        <f t="shared" si="11"/>
        <v>0.74</v>
      </c>
      <c r="N37" s="36"/>
      <c r="O37" s="36"/>
      <c r="P37" s="36"/>
    </row>
    <row r="38" spans="1:16" x14ac:dyDescent="0.25">
      <c r="A38" s="4">
        <v>35</v>
      </c>
      <c r="B38" s="5" t="s">
        <v>60</v>
      </c>
      <c r="C38">
        <v>2206.1889999999999</v>
      </c>
      <c r="D38">
        <v>0.48</v>
      </c>
      <c r="E38" s="15">
        <f t="shared" si="0"/>
        <v>2.2061889999999997</v>
      </c>
      <c r="F38">
        <f t="shared" si="1"/>
        <v>0.48</v>
      </c>
      <c r="J38" s="37"/>
      <c r="K38" s="14" t="s">
        <v>79</v>
      </c>
      <c r="L38" s="16">
        <f t="shared" si="11"/>
        <v>2.0290119999999998</v>
      </c>
      <c r="M38" s="16">
        <f t="shared" si="11"/>
        <v>1.08</v>
      </c>
      <c r="N38" s="36"/>
      <c r="O38" s="36"/>
      <c r="P38" s="36"/>
    </row>
    <row r="39" spans="1:16" x14ac:dyDescent="0.25">
      <c r="A39" s="4">
        <v>36</v>
      </c>
      <c r="B39" s="5" t="s">
        <v>61</v>
      </c>
      <c r="C39">
        <v>2225.114</v>
      </c>
      <c r="D39">
        <v>1.07</v>
      </c>
      <c r="E39" s="15">
        <f t="shared" si="0"/>
        <v>2.225114</v>
      </c>
      <c r="F39">
        <f t="shared" si="1"/>
        <v>1.07</v>
      </c>
      <c r="J39" s="17"/>
      <c r="K39" s="17"/>
      <c r="L39" s="17"/>
      <c r="M39" s="17"/>
      <c r="N39" s="17"/>
      <c r="O39" s="17"/>
    </row>
    <row r="40" spans="1:16" x14ac:dyDescent="0.25">
      <c r="A40" s="4">
        <v>37</v>
      </c>
      <c r="B40" s="5" t="s">
        <v>62</v>
      </c>
      <c r="C40">
        <v>2475.7759999999998</v>
      </c>
      <c r="D40">
        <v>1.44</v>
      </c>
      <c r="E40" s="15">
        <f t="shared" si="0"/>
        <v>2.4757759999999998</v>
      </c>
      <c r="F40">
        <f t="shared" si="1"/>
        <v>1.44</v>
      </c>
      <c r="J40" s="37">
        <v>10</v>
      </c>
      <c r="K40" s="18" t="s">
        <v>32</v>
      </c>
      <c r="L40" s="19">
        <f t="shared" ref="L40:M42" si="12">E10</f>
        <v>8.8870260000000005</v>
      </c>
      <c r="M40" s="19">
        <f t="shared" si="12"/>
        <v>0.56999999999999995</v>
      </c>
      <c r="N40" s="36">
        <f>AVERAGE(L40:L42)</f>
        <v>8.7960983333333349</v>
      </c>
      <c r="O40" s="36">
        <f>AVERAGE(M40:M42)</f>
        <v>0.61333333333333329</v>
      </c>
      <c r="P40" s="36">
        <f>STDEV(L40:L42)</f>
        <v>8.5592329190958341E-2</v>
      </c>
    </row>
    <row r="41" spans="1:16" x14ac:dyDescent="0.25">
      <c r="A41" s="4">
        <v>38</v>
      </c>
      <c r="B41" s="5" t="s">
        <v>63</v>
      </c>
      <c r="C41">
        <v>2396.6590000000001</v>
      </c>
      <c r="D41">
        <v>0.78</v>
      </c>
      <c r="E41" s="15">
        <f t="shared" si="0"/>
        <v>2.3966590000000001</v>
      </c>
      <c r="F41">
        <f t="shared" si="1"/>
        <v>0.78</v>
      </c>
      <c r="J41" s="37"/>
      <c r="K41" s="14" t="s">
        <v>33</v>
      </c>
      <c r="L41" s="19">
        <f t="shared" si="12"/>
        <v>8.7841780000000007</v>
      </c>
      <c r="M41" s="19">
        <f t="shared" si="12"/>
        <v>0.56000000000000005</v>
      </c>
      <c r="N41" s="36"/>
      <c r="O41" s="36"/>
      <c r="P41" s="36"/>
    </row>
    <row r="42" spans="1:16" x14ac:dyDescent="0.25">
      <c r="A42" s="4">
        <v>39</v>
      </c>
      <c r="B42" s="5" t="s">
        <v>64</v>
      </c>
      <c r="C42">
        <v>2446.7350000000001</v>
      </c>
      <c r="D42">
        <v>0.25</v>
      </c>
      <c r="E42" s="15">
        <f t="shared" si="0"/>
        <v>2.4467350000000003</v>
      </c>
      <c r="F42">
        <f t="shared" si="1"/>
        <v>0.25</v>
      </c>
      <c r="J42" s="37"/>
      <c r="K42" s="14" t="s">
        <v>34</v>
      </c>
      <c r="L42" s="19">
        <f t="shared" si="12"/>
        <v>8.7170909999999999</v>
      </c>
      <c r="M42" s="19">
        <f t="shared" si="12"/>
        <v>0.71</v>
      </c>
      <c r="N42" s="36"/>
      <c r="O42" s="36"/>
      <c r="P42" s="36"/>
    </row>
    <row r="43" spans="1:16" x14ac:dyDescent="0.25">
      <c r="A43" s="4">
        <v>40</v>
      </c>
      <c r="B43" s="5" t="s">
        <v>65</v>
      </c>
      <c r="C43">
        <v>2386.6759999999999</v>
      </c>
      <c r="D43">
        <v>1.1599999999999999</v>
      </c>
      <c r="E43" s="15">
        <f t="shared" si="0"/>
        <v>2.386676</v>
      </c>
      <c r="F43">
        <f t="shared" si="1"/>
        <v>1.1599999999999999</v>
      </c>
      <c r="J43" s="37">
        <v>20</v>
      </c>
      <c r="K43" s="14" t="s">
        <v>44</v>
      </c>
      <c r="L43" s="16">
        <f t="shared" ref="L43:M45" si="13">E22</f>
        <v>4.3993069999999994</v>
      </c>
      <c r="M43" s="16">
        <f t="shared" si="13"/>
        <v>0.93</v>
      </c>
      <c r="N43" s="36">
        <f>AVERAGE(L43:L45)</f>
        <v>4.7679236666666664</v>
      </c>
      <c r="O43" s="36">
        <f>AVERAGE(M43:M45)</f>
        <v>0.89333333333333342</v>
      </c>
      <c r="P43" s="36">
        <f>STDEV(L43:L45)</f>
        <v>0.32510142295648842</v>
      </c>
    </row>
    <row r="44" spans="1:16" x14ac:dyDescent="0.25">
      <c r="A44" s="4">
        <v>41</v>
      </c>
      <c r="B44" s="5" t="s">
        <v>66</v>
      </c>
      <c r="C44">
        <v>2290.3310000000001</v>
      </c>
      <c r="D44">
        <v>0.68</v>
      </c>
      <c r="E44" s="15">
        <f t="shared" si="0"/>
        <v>2.2903310000000001</v>
      </c>
      <c r="F44">
        <f t="shared" si="1"/>
        <v>0.68</v>
      </c>
      <c r="J44" s="37"/>
      <c r="K44" s="14" t="s">
        <v>45</v>
      </c>
      <c r="L44" s="16">
        <f t="shared" si="13"/>
        <v>5.0137320000000001</v>
      </c>
      <c r="M44" s="16">
        <f t="shared" si="13"/>
        <v>0.67</v>
      </c>
      <c r="N44" s="36"/>
      <c r="O44" s="36"/>
      <c r="P44" s="36"/>
    </row>
    <row r="45" spans="1:16" x14ac:dyDescent="0.25">
      <c r="A45" s="4">
        <v>42</v>
      </c>
      <c r="B45" s="5" t="s">
        <v>67</v>
      </c>
      <c r="C45">
        <v>2572.2669999999998</v>
      </c>
      <c r="D45">
        <v>0.77</v>
      </c>
      <c r="E45" s="15">
        <f t="shared" si="0"/>
        <v>2.5722669999999996</v>
      </c>
      <c r="F45">
        <f t="shared" si="1"/>
        <v>0.77</v>
      </c>
      <c r="J45" s="37"/>
      <c r="K45" s="14" t="s">
        <v>46</v>
      </c>
      <c r="L45" s="16">
        <f t="shared" si="13"/>
        <v>4.8907319999999999</v>
      </c>
      <c r="M45" s="16">
        <f t="shared" si="13"/>
        <v>1.08</v>
      </c>
      <c r="N45" s="36"/>
      <c r="O45" s="36"/>
      <c r="P45" s="36"/>
    </row>
    <row r="46" spans="1:16" x14ac:dyDescent="0.25">
      <c r="A46" s="4">
        <v>43</v>
      </c>
      <c r="B46" s="5" t="s">
        <v>68</v>
      </c>
      <c r="C46">
        <v>2434.5659999999998</v>
      </c>
      <c r="D46">
        <v>1.03</v>
      </c>
      <c r="E46" s="15">
        <f t="shared" si="0"/>
        <v>2.4345659999999998</v>
      </c>
      <c r="F46">
        <f t="shared" si="1"/>
        <v>1.03</v>
      </c>
      <c r="J46" s="37">
        <v>30</v>
      </c>
      <c r="K46" s="14" t="s">
        <v>56</v>
      </c>
      <c r="L46" s="16">
        <f t="shared" ref="L46:M48" si="14">E34</f>
        <v>3.0576669999999999</v>
      </c>
      <c r="M46" s="16">
        <f t="shared" si="14"/>
        <v>0.54</v>
      </c>
      <c r="N46" s="36">
        <f>AVERAGE(L46:L48)</f>
        <v>3.107518666666667</v>
      </c>
      <c r="O46" s="36">
        <f>AVERAGE(M46:M48)</f>
        <v>0.84666666666666668</v>
      </c>
      <c r="P46" s="36">
        <f>STDEV(L46:L48)</f>
        <v>6.2257506329223694E-2</v>
      </c>
    </row>
    <row r="47" spans="1:16" x14ac:dyDescent="0.25">
      <c r="A47" s="4">
        <v>44</v>
      </c>
      <c r="B47" s="5" t="s">
        <v>69</v>
      </c>
      <c r="C47">
        <v>2426.4349999999999</v>
      </c>
      <c r="D47">
        <v>0.56000000000000005</v>
      </c>
      <c r="E47" s="15">
        <f t="shared" si="0"/>
        <v>2.4264350000000001</v>
      </c>
      <c r="F47">
        <f t="shared" si="1"/>
        <v>0.56000000000000005</v>
      </c>
      <c r="J47" s="37"/>
      <c r="K47" s="14" t="s">
        <v>57</v>
      </c>
      <c r="L47" s="16">
        <f t="shared" si="14"/>
        <v>3.0875880000000002</v>
      </c>
      <c r="M47" s="16">
        <f t="shared" si="14"/>
        <v>1.31</v>
      </c>
      <c r="N47" s="36"/>
      <c r="O47" s="36"/>
      <c r="P47" s="36"/>
    </row>
    <row r="48" spans="1:16" x14ac:dyDescent="0.25">
      <c r="A48" s="4">
        <v>45</v>
      </c>
      <c r="B48" s="5" t="s">
        <v>70</v>
      </c>
      <c r="C48">
        <v>2375.0949999999998</v>
      </c>
      <c r="D48">
        <v>1.2</v>
      </c>
      <c r="E48" s="15">
        <f t="shared" si="0"/>
        <v>2.375095</v>
      </c>
      <c r="F48">
        <f t="shared" si="1"/>
        <v>1.2</v>
      </c>
      <c r="J48" s="37"/>
      <c r="K48" s="14" t="s">
        <v>58</v>
      </c>
      <c r="L48" s="16">
        <f t="shared" si="14"/>
        <v>3.1773009999999999</v>
      </c>
      <c r="M48" s="16">
        <f t="shared" si="14"/>
        <v>0.69</v>
      </c>
      <c r="N48" s="36"/>
      <c r="O48" s="36"/>
      <c r="P48" s="36"/>
    </row>
    <row r="49" spans="1:16" x14ac:dyDescent="0.25">
      <c r="A49" s="4">
        <v>46</v>
      </c>
      <c r="B49" s="5" t="s">
        <v>71</v>
      </c>
      <c r="C49">
        <v>1404.213</v>
      </c>
      <c r="D49">
        <v>0.37</v>
      </c>
      <c r="E49" s="15">
        <f t="shared" si="0"/>
        <v>1.4042129999999999</v>
      </c>
      <c r="F49">
        <f t="shared" si="1"/>
        <v>0.37</v>
      </c>
      <c r="J49" s="37">
        <v>40</v>
      </c>
      <c r="K49" s="14" t="s">
        <v>68</v>
      </c>
      <c r="L49" s="16">
        <f t="shared" ref="L49:M51" si="15">E46</f>
        <v>2.4345659999999998</v>
      </c>
      <c r="M49" s="16">
        <f t="shared" si="15"/>
        <v>1.03</v>
      </c>
      <c r="N49" s="36">
        <f>AVERAGE(L49:L51)</f>
        <v>2.412032</v>
      </c>
      <c r="O49" s="36">
        <f>AVERAGE(M49:M51)</f>
        <v>0.93</v>
      </c>
      <c r="P49" s="36">
        <f>STDEV(L49:L51)</f>
        <v>3.224569377451815E-2</v>
      </c>
    </row>
    <row r="50" spans="1:16" x14ac:dyDescent="0.25">
      <c r="A50" s="4">
        <v>47</v>
      </c>
      <c r="B50" s="5" t="s">
        <v>72</v>
      </c>
      <c r="C50">
        <v>1420.2850000000001</v>
      </c>
      <c r="D50">
        <v>1.43</v>
      </c>
      <c r="E50" s="15">
        <f t="shared" si="0"/>
        <v>1.420285</v>
      </c>
      <c r="F50">
        <f t="shared" si="1"/>
        <v>1.43</v>
      </c>
      <c r="J50" s="37"/>
      <c r="K50" s="14" t="s">
        <v>69</v>
      </c>
      <c r="L50" s="16">
        <f t="shared" si="15"/>
        <v>2.4264350000000001</v>
      </c>
      <c r="M50" s="16">
        <f t="shared" si="15"/>
        <v>0.56000000000000005</v>
      </c>
      <c r="N50" s="36"/>
      <c r="O50" s="36"/>
      <c r="P50" s="36"/>
    </row>
    <row r="51" spans="1:16" x14ac:dyDescent="0.25">
      <c r="A51" s="4">
        <v>48</v>
      </c>
      <c r="B51" s="5" t="s">
        <v>73</v>
      </c>
      <c r="C51">
        <v>1411.144</v>
      </c>
      <c r="D51">
        <v>1.46</v>
      </c>
      <c r="E51" s="15">
        <f t="shared" si="0"/>
        <v>1.411144</v>
      </c>
      <c r="F51">
        <f t="shared" si="1"/>
        <v>1.46</v>
      </c>
      <c r="J51" s="37"/>
      <c r="K51" s="14" t="s">
        <v>70</v>
      </c>
      <c r="L51" s="16">
        <f t="shared" si="15"/>
        <v>2.375095</v>
      </c>
      <c r="M51" s="16">
        <f t="shared" si="15"/>
        <v>1.2</v>
      </c>
      <c r="N51" s="36"/>
      <c r="O51" s="36"/>
      <c r="P51" s="36"/>
    </row>
    <row r="52" spans="1:16" x14ac:dyDescent="0.25">
      <c r="A52" s="4">
        <v>49</v>
      </c>
      <c r="B52" s="5" t="s">
        <v>74</v>
      </c>
      <c r="C52">
        <v>2278.2280000000001</v>
      </c>
      <c r="D52">
        <v>0.83</v>
      </c>
      <c r="E52" s="15">
        <f t="shared" si="0"/>
        <v>2.2782279999999999</v>
      </c>
      <c r="F52">
        <f t="shared" si="1"/>
        <v>0.83</v>
      </c>
      <c r="J52" s="37">
        <v>50</v>
      </c>
      <c r="K52" s="14" t="s">
        <v>80</v>
      </c>
      <c r="L52" s="16">
        <f t="shared" ref="L52:M54" si="16">E58</f>
        <v>2.0616479999999999</v>
      </c>
      <c r="M52" s="16">
        <f t="shared" si="16"/>
        <v>1.33</v>
      </c>
      <c r="N52" s="36">
        <f>AVERAGE(L52:L54)</f>
        <v>2.1288026666666666</v>
      </c>
      <c r="O52" s="36">
        <f>AVERAGE(M52:M54)</f>
        <v>1.0866666666666667</v>
      </c>
      <c r="P52" s="36">
        <f>STDEV(L52:L54)</f>
        <v>6.3187020481530382E-2</v>
      </c>
    </row>
    <row r="53" spans="1:16" x14ac:dyDescent="0.25">
      <c r="A53" s="4">
        <v>50</v>
      </c>
      <c r="B53" s="5" t="s">
        <v>75</v>
      </c>
      <c r="C53">
        <v>2085.0360000000001</v>
      </c>
      <c r="D53">
        <v>0.76</v>
      </c>
      <c r="E53" s="15">
        <f t="shared" si="0"/>
        <v>2.0850360000000001</v>
      </c>
      <c r="F53">
        <f t="shared" si="1"/>
        <v>0.76</v>
      </c>
      <c r="J53" s="37"/>
      <c r="K53" s="14" t="s">
        <v>81</v>
      </c>
      <c r="L53" s="16">
        <f t="shared" si="16"/>
        <v>2.187084</v>
      </c>
      <c r="M53" s="16">
        <f t="shared" si="16"/>
        <v>0.87</v>
      </c>
      <c r="N53" s="36"/>
      <c r="O53" s="36"/>
      <c r="P53" s="36"/>
    </row>
    <row r="54" spans="1:16" x14ac:dyDescent="0.25">
      <c r="A54" s="4">
        <v>51</v>
      </c>
      <c r="B54" s="5" t="s">
        <v>76</v>
      </c>
      <c r="C54">
        <v>2149.4319999999998</v>
      </c>
      <c r="D54">
        <v>0.4</v>
      </c>
      <c r="E54" s="15">
        <f t="shared" si="0"/>
        <v>2.149432</v>
      </c>
      <c r="F54">
        <f t="shared" si="1"/>
        <v>0.4</v>
      </c>
      <c r="J54" s="37"/>
      <c r="K54" s="14" t="s">
        <v>82</v>
      </c>
      <c r="L54" s="16">
        <f t="shared" si="16"/>
        <v>2.1376759999999999</v>
      </c>
      <c r="M54" s="16">
        <f t="shared" si="16"/>
        <v>1.06</v>
      </c>
      <c r="N54" s="36"/>
      <c r="O54" s="36"/>
      <c r="P54" s="36"/>
    </row>
    <row r="55" spans="1:16" x14ac:dyDescent="0.25">
      <c r="A55" s="4">
        <v>52</v>
      </c>
      <c r="B55" s="5" t="s">
        <v>77</v>
      </c>
      <c r="C55">
        <v>1900.0709999999999</v>
      </c>
      <c r="D55">
        <v>0.85</v>
      </c>
      <c r="E55" s="15">
        <f t="shared" si="0"/>
        <v>1.9000709999999998</v>
      </c>
      <c r="F55">
        <f t="shared" si="1"/>
        <v>0.85</v>
      </c>
      <c r="J55" s="17"/>
      <c r="K55" s="17"/>
      <c r="L55" s="17"/>
      <c r="M55" s="17"/>
      <c r="N55" s="17"/>
      <c r="O55" s="17"/>
    </row>
    <row r="56" spans="1:16" x14ac:dyDescent="0.25">
      <c r="A56" s="4">
        <v>53</v>
      </c>
      <c r="B56" s="5" t="s">
        <v>78</v>
      </c>
      <c r="C56">
        <v>1882.0360000000001</v>
      </c>
      <c r="D56">
        <v>0.74</v>
      </c>
      <c r="E56" s="15">
        <f t="shared" si="0"/>
        <v>1.882036</v>
      </c>
      <c r="F56">
        <f t="shared" si="1"/>
        <v>0.74</v>
      </c>
      <c r="J56" s="37">
        <v>10</v>
      </c>
      <c r="K56" s="18" t="s">
        <v>35</v>
      </c>
      <c r="L56" s="19">
        <f t="shared" ref="L56:M58" si="17">E13</f>
        <v>15.043089999999999</v>
      </c>
      <c r="M56" s="19">
        <f t="shared" si="17"/>
        <v>0.92</v>
      </c>
      <c r="N56" s="36">
        <f>AVERAGE(L56:L58)</f>
        <v>14.75215</v>
      </c>
      <c r="O56" s="36">
        <f>AVERAGE(M56:M58)</f>
        <v>0.77666666666666673</v>
      </c>
      <c r="P56" s="36">
        <f>STDEV(L56:L58)</f>
        <v>0.26726151911564044</v>
      </c>
    </row>
    <row r="57" spans="1:16" x14ac:dyDescent="0.25">
      <c r="A57" s="4">
        <v>54</v>
      </c>
      <c r="B57" s="5" t="s">
        <v>79</v>
      </c>
      <c r="C57">
        <v>2029.0119999999999</v>
      </c>
      <c r="D57">
        <v>1.08</v>
      </c>
      <c r="E57" s="15">
        <f t="shared" si="0"/>
        <v>2.0290119999999998</v>
      </c>
      <c r="F57">
        <f t="shared" si="1"/>
        <v>1.08</v>
      </c>
      <c r="J57" s="37"/>
      <c r="K57" s="14" t="s">
        <v>36</v>
      </c>
      <c r="L57" s="19">
        <f t="shared" si="17"/>
        <v>14.51755</v>
      </c>
      <c r="M57" s="19">
        <f t="shared" si="17"/>
        <v>0.69</v>
      </c>
      <c r="N57" s="36"/>
      <c r="O57" s="36"/>
      <c r="P57" s="36"/>
    </row>
    <row r="58" spans="1:16" x14ac:dyDescent="0.25">
      <c r="A58" s="4">
        <v>55</v>
      </c>
      <c r="B58" s="5" t="s">
        <v>80</v>
      </c>
      <c r="C58">
        <v>2061.6480000000001</v>
      </c>
      <c r="D58">
        <v>1.33</v>
      </c>
      <c r="E58" s="15">
        <f t="shared" si="0"/>
        <v>2.0616479999999999</v>
      </c>
      <c r="F58">
        <f t="shared" si="1"/>
        <v>1.33</v>
      </c>
      <c r="J58" s="37"/>
      <c r="K58" s="14" t="s">
        <v>37</v>
      </c>
      <c r="L58" s="19">
        <f t="shared" si="17"/>
        <v>14.69581</v>
      </c>
      <c r="M58" s="19">
        <f t="shared" si="17"/>
        <v>0.72</v>
      </c>
      <c r="N58" s="36"/>
      <c r="O58" s="36"/>
      <c r="P58" s="36"/>
    </row>
    <row r="59" spans="1:16" x14ac:dyDescent="0.25">
      <c r="A59" s="4">
        <v>56</v>
      </c>
      <c r="B59" s="5" t="s">
        <v>81</v>
      </c>
      <c r="C59">
        <v>2187.0839999999998</v>
      </c>
      <c r="D59">
        <v>0.87</v>
      </c>
      <c r="E59" s="15">
        <f t="shared" si="0"/>
        <v>2.187084</v>
      </c>
      <c r="F59">
        <f t="shared" si="1"/>
        <v>0.87</v>
      </c>
      <c r="J59" s="37">
        <v>20</v>
      </c>
      <c r="K59" s="14" t="s">
        <v>47</v>
      </c>
      <c r="L59" s="16">
        <f t="shared" ref="L59:M61" si="18">E25</f>
        <v>5.6892399999999999</v>
      </c>
      <c r="M59" s="16">
        <f t="shared" si="18"/>
        <v>1.01</v>
      </c>
      <c r="N59" s="36">
        <f>AVERAGE(L59:L61)</f>
        <v>6.1487293333333328</v>
      </c>
      <c r="O59" s="36">
        <f>AVERAGE(M59:M61)</f>
        <v>0.77666666666666673</v>
      </c>
      <c r="P59" s="36">
        <f>STDEV(L59:L61)</f>
        <v>0.51125070162233877</v>
      </c>
    </row>
    <row r="60" spans="1:16" x14ac:dyDescent="0.25">
      <c r="A60" s="4">
        <v>57</v>
      </c>
      <c r="B60" s="5" t="s">
        <v>82</v>
      </c>
      <c r="C60">
        <v>2137.6759999999999</v>
      </c>
      <c r="D60">
        <v>1.06</v>
      </c>
      <c r="E60" s="15">
        <f t="shared" si="0"/>
        <v>2.1376759999999999</v>
      </c>
      <c r="F60">
        <f t="shared" si="1"/>
        <v>1.06</v>
      </c>
      <c r="J60" s="37"/>
      <c r="K60" s="14" t="s">
        <v>48</v>
      </c>
      <c r="L60" s="16">
        <f t="shared" si="18"/>
        <v>6.0574919999999999</v>
      </c>
      <c r="M60" s="16">
        <f t="shared" si="18"/>
        <v>0.4</v>
      </c>
      <c r="N60" s="36"/>
      <c r="O60" s="36"/>
      <c r="P60" s="36"/>
    </row>
    <row r="61" spans="1:16" x14ac:dyDescent="0.25">
      <c r="A61" s="4">
        <v>58</v>
      </c>
      <c r="B61" s="5" t="s">
        <v>83</v>
      </c>
      <c r="C61">
        <v>1110.395</v>
      </c>
      <c r="D61">
        <v>0.96</v>
      </c>
      <c r="E61" s="15">
        <f t="shared" si="0"/>
        <v>1.110395</v>
      </c>
      <c r="F61">
        <f t="shared" si="1"/>
        <v>0.96</v>
      </c>
      <c r="J61" s="37"/>
      <c r="K61" s="14" t="s">
        <v>49</v>
      </c>
      <c r="L61" s="16">
        <f t="shared" si="18"/>
        <v>6.6994560000000005</v>
      </c>
      <c r="M61" s="16">
        <f t="shared" si="18"/>
        <v>0.92</v>
      </c>
      <c r="N61" s="36"/>
      <c r="O61" s="36"/>
      <c r="P61" s="36"/>
    </row>
    <row r="62" spans="1:16" x14ac:dyDescent="0.25">
      <c r="A62" s="4">
        <v>59</v>
      </c>
      <c r="B62" s="5" t="s">
        <v>84</v>
      </c>
      <c r="C62">
        <v>1139.549</v>
      </c>
      <c r="D62">
        <v>0.91</v>
      </c>
      <c r="E62" s="15">
        <f t="shared" si="0"/>
        <v>1.1395489999999999</v>
      </c>
      <c r="F62">
        <f t="shared" si="1"/>
        <v>0.91</v>
      </c>
      <c r="J62" s="37">
        <v>30</v>
      </c>
      <c r="K62" s="14" t="s">
        <v>59</v>
      </c>
      <c r="L62" s="16">
        <f t="shared" ref="L62:M64" si="19">E37</f>
        <v>2.1576439999999999</v>
      </c>
      <c r="M62" s="16">
        <f t="shared" si="19"/>
        <v>1.39</v>
      </c>
      <c r="N62" s="36">
        <f>AVERAGE(L62:L64)</f>
        <v>2.1963156666666666</v>
      </c>
      <c r="O62" s="36">
        <f>AVERAGE(M62:M64)</f>
        <v>0.98</v>
      </c>
      <c r="P62" s="36">
        <f>STDEV(L62:L64)</f>
        <v>3.4801756540918098E-2</v>
      </c>
    </row>
    <row r="63" spans="1:16" x14ac:dyDescent="0.25">
      <c r="A63" s="4">
        <v>60</v>
      </c>
      <c r="B63" s="5" t="s">
        <v>85</v>
      </c>
      <c r="C63">
        <v>1138.652</v>
      </c>
      <c r="D63">
        <v>0.76</v>
      </c>
      <c r="E63" s="15">
        <f t="shared" si="0"/>
        <v>1.138652</v>
      </c>
      <c r="F63">
        <f t="shared" si="1"/>
        <v>0.76</v>
      </c>
      <c r="J63" s="37"/>
      <c r="K63" s="14" t="s">
        <v>60</v>
      </c>
      <c r="L63" s="16">
        <f t="shared" si="19"/>
        <v>2.2061889999999997</v>
      </c>
      <c r="M63" s="16">
        <f t="shared" si="19"/>
        <v>0.48</v>
      </c>
      <c r="N63" s="36"/>
      <c r="O63" s="36"/>
      <c r="P63" s="36"/>
    </row>
    <row r="64" spans="1:16" x14ac:dyDescent="0.25">
      <c r="J64" s="37"/>
      <c r="K64" s="14" t="s">
        <v>61</v>
      </c>
      <c r="L64" s="16">
        <f t="shared" si="19"/>
        <v>2.225114</v>
      </c>
      <c r="M64" s="16">
        <f t="shared" si="19"/>
        <v>1.07</v>
      </c>
      <c r="N64" s="36"/>
      <c r="O64" s="36"/>
      <c r="P64" s="36"/>
    </row>
    <row r="65" spans="7:16" x14ac:dyDescent="0.25">
      <c r="J65" s="37">
        <v>40</v>
      </c>
      <c r="K65" s="14" t="s">
        <v>71</v>
      </c>
      <c r="L65" s="16">
        <f t="shared" ref="L65:M67" si="20">E49</f>
        <v>1.4042129999999999</v>
      </c>
      <c r="M65" s="16">
        <f t="shared" si="20"/>
        <v>0.37</v>
      </c>
      <c r="N65" s="36">
        <f>AVERAGE(L65:L67)</f>
        <v>1.4118806666666668</v>
      </c>
      <c r="O65" s="36">
        <f>AVERAGE(M65:M67)</f>
        <v>1.0866666666666667</v>
      </c>
      <c r="P65" s="36">
        <f>STDEV(L65:L67)</f>
        <v>8.0612842856045003E-3</v>
      </c>
    </row>
    <row r="66" spans="7:16" x14ac:dyDescent="0.25">
      <c r="J66" s="37"/>
      <c r="K66" s="14" t="s">
        <v>72</v>
      </c>
      <c r="L66" s="16">
        <f t="shared" si="20"/>
        <v>1.420285</v>
      </c>
      <c r="M66" s="16">
        <f t="shared" si="20"/>
        <v>1.43</v>
      </c>
      <c r="N66" s="36"/>
      <c r="O66" s="36"/>
      <c r="P66" s="36"/>
    </row>
    <row r="67" spans="7:16" x14ac:dyDescent="0.25">
      <c r="J67" s="37"/>
      <c r="K67" s="14" t="s">
        <v>73</v>
      </c>
      <c r="L67" s="16">
        <f t="shared" si="20"/>
        <v>1.411144</v>
      </c>
      <c r="M67" s="16">
        <f t="shared" si="20"/>
        <v>1.46</v>
      </c>
      <c r="N67" s="36"/>
      <c r="O67" s="36"/>
      <c r="P67" s="36"/>
    </row>
    <row r="68" spans="7:16" x14ac:dyDescent="0.25">
      <c r="J68" s="37">
        <v>50</v>
      </c>
      <c r="K68" s="14" t="s">
        <v>83</v>
      </c>
      <c r="L68" s="16">
        <f t="shared" ref="L68:M70" si="21">E61</f>
        <v>1.110395</v>
      </c>
      <c r="M68" s="16">
        <f t="shared" si="21"/>
        <v>0.96</v>
      </c>
      <c r="N68" s="36">
        <f>AVERAGE(L68:L70)</f>
        <v>1.129532</v>
      </c>
      <c r="O68" s="36">
        <f>AVERAGE(M68:M70)</f>
        <v>0.87666666666666659</v>
      </c>
      <c r="P68" s="36">
        <f>STDEV(L68:L70)</f>
        <v>1.657919566806541E-2</v>
      </c>
    </row>
    <row r="69" spans="7:16" x14ac:dyDescent="0.25">
      <c r="J69" s="37"/>
      <c r="K69" s="14" t="s">
        <v>84</v>
      </c>
      <c r="L69" s="16">
        <f t="shared" si="21"/>
        <v>1.1395489999999999</v>
      </c>
      <c r="M69" s="16">
        <f t="shared" si="21"/>
        <v>0.91</v>
      </c>
      <c r="N69" s="36"/>
      <c r="O69" s="36"/>
      <c r="P69" s="36"/>
    </row>
    <row r="70" spans="7:16" x14ac:dyDescent="0.25">
      <c r="J70" s="37"/>
      <c r="K70" s="14" t="s">
        <v>85</v>
      </c>
      <c r="L70" s="16">
        <f t="shared" si="21"/>
        <v>1.138652</v>
      </c>
      <c r="M70" s="16">
        <f t="shared" si="21"/>
        <v>0.76</v>
      </c>
      <c r="N70" s="36"/>
      <c r="O70" s="36"/>
      <c r="P70" s="36"/>
    </row>
    <row r="71" spans="7:16" x14ac:dyDescent="0.25">
      <c r="J71" s="32" t="s">
        <v>128</v>
      </c>
    </row>
    <row r="72" spans="7:16" x14ac:dyDescent="0.25">
      <c r="J72" s="30" t="s">
        <v>124</v>
      </c>
    </row>
    <row r="73" spans="7:16" x14ac:dyDescent="0.25">
      <c r="J73" s="25" t="s">
        <v>89</v>
      </c>
      <c r="K73" s="26" t="s">
        <v>90</v>
      </c>
      <c r="L73" s="27" t="s">
        <v>92</v>
      </c>
      <c r="M73" s="27" t="s">
        <v>93</v>
      </c>
      <c r="N73" s="27" t="s">
        <v>94</v>
      </c>
      <c r="O73" s="28" t="s">
        <v>95</v>
      </c>
      <c r="P73" s="28" t="s">
        <v>99</v>
      </c>
    </row>
    <row r="74" spans="7:16" x14ac:dyDescent="0.25">
      <c r="J74" s="37">
        <v>10</v>
      </c>
      <c r="K74" s="14" t="s">
        <v>26</v>
      </c>
      <c r="L74" s="16">
        <v>42.121083566690999</v>
      </c>
      <c r="M74" s="16">
        <f>F70</f>
        <v>0</v>
      </c>
      <c r="N74" s="36">
        <f>AVERAGE(L74:L76)</f>
        <v>42.538491505231121</v>
      </c>
      <c r="O74" s="36">
        <f>AVERAGE(M74:M76)</f>
        <v>0</v>
      </c>
      <c r="P74" s="36">
        <f>STDEV(L74:L76)</f>
        <v>0.43243810228291468</v>
      </c>
    </row>
    <row r="75" spans="7:16" x14ac:dyDescent="0.25">
      <c r="J75" s="37"/>
      <c r="K75" s="14" t="s">
        <v>27</v>
      </c>
      <c r="L75" s="16">
        <v>42.984536309459713</v>
      </c>
      <c r="M75" s="16">
        <f>F71</f>
        <v>0</v>
      </c>
      <c r="N75" s="36"/>
      <c r="O75" s="36"/>
      <c r="P75" s="36"/>
    </row>
    <row r="76" spans="7:16" x14ac:dyDescent="0.25">
      <c r="G76">
        <v>420</v>
      </c>
      <c r="J76" s="37"/>
      <c r="K76" s="14" t="s">
        <v>28</v>
      </c>
      <c r="L76" s="16">
        <v>42.509854639542652</v>
      </c>
      <c r="M76" s="16">
        <f>F72</f>
        <v>0</v>
      </c>
      <c r="N76" s="36"/>
      <c r="O76" s="36"/>
      <c r="P76" s="36"/>
    </row>
    <row r="77" spans="7:16" x14ac:dyDescent="0.25">
      <c r="G77">
        <v>1050</v>
      </c>
      <c r="J77" s="37">
        <v>20</v>
      </c>
      <c r="K77" s="14" t="s">
        <v>38</v>
      </c>
      <c r="L77" s="16">
        <v>22.577736188388375</v>
      </c>
      <c r="M77" s="16">
        <f>F82</f>
        <v>0</v>
      </c>
      <c r="N77" s="36">
        <f>AVERAGE(L77:L79)</f>
        <v>21.064042703577385</v>
      </c>
      <c r="O77" s="36">
        <f>AVERAGE(M77:M79)</f>
        <v>0</v>
      </c>
      <c r="P77" s="36">
        <f>STDEV(L77:L79)</f>
        <v>1.3110308027105195</v>
      </c>
    </row>
    <row r="78" spans="7:16" x14ac:dyDescent="0.25">
      <c r="J78" s="37"/>
      <c r="K78" s="14" t="s">
        <v>39</v>
      </c>
      <c r="L78" s="16">
        <v>20.325925381514118</v>
      </c>
      <c r="M78" s="16">
        <f>F83</f>
        <v>0</v>
      </c>
      <c r="N78" s="36"/>
      <c r="O78" s="36"/>
      <c r="P78" s="36"/>
    </row>
    <row r="79" spans="7:16" x14ac:dyDescent="0.25">
      <c r="J79" s="37"/>
      <c r="K79" s="14" t="s">
        <v>40</v>
      </c>
      <c r="L79" s="16">
        <v>20.288466540829656</v>
      </c>
      <c r="M79" s="16">
        <f>F84</f>
        <v>0</v>
      </c>
      <c r="N79" s="36"/>
      <c r="O79" s="36"/>
      <c r="P79" s="36"/>
    </row>
    <row r="80" spans="7:16" x14ac:dyDescent="0.25">
      <c r="J80" s="37">
        <v>30</v>
      </c>
      <c r="K80" s="14" t="s">
        <v>50</v>
      </c>
      <c r="L80" s="16">
        <v>16.804004601596763</v>
      </c>
      <c r="M80" s="16">
        <f>F94</f>
        <v>0</v>
      </c>
      <c r="N80" s="36">
        <f>AVERAGE(L80:L82)</f>
        <v>14.933137555031733</v>
      </c>
      <c r="O80" s="36">
        <f>AVERAGE(M80:M82)</f>
        <v>0</v>
      </c>
      <c r="P80" s="36">
        <f>STDEV(L80:L82)</f>
        <v>1.625752328614628</v>
      </c>
    </row>
    <row r="81" spans="8:16" x14ac:dyDescent="0.25">
      <c r="J81" s="37"/>
      <c r="K81" s="14" t="s">
        <v>51</v>
      </c>
      <c r="L81" s="16">
        <v>13.863677897903365</v>
      </c>
      <c r="M81" s="16">
        <f>F95</f>
        <v>0</v>
      </c>
      <c r="N81" s="36"/>
      <c r="O81" s="36"/>
      <c r="P81" s="36"/>
    </row>
    <row r="82" spans="8:16" x14ac:dyDescent="0.25">
      <c r="J82" s="37"/>
      <c r="K82" s="14" t="s">
        <v>52</v>
      </c>
      <c r="L82" s="16">
        <v>14.131730165595069</v>
      </c>
      <c r="M82" s="16">
        <f>F96</f>
        <v>0</v>
      </c>
      <c r="N82" s="36"/>
      <c r="O82" s="36"/>
      <c r="P82" s="36"/>
    </row>
    <row r="83" spans="8:16" x14ac:dyDescent="0.25">
      <c r="H83">
        <v>225</v>
      </c>
      <c r="J83" s="37">
        <v>40</v>
      </c>
      <c r="K83" s="14" t="s">
        <v>62</v>
      </c>
      <c r="L83" s="16">
        <v>11.294528389923656</v>
      </c>
      <c r="M83" s="16">
        <f>F106</f>
        <v>0</v>
      </c>
      <c r="N83" s="36">
        <f>AVERAGE(L83:L85)</f>
        <v>11.052508389817959</v>
      </c>
      <c r="O83" s="36">
        <f>AVERAGE(M83:M85)</f>
        <v>0</v>
      </c>
      <c r="P83" s="36">
        <f>STDEV(L83:L85)</f>
        <v>0.21183319515727952</v>
      </c>
    </row>
    <row r="84" spans="8:16" x14ac:dyDescent="0.25">
      <c r="J84" s="37"/>
      <c r="K84" s="14" t="s">
        <v>63</v>
      </c>
      <c r="L84" s="16">
        <v>10.962207382457345</v>
      </c>
      <c r="M84" s="16">
        <f>F107</f>
        <v>0</v>
      </c>
      <c r="N84" s="36"/>
      <c r="O84" s="36"/>
      <c r="P84" s="36"/>
    </row>
    <row r="85" spans="8:16" x14ac:dyDescent="0.25">
      <c r="J85" s="37"/>
      <c r="K85" s="14" t="s">
        <v>64</v>
      </c>
      <c r="L85" s="16">
        <v>10.900789397072881</v>
      </c>
      <c r="M85" s="16">
        <f>F108</f>
        <v>0</v>
      </c>
      <c r="N85" s="36"/>
      <c r="O85" s="36"/>
      <c r="P85" s="36"/>
    </row>
    <row r="86" spans="8:16" x14ac:dyDescent="0.25">
      <c r="J86" s="37">
        <v>50</v>
      </c>
      <c r="K86" s="14" t="s">
        <v>74</v>
      </c>
      <c r="L86" s="16">
        <v>10.548365461130237</v>
      </c>
      <c r="M86" s="16">
        <f>F118</f>
        <v>0</v>
      </c>
      <c r="N86" s="36">
        <f>AVERAGE(L86:L88)</f>
        <v>10.28762181396808</v>
      </c>
      <c r="O86" s="36">
        <f>AVERAGE(M86:M88)</f>
        <v>0</v>
      </c>
      <c r="P86" s="36">
        <f>STDEV(L86:L88)</f>
        <v>0.22717061896075383</v>
      </c>
    </row>
    <row r="87" spans="8:16" x14ac:dyDescent="0.25">
      <c r="J87" s="37"/>
      <c r="K87" s="14" t="s">
        <v>75</v>
      </c>
      <c r="L87" s="16">
        <v>10.132429576058376</v>
      </c>
      <c r="M87" s="16">
        <f>F119</f>
        <v>0</v>
      </c>
      <c r="N87" s="36"/>
      <c r="O87" s="36"/>
      <c r="P87" s="36"/>
    </row>
    <row r="88" spans="8:16" x14ac:dyDescent="0.25">
      <c r="J88" s="37"/>
      <c r="K88" s="14" t="s">
        <v>76</v>
      </c>
      <c r="L88" s="16">
        <v>10.182070404715628</v>
      </c>
      <c r="M88" s="16">
        <f>F120</f>
        <v>0</v>
      </c>
      <c r="N88" s="36"/>
      <c r="O88" s="36"/>
      <c r="P88" s="36"/>
    </row>
    <row r="89" spans="8:16" x14ac:dyDescent="0.25">
      <c r="J89" s="17"/>
      <c r="K89" s="17"/>
      <c r="L89" s="17"/>
      <c r="M89" s="17"/>
      <c r="N89" s="17"/>
      <c r="O89" s="17"/>
    </row>
    <row r="90" spans="8:16" x14ac:dyDescent="0.25">
      <c r="J90" s="37">
        <v>10</v>
      </c>
      <c r="K90" s="18" t="s">
        <v>29</v>
      </c>
      <c r="L90" s="19">
        <v>41.321983286935172</v>
      </c>
      <c r="M90" s="19">
        <f>F73</f>
        <v>0</v>
      </c>
      <c r="N90" s="36">
        <f>AVERAGE(L90:L92)</f>
        <v>41.279356839569921</v>
      </c>
      <c r="O90" s="36">
        <f>AVERAGE(M90:M92)</f>
        <v>0</v>
      </c>
      <c r="P90" s="36">
        <f>STDEV(L90:L92)</f>
        <v>4.2832109203378953E-2</v>
      </c>
    </row>
    <row r="91" spans="8:16" x14ac:dyDescent="0.25">
      <c r="J91" s="37"/>
      <c r="K91" s="14" t="s">
        <v>30</v>
      </c>
      <c r="L91" s="19">
        <v>41.236321989162455</v>
      </c>
      <c r="M91" s="19">
        <f>F74</f>
        <v>0</v>
      </c>
      <c r="N91" s="36"/>
      <c r="O91" s="36"/>
      <c r="P91" s="36"/>
    </row>
    <row r="92" spans="8:16" x14ac:dyDescent="0.25">
      <c r="J92" s="37"/>
      <c r="K92" s="14" t="s">
        <v>31</v>
      </c>
      <c r="L92" s="19">
        <v>41.279765242612143</v>
      </c>
      <c r="M92" s="19">
        <f>F75</f>
        <v>0</v>
      </c>
      <c r="N92" s="36"/>
      <c r="O92" s="36"/>
      <c r="P92" s="36"/>
    </row>
    <row r="93" spans="8:16" x14ac:dyDescent="0.25">
      <c r="J93" s="37">
        <v>20</v>
      </c>
      <c r="K93" s="14" t="s">
        <v>41</v>
      </c>
      <c r="L93" s="16">
        <v>22.534004453379406</v>
      </c>
      <c r="M93" s="16">
        <f>F85</f>
        <v>0</v>
      </c>
      <c r="N93" s="36">
        <f>AVERAGE(L93:L95)</f>
        <v>21.895090750562087</v>
      </c>
      <c r="O93" s="36">
        <f>AVERAGE(M93:M95)</f>
        <v>0</v>
      </c>
      <c r="P93" s="36">
        <f>STDEV(L93:L95)</f>
        <v>0.58446061232544788</v>
      </c>
    </row>
    <row r="94" spans="8:16" x14ac:dyDescent="0.25">
      <c r="J94" s="37"/>
      <c r="K94" s="14" t="s">
        <v>42</v>
      </c>
      <c r="L94" s="16">
        <v>21.763878866215052</v>
      </c>
      <c r="M94" s="16">
        <f>F86</f>
        <v>0</v>
      </c>
      <c r="N94" s="36"/>
      <c r="O94" s="36"/>
      <c r="P94" s="36"/>
    </row>
    <row r="95" spans="8:16" x14ac:dyDescent="0.25">
      <c r="J95" s="37"/>
      <c r="K95" s="14" t="s">
        <v>43</v>
      </c>
      <c r="L95" s="16">
        <v>21.387388932091799</v>
      </c>
      <c r="M95" s="16">
        <f>F87</f>
        <v>0</v>
      </c>
      <c r="N95" s="36"/>
      <c r="O95" s="36"/>
      <c r="P95" s="36"/>
    </row>
    <row r="96" spans="8:16" x14ac:dyDescent="0.25">
      <c r="J96" s="37">
        <v>30</v>
      </c>
      <c r="K96" s="14" t="s">
        <v>53</v>
      </c>
      <c r="L96" s="16">
        <v>14.158489916548559</v>
      </c>
      <c r="M96" s="16">
        <f>F97</f>
        <v>0</v>
      </c>
      <c r="N96" s="36">
        <f>AVERAGE(L96:L98)</f>
        <v>14.41671015726398</v>
      </c>
      <c r="O96" s="36">
        <f>AVERAGE(M96:M98)</f>
        <v>0</v>
      </c>
      <c r="P96" s="36">
        <f>STDEV(L96:L98)</f>
        <v>0.22475614850659426</v>
      </c>
    </row>
    <row r="97" spans="10:16" x14ac:dyDescent="0.25">
      <c r="J97" s="37"/>
      <c r="K97" s="14" t="s">
        <v>54</v>
      </c>
      <c r="L97" s="16">
        <v>14.523302356865747</v>
      </c>
      <c r="M97" s="16">
        <f>F98</f>
        <v>0</v>
      </c>
      <c r="N97" s="36"/>
      <c r="O97" s="36"/>
      <c r="P97" s="36"/>
    </row>
    <row r="98" spans="10:16" x14ac:dyDescent="0.25">
      <c r="J98" s="37"/>
      <c r="K98" s="14" t="s">
        <v>55</v>
      </c>
      <c r="L98" s="16">
        <v>14.568338198377633</v>
      </c>
      <c r="M98" s="16">
        <f>F99</f>
        <v>0</v>
      </c>
      <c r="N98" s="36"/>
      <c r="O98" s="36"/>
      <c r="P98" s="36"/>
    </row>
    <row r="99" spans="10:16" x14ac:dyDescent="0.25">
      <c r="J99" s="37">
        <v>40</v>
      </c>
      <c r="K99" s="14" t="s">
        <v>65</v>
      </c>
      <c r="L99" s="16">
        <v>10.114792876846776</v>
      </c>
      <c r="M99" s="16">
        <f>F109</f>
        <v>0</v>
      </c>
      <c r="N99" s="36">
        <f>AVERAGE(L99:L101)</f>
        <v>10.270926914231872</v>
      </c>
      <c r="O99" s="36">
        <f>AVERAGE(M99:M101)</f>
        <v>0</v>
      </c>
      <c r="P99" s="36">
        <f>STDEV(L99:L101)</f>
        <v>0.23560374688149843</v>
      </c>
    </row>
    <row r="100" spans="10:16" x14ac:dyDescent="0.25">
      <c r="J100" s="37"/>
      <c r="K100" s="14" t="s">
        <v>66</v>
      </c>
      <c r="L100" s="16">
        <v>10.156054182427086</v>
      </c>
      <c r="M100" s="16">
        <f>F110</f>
        <v>0</v>
      </c>
      <c r="N100" s="36"/>
      <c r="O100" s="36"/>
      <c r="P100" s="36"/>
    </row>
    <row r="101" spans="10:16" x14ac:dyDescent="0.25">
      <c r="J101" s="37"/>
      <c r="K101" s="14" t="s">
        <v>67</v>
      </c>
      <c r="L101" s="16">
        <v>10.541933683421753</v>
      </c>
      <c r="M101" s="16">
        <f>F111</f>
        <v>0</v>
      </c>
      <c r="N101" s="36"/>
      <c r="O101" s="36"/>
      <c r="P101" s="36"/>
    </row>
    <row r="102" spans="10:16" x14ac:dyDescent="0.25">
      <c r="J102" s="37">
        <v>50</v>
      </c>
      <c r="K102" s="14" t="s">
        <v>77</v>
      </c>
      <c r="L102" s="16">
        <v>9.2537937093385025</v>
      </c>
      <c r="M102" s="16">
        <f>F121</f>
        <v>0</v>
      </c>
      <c r="N102" s="36">
        <f>AVERAGE(L102:L104)</f>
        <v>9.4765557676205585</v>
      </c>
      <c r="O102" s="36">
        <f>AVERAGE(M102:M104)</f>
        <v>0</v>
      </c>
      <c r="P102" s="36">
        <f>STDEV(L102:L104)</f>
        <v>0.24292479241771131</v>
      </c>
    </row>
    <row r="103" spans="10:16" x14ac:dyDescent="0.25">
      <c r="J103" s="37"/>
      <c r="K103" s="14" t="s">
        <v>78</v>
      </c>
      <c r="L103" s="16">
        <v>9.4403046396492432</v>
      </c>
      <c r="M103" s="16">
        <f>F122</f>
        <v>0</v>
      </c>
      <c r="N103" s="36"/>
      <c r="O103" s="36"/>
      <c r="P103" s="36"/>
    </row>
    <row r="104" spans="10:16" x14ac:dyDescent="0.25">
      <c r="J104" s="37"/>
      <c r="K104" s="14" t="s">
        <v>79</v>
      </c>
      <c r="L104" s="16">
        <v>9.7355689538739334</v>
      </c>
      <c r="M104" s="16">
        <f>F123</f>
        <v>0</v>
      </c>
      <c r="N104" s="36"/>
      <c r="O104" s="36"/>
      <c r="P104" s="36"/>
    </row>
    <row r="105" spans="10:16" x14ac:dyDescent="0.25">
      <c r="J105" s="17"/>
      <c r="K105" s="17"/>
      <c r="L105" s="17"/>
      <c r="M105" s="17"/>
      <c r="N105" s="17"/>
      <c r="O105" s="17"/>
    </row>
    <row r="106" spans="10:16" x14ac:dyDescent="0.25">
      <c r="J106" s="37">
        <v>10</v>
      </c>
      <c r="K106" s="18" t="s">
        <v>32</v>
      </c>
      <c r="L106" s="19">
        <v>41.024095524216946</v>
      </c>
      <c r="M106" s="19">
        <f>F76</f>
        <v>0</v>
      </c>
      <c r="N106" s="36">
        <f>AVERAGE(L106:L108)</f>
        <v>41.169633658072435</v>
      </c>
      <c r="O106" s="36">
        <f>AVERAGE(M106:M108)</f>
        <v>0</v>
      </c>
      <c r="P106" s="36">
        <f>STDEV(L106:L108)</f>
        <v>0.17098937199294409</v>
      </c>
    </row>
    <row r="107" spans="10:16" x14ac:dyDescent="0.25">
      <c r="J107" s="37"/>
      <c r="K107" s="14" t="s">
        <v>33</v>
      </c>
      <c r="L107" s="19">
        <v>41.357950784395122</v>
      </c>
      <c r="M107" s="19">
        <f>F77</f>
        <v>0</v>
      </c>
      <c r="N107" s="36"/>
      <c r="O107" s="36"/>
      <c r="P107" s="36"/>
    </row>
    <row r="108" spans="10:16" x14ac:dyDescent="0.25">
      <c r="J108" s="37"/>
      <c r="K108" s="14" t="s">
        <v>34</v>
      </c>
      <c r="L108" s="19">
        <v>41.126854665605222</v>
      </c>
      <c r="M108" s="19">
        <f>F78</f>
        <v>0</v>
      </c>
      <c r="N108" s="36"/>
      <c r="O108" s="36"/>
      <c r="P108" s="36"/>
    </row>
    <row r="109" spans="10:16" x14ac:dyDescent="0.25">
      <c r="J109" s="37">
        <v>20</v>
      </c>
      <c r="K109" s="14" t="s">
        <v>44</v>
      </c>
      <c r="L109" s="16">
        <v>20.493052930214311</v>
      </c>
      <c r="M109" s="16">
        <f>F88</f>
        <v>0</v>
      </c>
      <c r="N109" s="36">
        <f>AVERAGE(L109:L111)</f>
        <v>20.911872179513392</v>
      </c>
      <c r="O109" s="36">
        <f>AVERAGE(M109:M111)</f>
        <v>0</v>
      </c>
      <c r="P109" s="36">
        <f>STDEV(L109:L111)</f>
        <v>0.38723023499005765</v>
      </c>
    </row>
    <row r="110" spans="10:16" x14ac:dyDescent="0.25">
      <c r="J110" s="37"/>
      <c r="K110" s="14" t="s">
        <v>45</v>
      </c>
      <c r="L110" s="16">
        <v>21.256891841412656</v>
      </c>
      <c r="M110" s="16">
        <f>F89</f>
        <v>0</v>
      </c>
      <c r="N110" s="36"/>
      <c r="O110" s="36"/>
      <c r="P110" s="36"/>
    </row>
    <row r="111" spans="10:16" x14ac:dyDescent="0.25">
      <c r="J111" s="37"/>
      <c r="K111" s="14" t="s">
        <v>46</v>
      </c>
      <c r="L111" s="16">
        <v>20.985671766913203</v>
      </c>
      <c r="M111" s="16">
        <f>F90</f>
        <v>0</v>
      </c>
      <c r="N111" s="36"/>
      <c r="O111" s="36"/>
      <c r="P111" s="36"/>
    </row>
    <row r="112" spans="10:16" x14ac:dyDescent="0.25">
      <c r="J112" s="37">
        <v>30</v>
      </c>
      <c r="K112" s="14" t="s">
        <v>56</v>
      </c>
      <c r="L112" s="16">
        <v>14.418161881901666</v>
      </c>
      <c r="M112" s="16">
        <f>F100</f>
        <v>0</v>
      </c>
      <c r="N112" s="36">
        <f>AVERAGE(L112:L114)</f>
        <v>14.409610555337254</v>
      </c>
      <c r="O112" s="36">
        <f>AVERAGE(M112:M114)</f>
        <v>0</v>
      </c>
      <c r="P112" s="36">
        <f>STDEV(L112:L114)</f>
        <v>0.21978371369442634</v>
      </c>
    </row>
    <row r="113" spans="10:16" x14ac:dyDescent="0.25">
      <c r="J113" s="37"/>
      <c r="K113" s="14" t="s">
        <v>57</v>
      </c>
      <c r="L113" s="16">
        <v>14.185675981660308</v>
      </c>
      <c r="M113" s="16">
        <f>F101</f>
        <v>0</v>
      </c>
      <c r="N113" s="36"/>
      <c r="O113" s="36"/>
      <c r="P113" s="36"/>
    </row>
    <row r="114" spans="10:16" x14ac:dyDescent="0.25">
      <c r="J114" s="37"/>
      <c r="K114" s="14" t="s">
        <v>58</v>
      </c>
      <c r="L114" s="16">
        <v>14.624993802449792</v>
      </c>
      <c r="M114" s="16">
        <f>F102</f>
        <v>0</v>
      </c>
      <c r="N114" s="36"/>
      <c r="O114" s="36"/>
      <c r="P114" s="36"/>
    </row>
    <row r="115" spans="10:16" x14ac:dyDescent="0.25">
      <c r="J115" s="37">
        <v>40</v>
      </c>
      <c r="K115" s="14" t="s">
        <v>68</v>
      </c>
      <c r="L115" s="16">
        <v>10.716201332003546</v>
      </c>
      <c r="M115" s="16">
        <f>F112</f>
        <v>0</v>
      </c>
      <c r="N115" s="36">
        <f>AVERAGE(L115:L117)</f>
        <v>10.718689043561961</v>
      </c>
      <c r="O115" s="36">
        <f>AVERAGE(M115:M117)</f>
        <v>0</v>
      </c>
      <c r="P115" s="36">
        <f>STDEV(L115:L117)</f>
        <v>5.0038976415556623E-2</v>
      </c>
    </row>
    <row r="116" spans="10:16" x14ac:dyDescent="0.25">
      <c r="J116" s="37"/>
      <c r="K116" s="14" t="s">
        <v>69</v>
      </c>
      <c r="L116" s="16">
        <v>10.669940323601182</v>
      </c>
      <c r="M116" s="16">
        <f>F113</f>
        <v>0</v>
      </c>
      <c r="N116" s="36"/>
      <c r="O116" s="36"/>
      <c r="P116" s="36"/>
    </row>
    <row r="117" spans="10:16" x14ac:dyDescent="0.25">
      <c r="J117" s="37"/>
      <c r="K117" s="14" t="s">
        <v>70</v>
      </c>
      <c r="L117" s="16">
        <v>10.769925475081154</v>
      </c>
      <c r="M117" s="16">
        <f>F114</f>
        <v>0</v>
      </c>
      <c r="N117" s="36"/>
      <c r="O117" s="36"/>
      <c r="P117" s="36"/>
    </row>
    <row r="118" spans="10:16" x14ac:dyDescent="0.25">
      <c r="J118" s="37">
        <v>50</v>
      </c>
      <c r="K118" s="14" t="s">
        <v>80</v>
      </c>
      <c r="L118" s="16">
        <v>10.03407461027413</v>
      </c>
      <c r="M118" s="16">
        <f>F124</f>
        <v>0</v>
      </c>
      <c r="N118" s="36">
        <f>AVERAGE(L118:L120)</f>
        <v>10.14543193931685</v>
      </c>
      <c r="O118" s="36">
        <f>AVERAGE(M118:M120)</f>
        <v>0</v>
      </c>
      <c r="P118" s="36">
        <f>STDEV(L118:L120)</f>
        <v>0.14862403107184977</v>
      </c>
    </row>
    <row r="119" spans="10:16" x14ac:dyDescent="0.25">
      <c r="J119" s="37"/>
      <c r="K119" s="14" t="s">
        <v>81</v>
      </c>
      <c r="L119" s="16">
        <v>10.088023197097232</v>
      </c>
      <c r="M119" s="16">
        <f>F125</f>
        <v>0</v>
      </c>
      <c r="N119" s="36"/>
      <c r="O119" s="36"/>
      <c r="P119" s="36"/>
    </row>
    <row r="120" spans="10:16" x14ac:dyDescent="0.25">
      <c r="J120" s="37"/>
      <c r="K120" s="14" t="s">
        <v>82</v>
      </c>
      <c r="L120" s="16">
        <v>10.31419801057919</v>
      </c>
      <c r="M120" s="16">
        <f>F126</f>
        <v>0</v>
      </c>
      <c r="N120" s="36"/>
      <c r="O120" s="36"/>
      <c r="P120" s="36"/>
    </row>
    <row r="121" spans="10:16" x14ac:dyDescent="0.25">
      <c r="J121" s="17"/>
      <c r="K121" s="17"/>
      <c r="L121" s="17"/>
      <c r="M121" s="17"/>
      <c r="N121" s="17"/>
      <c r="O121" s="17"/>
    </row>
    <row r="122" spans="10:16" x14ac:dyDescent="0.25">
      <c r="J122" s="37">
        <v>10</v>
      </c>
      <c r="K122" s="18" t="s">
        <v>35</v>
      </c>
      <c r="L122" s="19">
        <v>71.009051426551082</v>
      </c>
      <c r="M122" s="19">
        <f>F79</f>
        <v>0</v>
      </c>
      <c r="N122" s="36">
        <f>AVERAGE(L122:L124)</f>
        <v>69.322260737232227</v>
      </c>
      <c r="O122" s="36">
        <f>AVERAGE(M122:M124)</f>
        <v>0</v>
      </c>
      <c r="P122" s="36">
        <f>STDEV(L122:L124)</f>
        <v>1.7006342595662496</v>
      </c>
    </row>
    <row r="123" spans="10:16" x14ac:dyDescent="0.25">
      <c r="J123" s="37"/>
      <c r="K123" s="14" t="s">
        <v>36</v>
      </c>
      <c r="L123" s="19">
        <v>67.608112980786956</v>
      </c>
      <c r="M123" s="19">
        <f>F80</f>
        <v>0</v>
      </c>
      <c r="N123" s="36"/>
      <c r="O123" s="36"/>
      <c r="P123" s="36"/>
    </row>
    <row r="124" spans="10:16" x14ac:dyDescent="0.25">
      <c r="J124" s="37"/>
      <c r="K124" s="14" t="s">
        <v>37</v>
      </c>
      <c r="L124" s="19">
        <v>69.34961780435863</v>
      </c>
      <c r="M124" s="19">
        <f>F81</f>
        <v>0</v>
      </c>
      <c r="N124" s="36"/>
      <c r="O124" s="36"/>
      <c r="P124" s="36"/>
    </row>
    <row r="125" spans="10:16" x14ac:dyDescent="0.25">
      <c r="J125" s="37">
        <v>20</v>
      </c>
      <c r="K125" s="14" t="s">
        <v>47</v>
      </c>
      <c r="L125" s="16">
        <v>26.137613301127224</v>
      </c>
      <c r="M125" s="16">
        <f>F91</f>
        <v>0</v>
      </c>
      <c r="N125" s="36">
        <f>AVERAGE(L125:L127)</f>
        <v>27.714177362053054</v>
      </c>
      <c r="O125" s="36">
        <f>AVERAGE(M125:M127)</f>
        <v>0</v>
      </c>
      <c r="P125" s="36">
        <f>STDEV(L125:L127)</f>
        <v>1.7147404172944603</v>
      </c>
    </row>
    <row r="126" spans="10:16" x14ac:dyDescent="0.25">
      <c r="J126" s="37"/>
      <c r="K126" s="14" t="s">
        <v>48</v>
      </c>
      <c r="L126" s="16">
        <v>29.539845058529806</v>
      </c>
      <c r="M126" s="16">
        <f>F92</f>
        <v>0</v>
      </c>
      <c r="N126" s="36"/>
      <c r="O126" s="36"/>
      <c r="P126" s="36"/>
    </row>
    <row r="127" spans="10:16" x14ac:dyDescent="0.25">
      <c r="J127" s="37"/>
      <c r="K127" s="14" t="s">
        <v>49</v>
      </c>
      <c r="L127" s="16">
        <v>27.465073726502133</v>
      </c>
      <c r="M127" s="16">
        <f>F93</f>
        <v>0</v>
      </c>
      <c r="N127" s="36"/>
      <c r="O127" s="36"/>
      <c r="P127" s="36"/>
    </row>
    <row r="128" spans="10:16" x14ac:dyDescent="0.25">
      <c r="J128" s="37">
        <v>30</v>
      </c>
      <c r="K128" s="14" t="s">
        <v>59</v>
      </c>
      <c r="L128" s="16">
        <v>9.2185474172829149</v>
      </c>
      <c r="M128" s="16">
        <f>F103</f>
        <v>0</v>
      </c>
      <c r="N128" s="36">
        <f>AVERAGE(L128:L130)</f>
        <v>9.6048891548720086</v>
      </c>
      <c r="O128" s="36">
        <f>AVERAGE(M128:M130)</f>
        <v>0</v>
      </c>
      <c r="P128" s="36">
        <f>STDEV(L128:L130)</f>
        <v>0.34896375689826892</v>
      </c>
    </row>
    <row r="129" spans="10:16" x14ac:dyDescent="0.25">
      <c r="J129" s="37"/>
      <c r="K129" s="14" t="s">
        <v>60</v>
      </c>
      <c r="L129" s="16">
        <v>9.698909885108737</v>
      </c>
      <c r="M129" s="16">
        <f>F104</f>
        <v>0</v>
      </c>
      <c r="N129" s="36"/>
      <c r="O129" s="36"/>
      <c r="P129" s="36"/>
    </row>
    <row r="130" spans="10:16" x14ac:dyDescent="0.25">
      <c r="J130" s="37"/>
      <c r="K130" s="14" t="s">
        <v>61</v>
      </c>
      <c r="L130" s="16">
        <v>9.897210162224372</v>
      </c>
      <c r="M130" s="16">
        <f>F105</f>
        <v>0</v>
      </c>
      <c r="N130" s="36"/>
      <c r="O130" s="36"/>
      <c r="P130" s="36"/>
    </row>
    <row r="131" spans="10:16" x14ac:dyDescent="0.25">
      <c r="J131" s="37">
        <v>40</v>
      </c>
      <c r="K131" s="14" t="s">
        <v>71</v>
      </c>
      <c r="L131" s="16">
        <v>5.9239108956184596</v>
      </c>
      <c r="M131" s="16">
        <f>F115</f>
        <v>0</v>
      </c>
      <c r="N131" s="36">
        <f>AVERAGE(L131:L133)</f>
        <v>6.0221683119252747</v>
      </c>
      <c r="O131" s="36">
        <f>AVERAGE(M131:M133)</f>
        <v>0</v>
      </c>
      <c r="P131" s="36">
        <f>STDEV(L131:L133)</f>
        <v>8.7223922576598417E-2</v>
      </c>
    </row>
    <row r="132" spans="10:16" x14ac:dyDescent="0.25">
      <c r="J132" s="37"/>
      <c r="K132" s="14" t="s">
        <v>72</v>
      </c>
      <c r="L132" s="16">
        <v>6.0904574682775197</v>
      </c>
      <c r="M132" s="16">
        <f>F116</f>
        <v>0</v>
      </c>
      <c r="N132" s="36"/>
      <c r="O132" s="36"/>
      <c r="P132" s="36"/>
    </row>
    <row r="133" spans="10:16" x14ac:dyDescent="0.25">
      <c r="J133" s="37"/>
      <c r="K133" s="14" t="s">
        <v>73</v>
      </c>
      <c r="L133" s="16">
        <v>6.0521365718798457</v>
      </c>
      <c r="M133" s="16">
        <f>F117</f>
        <v>0</v>
      </c>
      <c r="N133" s="36"/>
      <c r="O133" s="36"/>
      <c r="P133" s="36"/>
    </row>
    <row r="134" spans="10:16" x14ac:dyDescent="0.25">
      <c r="J134" s="37">
        <v>50</v>
      </c>
      <c r="K134" s="14" t="s">
        <v>83</v>
      </c>
      <c r="L134" s="16">
        <v>5.4091182640236601</v>
      </c>
      <c r="M134" s="16">
        <f>F127</f>
        <v>0</v>
      </c>
      <c r="N134" s="36">
        <f>AVERAGE(L134:L136)</f>
        <v>5.5487116514128685</v>
      </c>
      <c r="O134" s="36">
        <f>AVERAGE(M134:M136)</f>
        <v>0</v>
      </c>
      <c r="P134" s="36">
        <f>STDEV(L134:L136)</f>
        <v>0.20440967721272707</v>
      </c>
    </row>
    <row r="135" spans="10:16" x14ac:dyDescent="0.25">
      <c r="J135" s="37"/>
      <c r="K135" s="14" t="s">
        <v>84</v>
      </c>
      <c r="L135" s="16">
        <v>5.4536794010893885</v>
      </c>
      <c r="M135" s="16">
        <f>F128</f>
        <v>0</v>
      </c>
      <c r="N135" s="36"/>
      <c r="O135" s="36"/>
      <c r="P135" s="36"/>
    </row>
    <row r="136" spans="10:16" x14ac:dyDescent="0.25">
      <c r="J136" s="37"/>
      <c r="K136" s="14" t="s">
        <v>85</v>
      </c>
      <c r="L136" s="16">
        <v>5.7833372891255541</v>
      </c>
      <c r="M136" s="16">
        <f>F129</f>
        <v>0</v>
      </c>
      <c r="N136" s="36"/>
      <c r="O136" s="36"/>
      <c r="P136" s="36"/>
    </row>
  </sheetData>
  <mergeCells count="160">
    <mergeCell ref="J131:J133"/>
    <mergeCell ref="N131:N133"/>
    <mergeCell ref="O131:O133"/>
    <mergeCell ref="P131:P133"/>
    <mergeCell ref="J134:J136"/>
    <mergeCell ref="N134:N136"/>
    <mergeCell ref="O134:O136"/>
    <mergeCell ref="P134:P136"/>
    <mergeCell ref="J125:J127"/>
    <mergeCell ref="N125:N127"/>
    <mergeCell ref="O125:O127"/>
    <mergeCell ref="P125:P127"/>
    <mergeCell ref="J128:J130"/>
    <mergeCell ref="N128:N130"/>
    <mergeCell ref="O128:O130"/>
    <mergeCell ref="P128:P130"/>
    <mergeCell ref="J118:J120"/>
    <mergeCell ref="N118:N120"/>
    <mergeCell ref="O118:O120"/>
    <mergeCell ref="P118:P120"/>
    <mergeCell ref="J122:J124"/>
    <mergeCell ref="N122:N124"/>
    <mergeCell ref="O122:O124"/>
    <mergeCell ref="P122:P124"/>
    <mergeCell ref="J112:J114"/>
    <mergeCell ref="N112:N114"/>
    <mergeCell ref="O112:O114"/>
    <mergeCell ref="P112:P114"/>
    <mergeCell ref="J115:J117"/>
    <mergeCell ref="N115:N117"/>
    <mergeCell ref="O115:O117"/>
    <mergeCell ref="P115:P117"/>
    <mergeCell ref="J106:J108"/>
    <mergeCell ref="N106:N108"/>
    <mergeCell ref="O106:O108"/>
    <mergeCell ref="P106:P108"/>
    <mergeCell ref="J109:J111"/>
    <mergeCell ref="N109:N111"/>
    <mergeCell ref="O109:O111"/>
    <mergeCell ref="P109:P111"/>
    <mergeCell ref="J99:J101"/>
    <mergeCell ref="N99:N101"/>
    <mergeCell ref="O99:O101"/>
    <mergeCell ref="P99:P101"/>
    <mergeCell ref="J102:J104"/>
    <mergeCell ref="N102:N104"/>
    <mergeCell ref="O102:O104"/>
    <mergeCell ref="P102:P104"/>
    <mergeCell ref="J93:J95"/>
    <mergeCell ref="N93:N95"/>
    <mergeCell ref="O93:O95"/>
    <mergeCell ref="P93:P95"/>
    <mergeCell ref="J96:J98"/>
    <mergeCell ref="N96:N98"/>
    <mergeCell ref="O96:O98"/>
    <mergeCell ref="P96:P98"/>
    <mergeCell ref="J86:J88"/>
    <mergeCell ref="N86:N88"/>
    <mergeCell ref="O86:O88"/>
    <mergeCell ref="P86:P88"/>
    <mergeCell ref="J90:J92"/>
    <mergeCell ref="N90:N92"/>
    <mergeCell ref="O90:O92"/>
    <mergeCell ref="P90:P92"/>
    <mergeCell ref="J80:J82"/>
    <mergeCell ref="N80:N82"/>
    <mergeCell ref="O80:O82"/>
    <mergeCell ref="P80:P82"/>
    <mergeCell ref="J83:J85"/>
    <mergeCell ref="N83:N85"/>
    <mergeCell ref="O83:O85"/>
    <mergeCell ref="P83:P85"/>
    <mergeCell ref="J74:J76"/>
    <mergeCell ref="N74:N76"/>
    <mergeCell ref="O74:O76"/>
    <mergeCell ref="P74:P76"/>
    <mergeCell ref="J77:J79"/>
    <mergeCell ref="N77:N79"/>
    <mergeCell ref="O77:O79"/>
    <mergeCell ref="P77:P79"/>
    <mergeCell ref="J65:J67"/>
    <mergeCell ref="N65:N67"/>
    <mergeCell ref="O65:O67"/>
    <mergeCell ref="P65:P67"/>
    <mergeCell ref="J68:J70"/>
    <mergeCell ref="N68:N70"/>
    <mergeCell ref="O68:O70"/>
    <mergeCell ref="P68:P70"/>
    <mergeCell ref="J59:J61"/>
    <mergeCell ref="N59:N61"/>
    <mergeCell ref="O59:O61"/>
    <mergeCell ref="P59:P61"/>
    <mergeCell ref="J62:J64"/>
    <mergeCell ref="N62:N64"/>
    <mergeCell ref="O62:O64"/>
    <mergeCell ref="P62:P64"/>
    <mergeCell ref="J52:J54"/>
    <mergeCell ref="N52:N54"/>
    <mergeCell ref="O52:O54"/>
    <mergeCell ref="P52:P54"/>
    <mergeCell ref="J56:J58"/>
    <mergeCell ref="N56:N58"/>
    <mergeCell ref="O56:O58"/>
    <mergeCell ref="P56:P58"/>
    <mergeCell ref="J46:J48"/>
    <mergeCell ref="N46:N48"/>
    <mergeCell ref="O46:O48"/>
    <mergeCell ref="P46:P48"/>
    <mergeCell ref="J49:J51"/>
    <mergeCell ref="N49:N51"/>
    <mergeCell ref="O49:O51"/>
    <mergeCell ref="P49:P51"/>
    <mergeCell ref="J40:J42"/>
    <mergeCell ref="N40:N42"/>
    <mergeCell ref="O40:O42"/>
    <mergeCell ref="P40:P42"/>
    <mergeCell ref="J43:J45"/>
    <mergeCell ref="N43:N45"/>
    <mergeCell ref="O43:O45"/>
    <mergeCell ref="P43:P45"/>
    <mergeCell ref="J33:J35"/>
    <mergeCell ref="N33:N35"/>
    <mergeCell ref="O33:O35"/>
    <mergeCell ref="P33:P35"/>
    <mergeCell ref="J36:J38"/>
    <mergeCell ref="N36:N38"/>
    <mergeCell ref="O36:O38"/>
    <mergeCell ref="P36:P38"/>
    <mergeCell ref="J27:J29"/>
    <mergeCell ref="N27:N29"/>
    <mergeCell ref="O27:O29"/>
    <mergeCell ref="P27:P29"/>
    <mergeCell ref="J30:J32"/>
    <mergeCell ref="N30:N32"/>
    <mergeCell ref="O30:O32"/>
    <mergeCell ref="P30:P32"/>
    <mergeCell ref="J20:J22"/>
    <mergeCell ref="N20:N22"/>
    <mergeCell ref="O20:O22"/>
    <mergeCell ref="P20:P22"/>
    <mergeCell ref="J24:J26"/>
    <mergeCell ref="N24:N26"/>
    <mergeCell ref="O24:O26"/>
    <mergeCell ref="P24:P26"/>
    <mergeCell ref="J14:J16"/>
    <mergeCell ref="N14:N16"/>
    <mergeCell ref="O14:O16"/>
    <mergeCell ref="P14:P16"/>
    <mergeCell ref="J17:J19"/>
    <mergeCell ref="N17:N19"/>
    <mergeCell ref="O17:O19"/>
    <mergeCell ref="P17:P19"/>
    <mergeCell ref="J8:J10"/>
    <mergeCell ref="N8:N10"/>
    <mergeCell ref="O8:O10"/>
    <mergeCell ref="P8:P10"/>
    <mergeCell ref="J11:J13"/>
    <mergeCell ref="N11:N13"/>
    <mergeCell ref="O11:O13"/>
    <mergeCell ref="P11:P13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36"/>
  <sheetViews>
    <sheetView topLeftCell="A2" zoomScale="80" zoomScaleNormal="80" workbookViewId="0">
      <selection activeCell="C4" sqref="C4:C21"/>
    </sheetView>
  </sheetViews>
  <sheetFormatPr defaultColWidth="11" defaultRowHeight="15.75" x14ac:dyDescent="0.25"/>
  <cols>
    <col min="5" max="5" width="12.125" bestFit="1" customWidth="1"/>
    <col min="10" max="10" width="12.375" bestFit="1" customWidth="1"/>
    <col min="11" max="11" width="9.125" bestFit="1" customWidth="1"/>
    <col min="14" max="14" width="16" bestFit="1" customWidth="1"/>
    <col min="15" max="15" width="13.625" bestFit="1" customWidth="1"/>
  </cols>
  <sheetData>
    <row r="3" spans="1:16" x14ac:dyDescent="0.25">
      <c r="A3" s="2"/>
      <c r="B3" s="2"/>
      <c r="C3" s="2" t="s">
        <v>9</v>
      </c>
      <c r="D3" s="2" t="s">
        <v>0</v>
      </c>
      <c r="E3" s="2" t="s">
        <v>105</v>
      </c>
      <c r="F3" s="2" t="s">
        <v>0</v>
      </c>
    </row>
    <row r="4" spans="1:16" x14ac:dyDescent="0.25">
      <c r="A4" s="4">
        <v>1</v>
      </c>
      <c r="B4" s="5" t="s">
        <v>26</v>
      </c>
      <c r="C4">
        <v>20.159800000000001</v>
      </c>
      <c r="D4">
        <v>1.97</v>
      </c>
      <c r="E4" s="15">
        <f>C4/1000</f>
        <v>2.0159800000000002E-2</v>
      </c>
      <c r="F4">
        <f>D4</f>
        <v>1.97</v>
      </c>
    </row>
    <row r="5" spans="1:16" x14ac:dyDescent="0.25">
      <c r="A5" s="4">
        <v>2</v>
      </c>
      <c r="B5" s="5" t="s">
        <v>27</v>
      </c>
      <c r="C5">
        <v>21.032800000000002</v>
      </c>
      <c r="D5">
        <v>1.1399999999999999</v>
      </c>
      <c r="E5" s="15">
        <f t="shared" ref="E5:E63" si="0">C5/1000</f>
        <v>2.1032800000000001E-2</v>
      </c>
      <c r="F5">
        <f t="shared" ref="F5:F63" si="1">D5</f>
        <v>1.1399999999999999</v>
      </c>
    </row>
    <row r="6" spans="1:16" x14ac:dyDescent="0.25">
      <c r="A6" s="4">
        <v>3</v>
      </c>
      <c r="B6" s="5" t="s">
        <v>28</v>
      </c>
      <c r="C6">
        <v>18.306999999999999</v>
      </c>
      <c r="D6">
        <v>4.59</v>
      </c>
      <c r="E6" s="15">
        <f t="shared" si="0"/>
        <v>1.8306999999999997E-2</v>
      </c>
      <c r="F6">
        <f t="shared" si="1"/>
        <v>4.59</v>
      </c>
      <c r="J6" s="29" t="s">
        <v>123</v>
      </c>
    </row>
    <row r="7" spans="1:16" x14ac:dyDescent="0.25">
      <c r="A7" s="4">
        <v>4</v>
      </c>
      <c r="B7" s="5" t="s">
        <v>29</v>
      </c>
      <c r="C7">
        <v>80.741</v>
      </c>
      <c r="D7">
        <v>1.75</v>
      </c>
      <c r="E7" s="15">
        <f t="shared" si="0"/>
        <v>8.0740999999999993E-2</v>
      </c>
      <c r="F7">
        <f t="shared" si="1"/>
        <v>1.75</v>
      </c>
      <c r="J7" s="10" t="s">
        <v>89</v>
      </c>
      <c r="K7" s="11" t="s">
        <v>90</v>
      </c>
      <c r="L7" s="12" t="str">
        <f>E3</f>
        <v>K (mg/L)</v>
      </c>
      <c r="M7" s="12" t="s">
        <v>93</v>
      </c>
      <c r="N7" s="12" t="s">
        <v>101</v>
      </c>
      <c r="O7" s="13" t="s">
        <v>95</v>
      </c>
      <c r="P7" s="13" t="s">
        <v>99</v>
      </c>
    </row>
    <row r="8" spans="1:16" x14ac:dyDescent="0.25">
      <c r="A8" s="4">
        <v>5</v>
      </c>
      <c r="B8" s="5" t="s">
        <v>30</v>
      </c>
      <c r="C8">
        <v>77.279499999999999</v>
      </c>
      <c r="D8">
        <v>1.85</v>
      </c>
      <c r="E8" s="15">
        <f t="shared" si="0"/>
        <v>7.7279500000000001E-2</v>
      </c>
      <c r="F8">
        <f t="shared" si="1"/>
        <v>1.85</v>
      </c>
      <c r="J8" s="37">
        <v>10</v>
      </c>
      <c r="K8" s="14" t="s">
        <v>26</v>
      </c>
      <c r="L8" s="16">
        <f t="shared" ref="L8:M10" si="2">E4</f>
        <v>2.0159800000000002E-2</v>
      </c>
      <c r="M8" s="16">
        <f t="shared" si="2"/>
        <v>1.97</v>
      </c>
      <c r="N8" s="36">
        <f>AVERAGE(L8:L10)</f>
        <v>1.9833199999999999E-2</v>
      </c>
      <c r="O8" s="36">
        <f>AVERAGE(M8:M10)</f>
        <v>2.5666666666666664</v>
      </c>
      <c r="P8" s="36">
        <f>STDEV(L8:L10)</f>
        <v>1.3919400418121487E-3</v>
      </c>
    </row>
    <row r="9" spans="1:16" x14ac:dyDescent="0.25">
      <c r="A9" s="4">
        <v>6</v>
      </c>
      <c r="B9" s="5" t="s">
        <v>31</v>
      </c>
      <c r="C9">
        <v>79.668899999999994</v>
      </c>
      <c r="D9">
        <v>1.66</v>
      </c>
      <c r="E9" s="15">
        <f t="shared" si="0"/>
        <v>7.9668899999999987E-2</v>
      </c>
      <c r="F9">
        <f t="shared" si="1"/>
        <v>1.66</v>
      </c>
      <c r="J9" s="37"/>
      <c r="K9" s="14" t="s">
        <v>27</v>
      </c>
      <c r="L9" s="16">
        <f>E5</f>
        <v>2.1032800000000001E-2</v>
      </c>
      <c r="M9" s="16">
        <f t="shared" si="2"/>
        <v>1.1399999999999999</v>
      </c>
      <c r="N9" s="36"/>
      <c r="O9" s="36"/>
      <c r="P9" s="36"/>
    </row>
    <row r="10" spans="1:16" x14ac:dyDescent="0.25">
      <c r="A10" s="4">
        <v>7</v>
      </c>
      <c r="B10" s="5" t="s">
        <v>32</v>
      </c>
      <c r="C10">
        <v>19.361799999999999</v>
      </c>
      <c r="D10">
        <v>4.07</v>
      </c>
      <c r="E10" s="15">
        <f t="shared" si="0"/>
        <v>1.9361799999999998E-2</v>
      </c>
      <c r="F10">
        <f t="shared" si="1"/>
        <v>4.07</v>
      </c>
      <c r="J10" s="37"/>
      <c r="K10" s="14" t="s">
        <v>28</v>
      </c>
      <c r="L10" s="16">
        <f t="shared" si="2"/>
        <v>1.8306999999999997E-2</v>
      </c>
      <c r="M10" s="16">
        <f t="shared" si="2"/>
        <v>4.59</v>
      </c>
      <c r="N10" s="36"/>
      <c r="O10" s="36"/>
      <c r="P10" s="36"/>
    </row>
    <row r="11" spans="1:16" x14ac:dyDescent="0.25">
      <c r="A11" s="4">
        <v>8</v>
      </c>
      <c r="B11" s="5" t="s">
        <v>33</v>
      </c>
      <c r="C11">
        <v>19.851099999999999</v>
      </c>
      <c r="D11">
        <v>3.51</v>
      </c>
      <c r="E11" s="15">
        <f t="shared" si="0"/>
        <v>1.98511E-2</v>
      </c>
      <c r="F11">
        <f t="shared" si="1"/>
        <v>3.51</v>
      </c>
      <c r="J11" s="37">
        <v>20</v>
      </c>
      <c r="K11" s="14" t="s">
        <v>38</v>
      </c>
      <c r="L11" s="16">
        <f t="shared" ref="L11:M13" si="3">E16</f>
        <v>1.10087E-2</v>
      </c>
      <c r="M11" s="16">
        <f t="shared" si="3"/>
        <v>4.21</v>
      </c>
      <c r="N11" s="36">
        <f>AVERAGE(L11:L13)</f>
        <v>1.1546466666666666E-2</v>
      </c>
      <c r="O11" s="36">
        <f>AVERAGE(M11:M13)</f>
        <v>5.9433333333333325</v>
      </c>
      <c r="P11" s="36">
        <f>STDEV(L11:L13)</f>
        <v>7.3781081811893597E-4</v>
      </c>
    </row>
    <row r="12" spans="1:16" x14ac:dyDescent="0.25">
      <c r="A12" s="4">
        <v>9</v>
      </c>
      <c r="B12" s="5" t="s">
        <v>34</v>
      </c>
      <c r="C12">
        <v>19.206399999999999</v>
      </c>
      <c r="D12">
        <v>3.86</v>
      </c>
      <c r="E12" s="15">
        <f t="shared" si="0"/>
        <v>1.9206399999999998E-2</v>
      </c>
      <c r="F12">
        <f t="shared" si="1"/>
        <v>3.86</v>
      </c>
      <c r="J12" s="37"/>
      <c r="K12" s="14" t="s">
        <v>39</v>
      </c>
      <c r="L12" s="16">
        <f t="shared" si="3"/>
        <v>1.23876E-2</v>
      </c>
      <c r="M12" s="16">
        <f t="shared" si="3"/>
        <v>4.59</v>
      </c>
      <c r="N12" s="36"/>
      <c r="O12" s="36"/>
      <c r="P12" s="36"/>
    </row>
    <row r="13" spans="1:16" x14ac:dyDescent="0.25">
      <c r="A13" s="4">
        <v>10</v>
      </c>
      <c r="B13" s="5" t="s">
        <v>35</v>
      </c>
      <c r="C13">
        <v>31.6675</v>
      </c>
      <c r="D13">
        <v>2.1</v>
      </c>
      <c r="E13" s="15">
        <f t="shared" si="0"/>
        <v>3.1667500000000001E-2</v>
      </c>
      <c r="F13">
        <f t="shared" si="1"/>
        <v>2.1</v>
      </c>
      <c r="J13" s="37"/>
      <c r="K13" s="14" t="s">
        <v>40</v>
      </c>
      <c r="L13" s="16">
        <f t="shared" si="3"/>
        <v>1.1243100000000001E-2</v>
      </c>
      <c r="M13" s="16">
        <f t="shared" si="3"/>
        <v>9.0299999999999994</v>
      </c>
      <c r="N13" s="36"/>
      <c r="O13" s="36"/>
      <c r="P13" s="36"/>
    </row>
    <row r="14" spans="1:16" x14ac:dyDescent="0.25">
      <c r="A14" s="4">
        <v>11</v>
      </c>
      <c r="B14" s="5" t="s">
        <v>36</v>
      </c>
      <c r="C14">
        <v>30.2683</v>
      </c>
      <c r="D14">
        <v>3.57</v>
      </c>
      <c r="E14" s="15">
        <f t="shared" si="0"/>
        <v>3.0268300000000001E-2</v>
      </c>
      <c r="F14">
        <f t="shared" si="1"/>
        <v>3.57</v>
      </c>
      <c r="J14" s="37">
        <v>30</v>
      </c>
      <c r="K14" s="14" t="s">
        <v>50</v>
      </c>
      <c r="L14" s="16">
        <f t="shared" ref="L14:M16" si="4">E28</f>
        <v>9.6913999999999993E-3</v>
      </c>
      <c r="M14" s="16">
        <f t="shared" si="4"/>
        <v>7.66</v>
      </c>
      <c r="N14" s="36">
        <f>AVERAGE(L14:L16)</f>
        <v>2.0069699999999999E-2</v>
      </c>
      <c r="O14" s="36">
        <f>AVERAGE(M14:M16)</f>
        <v>4.5133333333333336</v>
      </c>
      <c r="P14" s="36">
        <f>STDEV(L14:L16)</f>
        <v>1.8978974534731848E-2</v>
      </c>
    </row>
    <row r="15" spans="1:16" x14ac:dyDescent="0.25">
      <c r="A15" s="4">
        <v>12</v>
      </c>
      <c r="B15" s="5" t="s">
        <v>37</v>
      </c>
      <c r="C15">
        <v>29.273499999999999</v>
      </c>
      <c r="D15">
        <v>2.6</v>
      </c>
      <c r="E15" s="15">
        <f t="shared" si="0"/>
        <v>2.9273499999999997E-2</v>
      </c>
      <c r="F15">
        <f t="shared" si="1"/>
        <v>2.6</v>
      </c>
      <c r="J15" s="37"/>
      <c r="K15" s="14" t="s">
        <v>51</v>
      </c>
      <c r="L15" s="16">
        <f t="shared" si="4"/>
        <v>8.5429999999999985E-3</v>
      </c>
      <c r="M15" s="16">
        <f t="shared" si="4"/>
        <v>4.4400000000000004</v>
      </c>
      <c r="N15" s="36"/>
      <c r="O15" s="36"/>
      <c r="P15" s="36"/>
    </row>
    <row r="16" spans="1:16" x14ac:dyDescent="0.25">
      <c r="A16" s="4">
        <v>13</v>
      </c>
      <c r="B16" s="5" t="s">
        <v>38</v>
      </c>
      <c r="C16">
        <v>11.008699999999999</v>
      </c>
      <c r="D16">
        <v>4.21</v>
      </c>
      <c r="E16" s="15">
        <f t="shared" si="0"/>
        <v>1.10087E-2</v>
      </c>
      <c r="F16">
        <f t="shared" si="1"/>
        <v>4.21</v>
      </c>
      <c r="J16" s="37"/>
      <c r="K16" s="14" t="s">
        <v>52</v>
      </c>
      <c r="L16" s="16">
        <f t="shared" si="4"/>
        <v>4.1974699999999997E-2</v>
      </c>
      <c r="M16" s="16">
        <f t="shared" si="4"/>
        <v>1.44</v>
      </c>
      <c r="N16" s="36"/>
      <c r="O16" s="36"/>
      <c r="P16" s="36"/>
    </row>
    <row r="17" spans="1:16" x14ac:dyDescent="0.25">
      <c r="A17" s="4">
        <v>14</v>
      </c>
      <c r="B17" s="5" t="s">
        <v>39</v>
      </c>
      <c r="C17">
        <v>12.387600000000001</v>
      </c>
      <c r="D17">
        <v>4.59</v>
      </c>
      <c r="E17" s="15">
        <f t="shared" si="0"/>
        <v>1.23876E-2</v>
      </c>
      <c r="F17">
        <f t="shared" si="1"/>
        <v>4.59</v>
      </c>
      <c r="J17" s="37">
        <v>40</v>
      </c>
      <c r="K17" s="14" t="s">
        <v>62</v>
      </c>
      <c r="L17" s="16">
        <f t="shared" ref="L17:M19" si="5">E40</f>
        <v>7.9025999999999992E-3</v>
      </c>
      <c r="M17" s="16">
        <f t="shared" si="5"/>
        <v>10.97</v>
      </c>
      <c r="N17" s="36">
        <f>AVERAGE(L17:L19)</f>
        <v>8.4377333333333325E-3</v>
      </c>
      <c r="O17" s="36">
        <f>AVERAGE(M17:M19)</f>
        <v>10.196666666666667</v>
      </c>
      <c r="P17" s="36">
        <f>STDEV(L17:L19)</f>
        <v>1.1969581126060058E-3</v>
      </c>
    </row>
    <row r="18" spans="1:16" x14ac:dyDescent="0.25">
      <c r="A18" s="4">
        <v>15</v>
      </c>
      <c r="B18" s="5" t="s">
        <v>40</v>
      </c>
      <c r="C18">
        <v>11.2431</v>
      </c>
      <c r="D18">
        <v>9.0299999999999994</v>
      </c>
      <c r="E18" s="15">
        <f t="shared" si="0"/>
        <v>1.1243100000000001E-2</v>
      </c>
      <c r="F18">
        <f t="shared" si="1"/>
        <v>9.0299999999999994</v>
      </c>
      <c r="J18" s="37"/>
      <c r="K18" s="14" t="s">
        <v>63</v>
      </c>
      <c r="L18" s="16">
        <f t="shared" si="5"/>
        <v>7.6017000000000003E-3</v>
      </c>
      <c r="M18" s="16">
        <f t="shared" si="5"/>
        <v>10.34</v>
      </c>
      <c r="N18" s="36"/>
      <c r="O18" s="36"/>
      <c r="P18" s="36"/>
    </row>
    <row r="19" spans="1:16" x14ac:dyDescent="0.25">
      <c r="A19" s="4">
        <v>16</v>
      </c>
      <c r="B19" s="5" t="s">
        <v>41</v>
      </c>
      <c r="C19">
        <v>44.514800000000001</v>
      </c>
      <c r="D19">
        <v>3.73</v>
      </c>
      <c r="E19" s="15">
        <f t="shared" si="0"/>
        <v>4.45148E-2</v>
      </c>
      <c r="F19">
        <f t="shared" si="1"/>
        <v>3.73</v>
      </c>
      <c r="J19" s="37"/>
      <c r="K19" s="14" t="s">
        <v>64</v>
      </c>
      <c r="L19" s="16">
        <f t="shared" si="5"/>
        <v>9.8088999999999989E-3</v>
      </c>
      <c r="M19" s="16">
        <f t="shared" si="5"/>
        <v>9.2799999999999994</v>
      </c>
      <c r="N19" s="36"/>
      <c r="O19" s="36"/>
      <c r="P19" s="36"/>
    </row>
    <row r="20" spans="1:16" x14ac:dyDescent="0.25">
      <c r="A20" s="4">
        <v>17</v>
      </c>
      <c r="B20" s="5" t="s">
        <v>42</v>
      </c>
      <c r="C20">
        <v>43.082599999999999</v>
      </c>
      <c r="D20">
        <v>1.32</v>
      </c>
      <c r="E20" s="15">
        <f t="shared" si="0"/>
        <v>4.3082599999999999E-2</v>
      </c>
      <c r="F20">
        <f t="shared" si="1"/>
        <v>1.32</v>
      </c>
      <c r="J20" s="37">
        <v>50</v>
      </c>
      <c r="K20" s="14" t="s">
        <v>74</v>
      </c>
      <c r="L20" s="16">
        <f t="shared" ref="L20:M22" si="6">E52</f>
        <v>6.8941000000000002E-3</v>
      </c>
      <c r="M20" s="16">
        <f t="shared" si="6"/>
        <v>11.29</v>
      </c>
      <c r="N20" s="36">
        <f>AVERAGE(L20:L22)</f>
        <v>1.8421799999999999E-2</v>
      </c>
      <c r="O20" s="36">
        <f>AVERAGE(M20:M22)</f>
        <v>8.0066666666666659</v>
      </c>
      <c r="P20" s="36">
        <f>STDEV(L20:L22)</f>
        <v>1.9997227227043252E-2</v>
      </c>
    </row>
    <row r="21" spans="1:16" x14ac:dyDescent="0.25">
      <c r="A21" s="4">
        <v>18</v>
      </c>
      <c r="B21" s="5" t="s">
        <v>43</v>
      </c>
      <c r="C21">
        <v>42.593800000000002</v>
      </c>
      <c r="D21">
        <v>1.45</v>
      </c>
      <c r="E21" s="15">
        <f t="shared" si="0"/>
        <v>4.2593800000000001E-2</v>
      </c>
      <c r="F21">
        <f t="shared" si="1"/>
        <v>1.45</v>
      </c>
      <c r="J21" s="37"/>
      <c r="K21" s="14" t="s">
        <v>75</v>
      </c>
      <c r="L21" s="16">
        <f t="shared" si="6"/>
        <v>6.8586999999999997E-3</v>
      </c>
      <c r="M21" s="16">
        <f t="shared" si="6"/>
        <v>10.65</v>
      </c>
      <c r="N21" s="36"/>
      <c r="O21" s="36"/>
      <c r="P21" s="36"/>
    </row>
    <row r="22" spans="1:16" x14ac:dyDescent="0.25">
      <c r="A22" s="4">
        <v>19</v>
      </c>
      <c r="B22" s="5" t="s">
        <v>44</v>
      </c>
      <c r="C22">
        <v>11.947699999999999</v>
      </c>
      <c r="D22">
        <v>5.0999999999999996</v>
      </c>
      <c r="E22" s="15">
        <f t="shared" si="0"/>
        <v>1.1947699999999999E-2</v>
      </c>
      <c r="F22">
        <f t="shared" si="1"/>
        <v>5.0999999999999996</v>
      </c>
      <c r="J22" s="37"/>
      <c r="K22" s="14" t="s">
        <v>76</v>
      </c>
      <c r="L22" s="16">
        <f t="shared" si="6"/>
        <v>4.1512599999999997E-2</v>
      </c>
      <c r="M22" s="16">
        <f t="shared" si="6"/>
        <v>2.08</v>
      </c>
      <c r="N22" s="36"/>
      <c r="O22" s="36"/>
      <c r="P22" s="36"/>
    </row>
    <row r="23" spans="1:16" x14ac:dyDescent="0.25">
      <c r="A23" s="4">
        <v>20</v>
      </c>
      <c r="B23" s="5" t="s">
        <v>45</v>
      </c>
      <c r="C23">
        <v>12.0823</v>
      </c>
      <c r="D23">
        <v>6.41</v>
      </c>
      <c r="E23" s="15">
        <f t="shared" si="0"/>
        <v>1.2082300000000001E-2</v>
      </c>
      <c r="F23">
        <f t="shared" si="1"/>
        <v>6.41</v>
      </c>
      <c r="J23" s="17"/>
      <c r="K23" s="17"/>
      <c r="L23" s="17"/>
      <c r="M23" s="17"/>
      <c r="N23" s="17"/>
      <c r="O23" s="17"/>
    </row>
    <row r="24" spans="1:16" x14ac:dyDescent="0.25">
      <c r="A24" s="4">
        <v>21</v>
      </c>
      <c r="B24" s="5" t="s">
        <v>46</v>
      </c>
      <c r="C24">
        <v>14.235300000000001</v>
      </c>
      <c r="D24">
        <v>9.7799999999999994</v>
      </c>
      <c r="E24" s="15">
        <f t="shared" si="0"/>
        <v>1.4235300000000001E-2</v>
      </c>
      <c r="F24">
        <f t="shared" si="1"/>
        <v>9.7799999999999994</v>
      </c>
      <c r="J24" s="37">
        <v>10</v>
      </c>
      <c r="K24" s="18" t="s">
        <v>29</v>
      </c>
      <c r="L24" s="19">
        <f t="shared" ref="L24:M26" si="7">E7</f>
        <v>8.0740999999999993E-2</v>
      </c>
      <c r="M24" s="19">
        <f t="shared" si="7"/>
        <v>1.75</v>
      </c>
      <c r="N24" s="36">
        <f>AVERAGE(L24:L26)</f>
        <v>7.9229800000000003E-2</v>
      </c>
      <c r="O24" s="36">
        <f>AVERAGE(M24:M26)</f>
        <v>1.7533333333333332</v>
      </c>
      <c r="P24" s="36">
        <f>STDEV(L24:L26)</f>
        <v>1.7720333433657457E-3</v>
      </c>
    </row>
    <row r="25" spans="1:16" x14ac:dyDescent="0.25">
      <c r="A25" s="4">
        <v>22</v>
      </c>
      <c r="B25" s="5" t="s">
        <v>47</v>
      </c>
      <c r="C25">
        <v>13.690799999999999</v>
      </c>
      <c r="D25">
        <v>4.29</v>
      </c>
      <c r="E25" s="15">
        <f t="shared" si="0"/>
        <v>1.3690799999999999E-2</v>
      </c>
      <c r="F25">
        <f t="shared" si="1"/>
        <v>4.29</v>
      </c>
      <c r="J25" s="37"/>
      <c r="K25" s="14" t="s">
        <v>30</v>
      </c>
      <c r="L25" s="19">
        <f t="shared" si="7"/>
        <v>7.7279500000000001E-2</v>
      </c>
      <c r="M25" s="19">
        <f t="shared" si="7"/>
        <v>1.85</v>
      </c>
      <c r="N25" s="36"/>
      <c r="O25" s="36"/>
      <c r="P25" s="36"/>
    </row>
    <row r="26" spans="1:16" x14ac:dyDescent="0.25">
      <c r="A26" s="4">
        <v>23</v>
      </c>
      <c r="B26" s="5" t="s">
        <v>48</v>
      </c>
      <c r="C26">
        <v>14.7447</v>
      </c>
      <c r="D26">
        <v>4.34</v>
      </c>
      <c r="E26" s="15">
        <f t="shared" si="0"/>
        <v>1.4744699999999999E-2</v>
      </c>
      <c r="F26">
        <f t="shared" si="1"/>
        <v>4.34</v>
      </c>
      <c r="J26" s="37"/>
      <c r="K26" s="14" t="s">
        <v>31</v>
      </c>
      <c r="L26" s="19">
        <f t="shared" si="7"/>
        <v>7.9668899999999987E-2</v>
      </c>
      <c r="M26" s="19">
        <f t="shared" si="7"/>
        <v>1.66</v>
      </c>
      <c r="N26" s="36"/>
      <c r="O26" s="36"/>
      <c r="P26" s="36"/>
    </row>
    <row r="27" spans="1:16" x14ac:dyDescent="0.25">
      <c r="A27" s="4">
        <v>24</v>
      </c>
      <c r="B27" s="5" t="s">
        <v>49</v>
      </c>
      <c r="C27">
        <v>16.655000000000001</v>
      </c>
      <c r="D27">
        <v>6.04</v>
      </c>
      <c r="E27" s="15">
        <f t="shared" si="0"/>
        <v>1.6655E-2</v>
      </c>
      <c r="F27">
        <f t="shared" si="1"/>
        <v>6.04</v>
      </c>
      <c r="J27" s="37">
        <v>20</v>
      </c>
      <c r="K27" s="14" t="s">
        <v>41</v>
      </c>
      <c r="L27" s="16">
        <f t="shared" ref="L27:M29" si="8">E19</f>
        <v>4.45148E-2</v>
      </c>
      <c r="M27" s="16">
        <f t="shared" si="8"/>
        <v>3.73</v>
      </c>
      <c r="N27" s="36">
        <f>AVERAGE(L27:L29)</f>
        <v>4.3397066666666671E-2</v>
      </c>
      <c r="O27" s="36">
        <f>AVERAGE(M27:M29)</f>
        <v>2.1666666666666665</v>
      </c>
      <c r="P27" s="36">
        <f>STDEV(L27:L29)</f>
        <v>9.9836226557965075E-4</v>
      </c>
    </row>
    <row r="28" spans="1:16" x14ac:dyDescent="0.25">
      <c r="A28" s="4">
        <v>25</v>
      </c>
      <c r="B28" s="5" t="s">
        <v>50</v>
      </c>
      <c r="C28">
        <v>9.6913999999999998</v>
      </c>
      <c r="D28">
        <v>7.66</v>
      </c>
      <c r="E28" s="15">
        <f t="shared" si="0"/>
        <v>9.6913999999999993E-3</v>
      </c>
      <c r="F28">
        <f t="shared" si="1"/>
        <v>7.66</v>
      </c>
      <c r="J28" s="37"/>
      <c r="K28" s="14" t="s">
        <v>42</v>
      </c>
      <c r="L28" s="16">
        <f t="shared" si="8"/>
        <v>4.3082599999999999E-2</v>
      </c>
      <c r="M28" s="16">
        <f t="shared" si="8"/>
        <v>1.32</v>
      </c>
      <c r="N28" s="36"/>
      <c r="O28" s="36"/>
      <c r="P28" s="36"/>
    </row>
    <row r="29" spans="1:16" x14ac:dyDescent="0.25">
      <c r="A29" s="4">
        <v>26</v>
      </c>
      <c r="B29" s="5" t="s">
        <v>51</v>
      </c>
      <c r="C29">
        <v>8.5429999999999993</v>
      </c>
      <c r="D29">
        <v>4.4400000000000004</v>
      </c>
      <c r="E29" s="15">
        <f t="shared" si="0"/>
        <v>8.5429999999999985E-3</v>
      </c>
      <c r="F29">
        <f t="shared" si="1"/>
        <v>4.4400000000000004</v>
      </c>
      <c r="J29" s="37"/>
      <c r="K29" s="14" t="s">
        <v>43</v>
      </c>
      <c r="L29" s="16">
        <f t="shared" si="8"/>
        <v>4.2593800000000001E-2</v>
      </c>
      <c r="M29" s="16">
        <f t="shared" si="8"/>
        <v>1.45</v>
      </c>
      <c r="N29" s="36"/>
      <c r="O29" s="36"/>
      <c r="P29" s="36"/>
    </row>
    <row r="30" spans="1:16" x14ac:dyDescent="0.25">
      <c r="A30" s="4">
        <v>27</v>
      </c>
      <c r="B30" s="5" t="s">
        <v>52</v>
      </c>
      <c r="C30">
        <v>41.974699999999999</v>
      </c>
      <c r="D30">
        <v>1.44</v>
      </c>
      <c r="E30" s="15">
        <f t="shared" si="0"/>
        <v>4.1974699999999997E-2</v>
      </c>
      <c r="F30">
        <f t="shared" si="1"/>
        <v>1.44</v>
      </c>
      <c r="J30" s="37">
        <v>30</v>
      </c>
      <c r="K30" s="14" t="s">
        <v>53</v>
      </c>
      <c r="L30" s="16">
        <f t="shared" ref="L30:M32" si="9">E31</f>
        <v>2.9892200000000001E-2</v>
      </c>
      <c r="M30" s="16">
        <f t="shared" si="9"/>
        <v>2.21</v>
      </c>
      <c r="N30" s="36">
        <f>AVERAGE(L30:L32)</f>
        <v>2.8665366666666667E-2</v>
      </c>
      <c r="O30" s="36">
        <f>AVERAGE(M30:M32)</f>
        <v>2.1533333333333333</v>
      </c>
      <c r="P30" s="36">
        <f>STDEV(L30:L32)</f>
        <v>1.0636945629894567E-3</v>
      </c>
    </row>
    <row r="31" spans="1:16" x14ac:dyDescent="0.25">
      <c r="A31" s="4">
        <v>28</v>
      </c>
      <c r="B31" s="5" t="s">
        <v>53</v>
      </c>
      <c r="C31">
        <v>29.892199999999999</v>
      </c>
      <c r="D31">
        <v>2.21</v>
      </c>
      <c r="E31" s="15">
        <f t="shared" si="0"/>
        <v>2.9892200000000001E-2</v>
      </c>
      <c r="F31">
        <f t="shared" si="1"/>
        <v>2.21</v>
      </c>
      <c r="J31" s="37"/>
      <c r="K31" s="14" t="s">
        <v>54</v>
      </c>
      <c r="L31" s="16">
        <f t="shared" si="9"/>
        <v>2.8103000000000003E-2</v>
      </c>
      <c r="M31" s="16">
        <f t="shared" si="9"/>
        <v>1.5</v>
      </c>
      <c r="N31" s="36"/>
      <c r="O31" s="36"/>
      <c r="P31" s="36"/>
    </row>
    <row r="32" spans="1:16" x14ac:dyDescent="0.25">
      <c r="A32" s="4">
        <v>29</v>
      </c>
      <c r="B32" s="5" t="s">
        <v>54</v>
      </c>
      <c r="C32">
        <v>28.103000000000002</v>
      </c>
      <c r="D32">
        <v>1.5</v>
      </c>
      <c r="E32" s="15">
        <f t="shared" si="0"/>
        <v>2.8103000000000003E-2</v>
      </c>
      <c r="F32">
        <f t="shared" si="1"/>
        <v>1.5</v>
      </c>
      <c r="J32" s="37"/>
      <c r="K32" s="14" t="s">
        <v>55</v>
      </c>
      <c r="L32" s="16">
        <f t="shared" si="9"/>
        <v>2.8000900000000002E-2</v>
      </c>
      <c r="M32" s="16">
        <f t="shared" si="9"/>
        <v>2.75</v>
      </c>
      <c r="N32" s="36"/>
      <c r="O32" s="36"/>
      <c r="P32" s="36"/>
    </row>
    <row r="33" spans="1:16" x14ac:dyDescent="0.25">
      <c r="A33" s="4">
        <v>30</v>
      </c>
      <c r="B33" s="5" t="s">
        <v>55</v>
      </c>
      <c r="C33">
        <v>28.000900000000001</v>
      </c>
      <c r="D33">
        <v>2.75</v>
      </c>
      <c r="E33" s="15">
        <f t="shared" si="0"/>
        <v>2.8000900000000002E-2</v>
      </c>
      <c r="F33">
        <f t="shared" si="1"/>
        <v>2.75</v>
      </c>
      <c r="J33" s="37">
        <v>40</v>
      </c>
      <c r="K33" s="14" t="s">
        <v>65</v>
      </c>
      <c r="L33" s="16">
        <f t="shared" ref="L33:M35" si="10">E43</f>
        <v>2.18877E-2</v>
      </c>
      <c r="M33" s="16">
        <f t="shared" si="10"/>
        <v>4.78</v>
      </c>
      <c r="N33" s="36">
        <f>AVERAGE(L33:L35)</f>
        <v>2.9972200000000001E-2</v>
      </c>
      <c r="O33" s="36">
        <f>AVERAGE(M33:M35)</f>
        <v>2.56</v>
      </c>
      <c r="P33" s="36">
        <f>STDEV(L33:L35)</f>
        <v>1.424376260859469E-2</v>
      </c>
    </row>
    <row r="34" spans="1:16" x14ac:dyDescent="0.25">
      <c r="A34" s="4">
        <v>31</v>
      </c>
      <c r="B34" s="5" t="s">
        <v>56</v>
      </c>
      <c r="C34">
        <v>10.283899999999999</v>
      </c>
      <c r="D34">
        <v>6.44</v>
      </c>
      <c r="E34" s="15">
        <f t="shared" si="0"/>
        <v>1.0283899999999999E-2</v>
      </c>
      <c r="F34">
        <f t="shared" si="1"/>
        <v>6.44</v>
      </c>
      <c r="J34" s="37"/>
      <c r="K34" s="14" t="s">
        <v>66</v>
      </c>
      <c r="L34" s="16">
        <f t="shared" si="10"/>
        <v>2.16102E-2</v>
      </c>
      <c r="M34" s="16">
        <f t="shared" si="10"/>
        <v>0.63</v>
      </c>
      <c r="N34" s="36"/>
      <c r="O34" s="36"/>
      <c r="P34" s="36"/>
    </row>
    <row r="35" spans="1:16" x14ac:dyDescent="0.25">
      <c r="A35" s="4">
        <v>32</v>
      </c>
      <c r="B35" s="5" t="s">
        <v>57</v>
      </c>
      <c r="C35">
        <v>9.7148000000000003</v>
      </c>
      <c r="D35">
        <v>6.71</v>
      </c>
      <c r="E35" s="15">
        <f t="shared" si="0"/>
        <v>9.7148000000000009E-3</v>
      </c>
      <c r="F35">
        <f t="shared" si="1"/>
        <v>6.71</v>
      </c>
      <c r="J35" s="37"/>
      <c r="K35" s="14" t="s">
        <v>67</v>
      </c>
      <c r="L35" s="16">
        <f t="shared" si="10"/>
        <v>4.64187E-2</v>
      </c>
      <c r="M35" s="16">
        <f t="shared" si="10"/>
        <v>2.27</v>
      </c>
      <c r="N35" s="36"/>
      <c r="O35" s="36"/>
      <c r="P35" s="36"/>
    </row>
    <row r="36" spans="1:16" x14ac:dyDescent="0.25">
      <c r="A36" s="4">
        <v>33</v>
      </c>
      <c r="B36" s="5" t="s">
        <v>58</v>
      </c>
      <c r="C36">
        <v>10.2957</v>
      </c>
      <c r="D36">
        <v>3.68</v>
      </c>
      <c r="E36" s="15">
        <f t="shared" si="0"/>
        <v>1.02957E-2</v>
      </c>
      <c r="F36">
        <f t="shared" si="1"/>
        <v>3.68</v>
      </c>
      <c r="J36" s="37">
        <v>50</v>
      </c>
      <c r="K36" s="14" t="s">
        <v>77</v>
      </c>
      <c r="L36" s="16">
        <f t="shared" ref="L36:M38" si="11">E55</f>
        <v>1.71656E-2</v>
      </c>
      <c r="M36" s="16">
        <f t="shared" si="11"/>
        <v>4.6399999999999997</v>
      </c>
      <c r="N36" s="36">
        <f>AVERAGE(L36:L38)</f>
        <v>3.0709566666666663E-2</v>
      </c>
      <c r="O36" s="36">
        <f>AVERAGE(M36:M38)</f>
        <v>3.7899999999999996</v>
      </c>
      <c r="P36" s="36">
        <f>STDEV(L36:L38)</f>
        <v>2.0300640544656058E-2</v>
      </c>
    </row>
    <row r="37" spans="1:16" x14ac:dyDescent="0.25">
      <c r="A37" s="4">
        <v>34</v>
      </c>
      <c r="B37" s="5" t="s">
        <v>59</v>
      </c>
      <c r="C37">
        <v>8.2316000000000003</v>
      </c>
      <c r="D37">
        <v>7.05</v>
      </c>
      <c r="E37" s="15">
        <f t="shared" si="0"/>
        <v>8.2316000000000004E-3</v>
      </c>
      <c r="F37">
        <f t="shared" si="1"/>
        <v>7.05</v>
      </c>
      <c r="J37" s="37"/>
      <c r="K37" s="14" t="s">
        <v>78</v>
      </c>
      <c r="L37" s="16">
        <f t="shared" si="11"/>
        <v>5.40507E-2</v>
      </c>
      <c r="M37" s="16">
        <f t="shared" si="11"/>
        <v>2.0099999999999998</v>
      </c>
      <c r="N37" s="36"/>
      <c r="O37" s="36"/>
      <c r="P37" s="36"/>
    </row>
    <row r="38" spans="1:16" x14ac:dyDescent="0.25">
      <c r="A38" s="4">
        <v>35</v>
      </c>
      <c r="B38" s="5" t="s">
        <v>60</v>
      </c>
      <c r="C38">
        <v>7.0655000000000001</v>
      </c>
      <c r="D38">
        <v>11.55</v>
      </c>
      <c r="E38" s="15">
        <f t="shared" si="0"/>
        <v>7.0654999999999997E-3</v>
      </c>
      <c r="F38">
        <f t="shared" si="1"/>
        <v>11.55</v>
      </c>
      <c r="J38" s="37"/>
      <c r="K38" s="14" t="s">
        <v>79</v>
      </c>
      <c r="L38" s="16">
        <f t="shared" si="11"/>
        <v>2.0912400000000001E-2</v>
      </c>
      <c r="M38" s="16">
        <f t="shared" si="11"/>
        <v>4.72</v>
      </c>
      <c r="N38" s="36"/>
      <c r="O38" s="36"/>
      <c r="P38" s="36"/>
    </row>
    <row r="39" spans="1:16" x14ac:dyDescent="0.25">
      <c r="A39" s="4">
        <v>36</v>
      </c>
      <c r="B39" s="5" t="s">
        <v>61</v>
      </c>
      <c r="C39">
        <v>6.9005999999999998</v>
      </c>
      <c r="D39">
        <v>16.64</v>
      </c>
      <c r="E39" s="15">
        <f t="shared" si="0"/>
        <v>6.9005999999999998E-3</v>
      </c>
      <c r="F39">
        <f t="shared" si="1"/>
        <v>16.64</v>
      </c>
      <c r="J39" s="17"/>
      <c r="K39" s="17"/>
      <c r="L39" s="17"/>
      <c r="M39" s="17"/>
      <c r="N39" s="17"/>
      <c r="O39" s="17"/>
    </row>
    <row r="40" spans="1:16" x14ac:dyDescent="0.25">
      <c r="A40" s="4">
        <v>37</v>
      </c>
      <c r="B40" s="5" t="s">
        <v>62</v>
      </c>
      <c r="C40">
        <v>7.9025999999999996</v>
      </c>
      <c r="D40">
        <v>10.97</v>
      </c>
      <c r="E40" s="15">
        <f t="shared" si="0"/>
        <v>7.9025999999999992E-3</v>
      </c>
      <c r="F40">
        <f t="shared" si="1"/>
        <v>10.97</v>
      </c>
      <c r="J40" s="37">
        <v>10</v>
      </c>
      <c r="K40" s="18" t="s">
        <v>32</v>
      </c>
      <c r="L40" s="19">
        <f t="shared" ref="L40:M42" si="12">E10</f>
        <v>1.9361799999999998E-2</v>
      </c>
      <c r="M40" s="19">
        <f t="shared" si="12"/>
        <v>4.07</v>
      </c>
      <c r="N40" s="36">
        <f>AVERAGE(L40:L42)</f>
        <v>1.9473099999999997E-2</v>
      </c>
      <c r="O40" s="36">
        <f>AVERAGE(M40:M42)</f>
        <v>3.813333333333333</v>
      </c>
      <c r="P40" s="36">
        <f>STDEV(L40:L42)</f>
        <v>3.3645250779270556E-4</v>
      </c>
    </row>
    <row r="41" spans="1:16" x14ac:dyDescent="0.25">
      <c r="A41" s="4">
        <v>38</v>
      </c>
      <c r="B41" s="5" t="s">
        <v>63</v>
      </c>
      <c r="C41">
        <v>7.6017000000000001</v>
      </c>
      <c r="D41">
        <v>10.34</v>
      </c>
      <c r="E41" s="15">
        <f t="shared" si="0"/>
        <v>7.6017000000000003E-3</v>
      </c>
      <c r="F41">
        <f t="shared" si="1"/>
        <v>10.34</v>
      </c>
      <c r="J41" s="37"/>
      <c r="K41" s="14" t="s">
        <v>33</v>
      </c>
      <c r="L41" s="19">
        <f t="shared" si="12"/>
        <v>1.98511E-2</v>
      </c>
      <c r="M41" s="19">
        <f t="shared" si="12"/>
        <v>3.51</v>
      </c>
      <c r="N41" s="36"/>
      <c r="O41" s="36"/>
      <c r="P41" s="36"/>
    </row>
    <row r="42" spans="1:16" x14ac:dyDescent="0.25">
      <c r="A42" s="4">
        <v>39</v>
      </c>
      <c r="B42" s="5" t="s">
        <v>64</v>
      </c>
      <c r="C42">
        <v>9.8088999999999995</v>
      </c>
      <c r="D42">
        <v>9.2799999999999994</v>
      </c>
      <c r="E42" s="15">
        <f t="shared" si="0"/>
        <v>9.8088999999999989E-3</v>
      </c>
      <c r="F42">
        <f t="shared" si="1"/>
        <v>9.2799999999999994</v>
      </c>
      <c r="J42" s="37"/>
      <c r="K42" s="14" t="s">
        <v>34</v>
      </c>
      <c r="L42" s="19">
        <f t="shared" si="12"/>
        <v>1.9206399999999998E-2</v>
      </c>
      <c r="M42" s="19">
        <f t="shared" si="12"/>
        <v>3.86</v>
      </c>
      <c r="N42" s="36"/>
      <c r="O42" s="36"/>
      <c r="P42" s="36"/>
    </row>
    <row r="43" spans="1:16" x14ac:dyDescent="0.25">
      <c r="A43" s="4">
        <v>40</v>
      </c>
      <c r="B43" s="5" t="s">
        <v>65</v>
      </c>
      <c r="C43">
        <v>21.887699999999999</v>
      </c>
      <c r="D43">
        <v>4.78</v>
      </c>
      <c r="E43" s="15">
        <f t="shared" si="0"/>
        <v>2.18877E-2</v>
      </c>
      <c r="F43">
        <f t="shared" si="1"/>
        <v>4.78</v>
      </c>
      <c r="J43" s="37">
        <v>20</v>
      </c>
      <c r="K43" s="14" t="s">
        <v>44</v>
      </c>
      <c r="L43" s="16">
        <f t="shared" ref="L43:M45" si="13">E22</f>
        <v>1.1947699999999999E-2</v>
      </c>
      <c r="M43" s="16">
        <f t="shared" si="13"/>
        <v>5.0999999999999996</v>
      </c>
      <c r="N43" s="36">
        <f>AVERAGE(L43:L45)</f>
        <v>1.27551E-2</v>
      </c>
      <c r="O43" s="36">
        <f>AVERAGE(M43:M45)</f>
        <v>7.0966666666666667</v>
      </c>
      <c r="P43" s="36">
        <f>STDEV(L43:L45)</f>
        <v>1.2836562312395021E-3</v>
      </c>
    </row>
    <row r="44" spans="1:16" x14ac:dyDescent="0.25">
      <c r="A44" s="4">
        <v>41</v>
      </c>
      <c r="B44" s="5" t="s">
        <v>66</v>
      </c>
      <c r="C44">
        <v>21.610199999999999</v>
      </c>
      <c r="D44">
        <v>0.63</v>
      </c>
      <c r="E44" s="15">
        <f t="shared" si="0"/>
        <v>2.16102E-2</v>
      </c>
      <c r="F44">
        <f t="shared" si="1"/>
        <v>0.63</v>
      </c>
      <c r="J44" s="37"/>
      <c r="K44" s="14" t="s">
        <v>45</v>
      </c>
      <c r="L44" s="16">
        <f t="shared" si="13"/>
        <v>1.2082300000000001E-2</v>
      </c>
      <c r="M44" s="16">
        <f t="shared" si="13"/>
        <v>6.41</v>
      </c>
      <c r="N44" s="36"/>
      <c r="O44" s="36"/>
      <c r="P44" s="36"/>
    </row>
    <row r="45" spans="1:16" x14ac:dyDescent="0.25">
      <c r="A45" s="4">
        <v>42</v>
      </c>
      <c r="B45" s="5" t="s">
        <v>67</v>
      </c>
      <c r="C45">
        <v>46.418700000000001</v>
      </c>
      <c r="D45">
        <v>2.27</v>
      </c>
      <c r="E45" s="15">
        <f t="shared" si="0"/>
        <v>4.64187E-2</v>
      </c>
      <c r="F45">
        <f t="shared" si="1"/>
        <v>2.27</v>
      </c>
      <c r="J45" s="37"/>
      <c r="K45" s="14" t="s">
        <v>46</v>
      </c>
      <c r="L45" s="16">
        <f t="shared" si="13"/>
        <v>1.4235300000000001E-2</v>
      </c>
      <c r="M45" s="16">
        <f t="shared" si="13"/>
        <v>9.7799999999999994</v>
      </c>
      <c r="N45" s="36"/>
      <c r="O45" s="36"/>
      <c r="P45" s="36"/>
    </row>
    <row r="46" spans="1:16" x14ac:dyDescent="0.25">
      <c r="A46" s="4">
        <v>43</v>
      </c>
      <c r="B46" s="5" t="s">
        <v>68</v>
      </c>
      <c r="C46">
        <v>7.4717000000000002</v>
      </c>
      <c r="D46">
        <v>4.6900000000000004</v>
      </c>
      <c r="E46" s="15">
        <f t="shared" si="0"/>
        <v>7.4717000000000004E-3</v>
      </c>
      <c r="F46">
        <f t="shared" si="1"/>
        <v>4.6900000000000004</v>
      </c>
      <c r="J46" s="37">
        <v>30</v>
      </c>
      <c r="K46" s="14" t="s">
        <v>56</v>
      </c>
      <c r="L46" s="16">
        <f t="shared" ref="L46:M48" si="14">E34</f>
        <v>1.0283899999999999E-2</v>
      </c>
      <c r="M46" s="16">
        <f t="shared" si="14"/>
        <v>6.44</v>
      </c>
      <c r="N46" s="36">
        <f>AVERAGE(L46:L48)</f>
        <v>1.0098133333333334E-2</v>
      </c>
      <c r="O46" s="36">
        <f>AVERAGE(M46:M48)</f>
        <v>5.61</v>
      </c>
      <c r="P46" s="36">
        <f>STDEV(L46:L48)</f>
        <v>3.3202882906960458E-4</v>
      </c>
    </row>
    <row r="47" spans="1:16" x14ac:dyDescent="0.25">
      <c r="A47" s="4">
        <v>44</v>
      </c>
      <c r="B47" s="5" t="s">
        <v>69</v>
      </c>
      <c r="C47">
        <v>7.69</v>
      </c>
      <c r="D47">
        <v>0.69</v>
      </c>
      <c r="E47" s="15">
        <f t="shared" si="0"/>
        <v>7.6900000000000007E-3</v>
      </c>
      <c r="F47">
        <f t="shared" si="1"/>
        <v>0.69</v>
      </c>
      <c r="J47" s="37"/>
      <c r="K47" s="14" t="s">
        <v>57</v>
      </c>
      <c r="L47" s="16">
        <f t="shared" si="14"/>
        <v>9.7148000000000009E-3</v>
      </c>
      <c r="M47" s="16">
        <f t="shared" si="14"/>
        <v>6.71</v>
      </c>
      <c r="N47" s="36"/>
      <c r="O47" s="36"/>
      <c r="P47" s="36"/>
    </row>
    <row r="48" spans="1:16" x14ac:dyDescent="0.25">
      <c r="A48" s="4">
        <v>45</v>
      </c>
      <c r="B48" s="5" t="s">
        <v>70</v>
      </c>
      <c r="C48">
        <v>7.7497999999999996</v>
      </c>
      <c r="D48">
        <v>6.66</v>
      </c>
      <c r="E48" s="15">
        <f t="shared" si="0"/>
        <v>7.7497999999999994E-3</v>
      </c>
      <c r="F48">
        <f t="shared" si="1"/>
        <v>6.66</v>
      </c>
      <c r="J48" s="37"/>
      <c r="K48" s="14" t="s">
        <v>58</v>
      </c>
      <c r="L48" s="16">
        <f t="shared" si="14"/>
        <v>1.02957E-2</v>
      </c>
      <c r="M48" s="16">
        <f t="shared" si="14"/>
        <v>3.68</v>
      </c>
      <c r="N48" s="36"/>
      <c r="O48" s="36"/>
      <c r="P48" s="36"/>
    </row>
    <row r="49" spans="1:16" x14ac:dyDescent="0.25">
      <c r="A49" s="4">
        <v>46</v>
      </c>
      <c r="B49" s="5" t="s">
        <v>71</v>
      </c>
      <c r="C49">
        <v>5.8136999999999999</v>
      </c>
      <c r="D49">
        <v>17.61</v>
      </c>
      <c r="E49" s="15">
        <f t="shared" si="0"/>
        <v>5.8136999999999998E-3</v>
      </c>
      <c r="F49">
        <f t="shared" si="1"/>
        <v>17.61</v>
      </c>
      <c r="J49" s="37">
        <v>40</v>
      </c>
      <c r="K49" s="14" t="s">
        <v>68</v>
      </c>
      <c r="L49" s="16">
        <f t="shared" ref="L49:M51" si="15">E46</f>
        <v>7.4717000000000004E-3</v>
      </c>
      <c r="M49" s="16">
        <f t="shared" si="15"/>
        <v>4.6900000000000004</v>
      </c>
      <c r="N49" s="36">
        <f>AVERAGE(L49:L51)</f>
        <v>7.6371666666666671E-3</v>
      </c>
      <c r="O49" s="36">
        <f>AVERAGE(M49:M51)</f>
        <v>4.0133333333333336</v>
      </c>
      <c r="P49" s="36">
        <f>STDEV(L49:L51)</f>
        <v>1.4638450509986783E-4</v>
      </c>
    </row>
    <row r="50" spans="1:16" x14ac:dyDescent="0.25">
      <c r="A50" s="4">
        <v>47</v>
      </c>
      <c r="B50" s="5" t="s">
        <v>72</v>
      </c>
      <c r="C50">
        <v>4.9595000000000002</v>
      </c>
      <c r="D50">
        <v>19.3</v>
      </c>
      <c r="E50" s="15">
        <f t="shared" si="0"/>
        <v>4.9595000000000004E-3</v>
      </c>
      <c r="F50">
        <f t="shared" si="1"/>
        <v>19.3</v>
      </c>
      <c r="J50" s="37"/>
      <c r="K50" s="14" t="s">
        <v>69</v>
      </c>
      <c r="L50" s="16">
        <f t="shared" si="15"/>
        <v>7.6900000000000007E-3</v>
      </c>
      <c r="M50" s="16">
        <f t="shared" si="15"/>
        <v>0.69</v>
      </c>
      <c r="N50" s="36"/>
      <c r="O50" s="36"/>
      <c r="P50" s="36"/>
    </row>
    <row r="51" spans="1:16" x14ac:dyDescent="0.25">
      <c r="A51" s="4">
        <v>48</v>
      </c>
      <c r="B51" s="5" t="s">
        <v>73</v>
      </c>
      <c r="C51">
        <v>4.7786</v>
      </c>
      <c r="D51">
        <v>22.05</v>
      </c>
      <c r="E51" s="15">
        <f t="shared" si="0"/>
        <v>4.7786E-3</v>
      </c>
      <c r="F51">
        <f t="shared" si="1"/>
        <v>22.05</v>
      </c>
      <c r="J51" s="37"/>
      <c r="K51" s="14" t="s">
        <v>70</v>
      </c>
      <c r="L51" s="16">
        <f t="shared" si="15"/>
        <v>7.7497999999999994E-3</v>
      </c>
      <c r="M51" s="16">
        <f t="shared" si="15"/>
        <v>6.66</v>
      </c>
      <c r="N51" s="36"/>
      <c r="O51" s="36"/>
      <c r="P51" s="36"/>
    </row>
    <row r="52" spans="1:16" x14ac:dyDescent="0.25">
      <c r="A52" s="4">
        <v>49</v>
      </c>
      <c r="B52" s="5" t="s">
        <v>74</v>
      </c>
      <c r="C52">
        <v>6.8940999999999999</v>
      </c>
      <c r="D52">
        <v>11.29</v>
      </c>
      <c r="E52" s="15">
        <f t="shared" si="0"/>
        <v>6.8941000000000002E-3</v>
      </c>
      <c r="F52">
        <f t="shared" si="1"/>
        <v>11.29</v>
      </c>
      <c r="J52" s="37">
        <v>50</v>
      </c>
      <c r="K52" s="14" t="s">
        <v>80</v>
      </c>
      <c r="L52" s="16">
        <f t="shared" ref="L52:M54" si="16">E58</f>
        <v>5.8814000000000002E-3</v>
      </c>
      <c r="M52" s="16">
        <f t="shared" si="16"/>
        <v>13.46</v>
      </c>
      <c r="N52" s="36">
        <f>AVERAGE(L52:L54)</f>
        <v>5.5343999999999992E-3</v>
      </c>
      <c r="O52" s="36">
        <f>AVERAGE(M52:M54)</f>
        <v>11.513333333333334</v>
      </c>
      <c r="P52" s="36">
        <f>STDEV(L52:L54)</f>
        <v>3.9373355203741541E-4</v>
      </c>
    </row>
    <row r="53" spans="1:16" x14ac:dyDescent="0.25">
      <c r="A53" s="4">
        <v>50</v>
      </c>
      <c r="B53" s="5" t="s">
        <v>75</v>
      </c>
      <c r="C53">
        <v>6.8586999999999998</v>
      </c>
      <c r="D53">
        <v>10.65</v>
      </c>
      <c r="E53" s="15">
        <f t="shared" si="0"/>
        <v>6.8586999999999997E-3</v>
      </c>
      <c r="F53">
        <f t="shared" si="1"/>
        <v>10.65</v>
      </c>
      <c r="J53" s="37"/>
      <c r="K53" s="14" t="s">
        <v>81</v>
      </c>
      <c r="L53" s="16">
        <f t="shared" si="16"/>
        <v>5.6153000000000002E-3</v>
      </c>
      <c r="M53" s="16">
        <f t="shared" si="16"/>
        <v>7.57</v>
      </c>
      <c r="N53" s="36"/>
      <c r="O53" s="36"/>
      <c r="P53" s="36"/>
    </row>
    <row r="54" spans="1:16" x14ac:dyDescent="0.25">
      <c r="A54" s="4">
        <v>51</v>
      </c>
      <c r="B54" s="5" t="s">
        <v>76</v>
      </c>
      <c r="C54">
        <v>41.512599999999999</v>
      </c>
      <c r="D54">
        <v>2.08</v>
      </c>
      <c r="E54" s="15">
        <f t="shared" si="0"/>
        <v>4.1512599999999997E-2</v>
      </c>
      <c r="F54">
        <f t="shared" si="1"/>
        <v>2.08</v>
      </c>
      <c r="J54" s="37"/>
      <c r="K54" s="14" t="s">
        <v>82</v>
      </c>
      <c r="L54" s="16">
        <f t="shared" si="16"/>
        <v>5.1064999999999999E-3</v>
      </c>
      <c r="M54" s="16">
        <f t="shared" si="16"/>
        <v>13.51</v>
      </c>
      <c r="N54" s="36"/>
      <c r="O54" s="36"/>
      <c r="P54" s="36"/>
    </row>
    <row r="55" spans="1:16" x14ac:dyDescent="0.25">
      <c r="A55" s="4">
        <v>52</v>
      </c>
      <c r="B55" s="5" t="s">
        <v>77</v>
      </c>
      <c r="C55">
        <v>17.165600000000001</v>
      </c>
      <c r="D55">
        <v>4.6399999999999997</v>
      </c>
      <c r="E55" s="15">
        <f t="shared" si="0"/>
        <v>1.71656E-2</v>
      </c>
      <c r="F55">
        <f t="shared" si="1"/>
        <v>4.6399999999999997</v>
      </c>
      <c r="J55" s="17"/>
      <c r="K55" s="17"/>
      <c r="L55" s="17"/>
      <c r="M55" s="17"/>
      <c r="N55" s="17"/>
      <c r="O55" s="17"/>
    </row>
    <row r="56" spans="1:16" x14ac:dyDescent="0.25">
      <c r="A56" s="4">
        <v>53</v>
      </c>
      <c r="B56" s="5" t="s">
        <v>78</v>
      </c>
      <c r="C56">
        <v>54.050699999999999</v>
      </c>
      <c r="D56">
        <v>2.0099999999999998</v>
      </c>
      <c r="E56" s="15">
        <f t="shared" si="0"/>
        <v>5.40507E-2</v>
      </c>
      <c r="F56">
        <f t="shared" si="1"/>
        <v>2.0099999999999998</v>
      </c>
      <c r="J56" s="37">
        <v>10</v>
      </c>
      <c r="K56" s="18" t="s">
        <v>35</v>
      </c>
      <c r="L56" s="19">
        <f t="shared" ref="L56:M58" si="17">E13</f>
        <v>3.1667500000000001E-2</v>
      </c>
      <c r="M56" s="19">
        <f t="shared" si="17"/>
        <v>2.1</v>
      </c>
      <c r="N56" s="36">
        <f>AVERAGE(L56:L58)</f>
        <v>3.0403099999999999E-2</v>
      </c>
      <c r="O56" s="36">
        <f>AVERAGE(M56:M58)</f>
        <v>2.7566666666666664</v>
      </c>
      <c r="P56" s="36">
        <f>STDEV(L56:L58)</f>
        <v>1.2026792090994191E-3</v>
      </c>
    </row>
    <row r="57" spans="1:16" x14ac:dyDescent="0.25">
      <c r="A57" s="4">
        <v>54</v>
      </c>
      <c r="B57" s="5" t="s">
        <v>79</v>
      </c>
      <c r="C57">
        <v>20.912400000000002</v>
      </c>
      <c r="D57">
        <v>4.72</v>
      </c>
      <c r="E57" s="15">
        <f t="shared" si="0"/>
        <v>2.0912400000000001E-2</v>
      </c>
      <c r="F57">
        <f t="shared" si="1"/>
        <v>4.72</v>
      </c>
      <c r="J57" s="37"/>
      <c r="K57" s="14" t="s">
        <v>36</v>
      </c>
      <c r="L57" s="19">
        <f t="shared" si="17"/>
        <v>3.0268300000000001E-2</v>
      </c>
      <c r="M57" s="19">
        <f t="shared" si="17"/>
        <v>3.57</v>
      </c>
      <c r="N57" s="36"/>
      <c r="O57" s="36"/>
      <c r="P57" s="36"/>
    </row>
    <row r="58" spans="1:16" x14ac:dyDescent="0.25">
      <c r="A58" s="4">
        <v>55</v>
      </c>
      <c r="B58" s="5" t="s">
        <v>80</v>
      </c>
      <c r="C58">
        <v>5.8814000000000002</v>
      </c>
      <c r="D58">
        <v>13.46</v>
      </c>
      <c r="E58" s="15">
        <f t="shared" si="0"/>
        <v>5.8814000000000002E-3</v>
      </c>
      <c r="F58">
        <f t="shared" si="1"/>
        <v>13.46</v>
      </c>
      <c r="J58" s="37"/>
      <c r="K58" s="14" t="s">
        <v>37</v>
      </c>
      <c r="L58" s="19">
        <f t="shared" si="17"/>
        <v>2.9273499999999997E-2</v>
      </c>
      <c r="M58" s="19">
        <f t="shared" si="17"/>
        <v>2.6</v>
      </c>
      <c r="N58" s="36"/>
      <c r="O58" s="36"/>
      <c r="P58" s="36"/>
    </row>
    <row r="59" spans="1:16" x14ac:dyDescent="0.25">
      <c r="A59" s="4">
        <v>56</v>
      </c>
      <c r="B59" s="5" t="s">
        <v>81</v>
      </c>
      <c r="C59">
        <v>5.6153000000000004</v>
      </c>
      <c r="D59">
        <v>7.57</v>
      </c>
      <c r="E59" s="15">
        <f t="shared" si="0"/>
        <v>5.6153000000000002E-3</v>
      </c>
      <c r="F59">
        <f t="shared" si="1"/>
        <v>7.57</v>
      </c>
      <c r="J59" s="37">
        <v>20</v>
      </c>
      <c r="K59" s="14" t="s">
        <v>47</v>
      </c>
      <c r="L59" s="16">
        <f t="shared" ref="L59:M61" si="18">E25</f>
        <v>1.3690799999999999E-2</v>
      </c>
      <c r="M59" s="16">
        <f t="shared" si="18"/>
        <v>4.29</v>
      </c>
      <c r="N59" s="36">
        <f>AVERAGE(L59:L61)</f>
        <v>1.5030166666666666E-2</v>
      </c>
      <c r="O59" s="36">
        <f>AVERAGE(M59:M61)</f>
        <v>4.8899999999999997</v>
      </c>
      <c r="P59" s="36">
        <f>STDEV(L59:L61)</f>
        <v>1.5025773934587642E-3</v>
      </c>
    </row>
    <row r="60" spans="1:16" x14ac:dyDescent="0.25">
      <c r="A60" s="4">
        <v>57</v>
      </c>
      <c r="B60" s="5" t="s">
        <v>82</v>
      </c>
      <c r="C60">
        <v>5.1064999999999996</v>
      </c>
      <c r="D60">
        <v>13.51</v>
      </c>
      <c r="E60" s="15">
        <f t="shared" si="0"/>
        <v>5.1064999999999999E-3</v>
      </c>
      <c r="F60">
        <f t="shared" si="1"/>
        <v>13.51</v>
      </c>
      <c r="J60" s="37"/>
      <c r="K60" s="14" t="s">
        <v>48</v>
      </c>
      <c r="L60" s="16">
        <f t="shared" si="18"/>
        <v>1.4744699999999999E-2</v>
      </c>
      <c r="M60" s="16">
        <f t="shared" si="18"/>
        <v>4.34</v>
      </c>
      <c r="N60" s="36"/>
      <c r="O60" s="36"/>
      <c r="P60" s="36"/>
    </row>
    <row r="61" spans="1:16" x14ac:dyDescent="0.25">
      <c r="A61" s="4">
        <v>58</v>
      </c>
      <c r="B61" s="5" t="s">
        <v>83</v>
      </c>
      <c r="C61">
        <v>4.0805999999999996</v>
      </c>
      <c r="D61">
        <v>10.8</v>
      </c>
      <c r="E61" s="15">
        <f t="shared" si="0"/>
        <v>4.0805999999999993E-3</v>
      </c>
      <c r="F61">
        <f t="shared" si="1"/>
        <v>10.8</v>
      </c>
      <c r="J61" s="37"/>
      <c r="K61" s="14" t="s">
        <v>49</v>
      </c>
      <c r="L61" s="16">
        <f t="shared" si="18"/>
        <v>1.6655E-2</v>
      </c>
      <c r="M61" s="16">
        <f t="shared" si="18"/>
        <v>6.04</v>
      </c>
      <c r="N61" s="36"/>
      <c r="O61" s="36"/>
      <c r="P61" s="36"/>
    </row>
    <row r="62" spans="1:16" x14ac:dyDescent="0.25">
      <c r="A62" s="4">
        <v>59</v>
      </c>
      <c r="B62" s="5" t="s">
        <v>84</v>
      </c>
      <c r="C62">
        <v>4.3494999999999999</v>
      </c>
      <c r="D62">
        <v>14.94</v>
      </c>
      <c r="E62" s="15">
        <f t="shared" si="0"/>
        <v>4.3495000000000001E-3</v>
      </c>
      <c r="F62">
        <f t="shared" si="1"/>
        <v>14.94</v>
      </c>
      <c r="J62" s="37">
        <v>30</v>
      </c>
      <c r="K62" s="14" t="s">
        <v>59</v>
      </c>
      <c r="L62" s="16">
        <f t="shared" ref="L62:M64" si="19">E37</f>
        <v>8.2316000000000004E-3</v>
      </c>
      <c r="M62" s="16">
        <f t="shared" si="19"/>
        <v>7.05</v>
      </c>
      <c r="N62" s="36">
        <f>AVERAGE(L62:L64)</f>
        <v>7.3992333333333339E-3</v>
      </c>
      <c r="O62" s="36">
        <f>AVERAGE(M62:M64)</f>
        <v>11.746666666666668</v>
      </c>
      <c r="P62" s="36">
        <f>STDEV(L62:L64)</f>
        <v>7.2555062079315586E-4</v>
      </c>
    </row>
    <row r="63" spans="1:16" x14ac:dyDescent="0.25">
      <c r="A63" s="4">
        <v>60</v>
      </c>
      <c r="B63" s="5" t="s">
        <v>85</v>
      </c>
      <c r="C63">
        <v>4.8993000000000002</v>
      </c>
      <c r="D63">
        <v>18.510000000000002</v>
      </c>
      <c r="E63" s="15">
        <f t="shared" si="0"/>
        <v>4.8993000000000005E-3</v>
      </c>
      <c r="F63">
        <f t="shared" si="1"/>
        <v>18.510000000000002</v>
      </c>
      <c r="J63" s="37"/>
      <c r="K63" s="14" t="s">
        <v>60</v>
      </c>
      <c r="L63" s="16">
        <f t="shared" si="19"/>
        <v>7.0654999999999997E-3</v>
      </c>
      <c r="M63" s="16">
        <f t="shared" si="19"/>
        <v>11.55</v>
      </c>
      <c r="N63" s="36"/>
      <c r="O63" s="36"/>
      <c r="P63" s="36"/>
    </row>
    <row r="64" spans="1:16" x14ac:dyDescent="0.25">
      <c r="J64" s="37"/>
      <c r="K64" s="14" t="s">
        <v>61</v>
      </c>
      <c r="L64" s="16">
        <f t="shared" si="19"/>
        <v>6.9005999999999998E-3</v>
      </c>
      <c r="M64" s="16">
        <f t="shared" si="19"/>
        <v>16.64</v>
      </c>
      <c r="N64" s="36"/>
      <c r="O64" s="36"/>
      <c r="P64" s="36"/>
    </row>
    <row r="65" spans="10:16" x14ac:dyDescent="0.25">
      <c r="J65" s="37">
        <v>40</v>
      </c>
      <c r="K65" s="14" t="s">
        <v>71</v>
      </c>
      <c r="L65" s="16">
        <f t="shared" ref="L65:M67" si="20">E49</f>
        <v>5.8136999999999998E-3</v>
      </c>
      <c r="M65" s="16">
        <f t="shared" si="20"/>
        <v>17.61</v>
      </c>
      <c r="N65" s="36">
        <f>AVERAGE(L65:L67)</f>
        <v>5.183933333333334E-3</v>
      </c>
      <c r="O65" s="36">
        <f>AVERAGE(M65:M67)</f>
        <v>19.653333333333332</v>
      </c>
      <c r="P65" s="36">
        <f>STDEV(L65:L67)</f>
        <v>5.5284332620854988E-4</v>
      </c>
    </row>
    <row r="66" spans="10:16" x14ac:dyDescent="0.25">
      <c r="J66" s="37"/>
      <c r="K66" s="14" t="s">
        <v>72</v>
      </c>
      <c r="L66" s="16">
        <f t="shared" si="20"/>
        <v>4.9595000000000004E-3</v>
      </c>
      <c r="M66" s="16">
        <f t="shared" si="20"/>
        <v>19.3</v>
      </c>
      <c r="N66" s="36"/>
      <c r="O66" s="36"/>
      <c r="P66" s="36"/>
    </row>
    <row r="67" spans="10:16" x14ac:dyDescent="0.25">
      <c r="J67" s="37"/>
      <c r="K67" s="14" t="s">
        <v>73</v>
      </c>
      <c r="L67" s="16">
        <f t="shared" si="20"/>
        <v>4.7786E-3</v>
      </c>
      <c r="M67" s="16">
        <f t="shared" si="20"/>
        <v>22.05</v>
      </c>
      <c r="N67" s="36"/>
      <c r="O67" s="36"/>
      <c r="P67" s="36"/>
    </row>
    <row r="68" spans="10:16" x14ac:dyDescent="0.25">
      <c r="J68" s="37">
        <v>50</v>
      </c>
      <c r="K68" s="14" t="s">
        <v>83</v>
      </c>
      <c r="L68" s="16">
        <f t="shared" ref="L68:M70" si="21">E61</f>
        <v>4.0805999999999993E-3</v>
      </c>
      <c r="M68" s="16">
        <f t="shared" si="21"/>
        <v>10.8</v>
      </c>
      <c r="N68" s="36">
        <f>AVERAGE(L68:L70)</f>
        <v>4.4431333333333333E-3</v>
      </c>
      <c r="O68" s="36">
        <f>AVERAGE(M68:M70)</f>
        <v>14.75</v>
      </c>
      <c r="P68" s="36">
        <f>STDEV(L68:L70)</f>
        <v>4.1730423354350698E-4</v>
      </c>
    </row>
    <row r="69" spans="10:16" x14ac:dyDescent="0.25">
      <c r="J69" s="37"/>
      <c r="K69" s="14" t="s">
        <v>84</v>
      </c>
      <c r="L69" s="16">
        <f t="shared" si="21"/>
        <v>4.3495000000000001E-3</v>
      </c>
      <c r="M69" s="16">
        <f t="shared" si="21"/>
        <v>14.94</v>
      </c>
      <c r="N69" s="36"/>
      <c r="O69" s="36"/>
      <c r="P69" s="36"/>
    </row>
    <row r="70" spans="10:16" x14ac:dyDescent="0.25">
      <c r="J70" s="37"/>
      <c r="K70" s="14" t="s">
        <v>85</v>
      </c>
      <c r="L70" s="16">
        <f t="shared" si="21"/>
        <v>4.8993000000000005E-3</v>
      </c>
      <c r="M70" s="16">
        <f t="shared" si="21"/>
        <v>18.510000000000002</v>
      </c>
      <c r="N70" s="36"/>
      <c r="O70" s="36"/>
      <c r="P70" s="36"/>
    </row>
    <row r="72" spans="10:16" x14ac:dyDescent="0.25">
      <c r="J72" s="30" t="s">
        <v>124</v>
      </c>
    </row>
    <row r="73" spans="10:16" x14ac:dyDescent="0.25">
      <c r="J73" s="25" t="s">
        <v>89</v>
      </c>
      <c r="K73" s="26" t="s">
        <v>90</v>
      </c>
      <c r="L73" s="27" t="s">
        <v>100</v>
      </c>
      <c r="M73" s="27" t="s">
        <v>93</v>
      </c>
      <c r="N73" s="27" t="s">
        <v>101</v>
      </c>
      <c r="O73" s="28" t="s">
        <v>95</v>
      </c>
      <c r="P73" s="28" t="s">
        <v>99</v>
      </c>
    </row>
    <row r="74" spans="10:16" x14ac:dyDescent="0.25">
      <c r="J74" s="37">
        <v>10</v>
      </c>
      <c r="K74" s="14" t="s">
        <v>26</v>
      </c>
      <c r="L74" s="16">
        <v>0.10436439579099127</v>
      </c>
      <c r="M74" s="16">
        <f>F70</f>
        <v>0</v>
      </c>
      <c r="N74" s="36">
        <f>AVERAGE(L74:L76)</f>
        <v>9.5314263538993096E-2</v>
      </c>
      <c r="O74" s="36">
        <f>AVERAGE(M74:M76)</f>
        <v>0</v>
      </c>
      <c r="P74" s="36">
        <f>STDEV(L74:L76)</f>
        <v>1.2074029547620197E-2</v>
      </c>
    </row>
    <row r="75" spans="10:16" x14ac:dyDescent="0.25">
      <c r="J75" s="37"/>
      <c r="K75" s="14" t="s">
        <v>27</v>
      </c>
      <c r="L75" s="16">
        <v>9.9973614606415392E-2</v>
      </c>
      <c r="M75" s="16">
        <f>F71</f>
        <v>0</v>
      </c>
      <c r="N75" s="36"/>
      <c r="O75" s="36"/>
      <c r="P75" s="36"/>
    </row>
    <row r="76" spans="10:16" x14ac:dyDescent="0.25">
      <c r="J76" s="37"/>
      <c r="K76" s="14" t="s">
        <v>28</v>
      </c>
      <c r="L76" s="16">
        <v>8.1604780219572612E-2</v>
      </c>
      <c r="M76" s="16">
        <f>F72</f>
        <v>0</v>
      </c>
      <c r="N76" s="36"/>
      <c r="O76" s="36"/>
      <c r="P76" s="36"/>
    </row>
    <row r="77" spans="10:16" x14ac:dyDescent="0.25">
      <c r="J77" s="37">
        <v>20</v>
      </c>
      <c r="K77" s="14" t="s">
        <v>38</v>
      </c>
      <c r="L77" s="16">
        <v>4.6380657395080696E-2</v>
      </c>
      <c r="M77" s="16">
        <f>F82</f>
        <v>0</v>
      </c>
      <c r="N77" s="36">
        <f>AVERAGE(L77:L79)</f>
        <v>5.1862051492920218E-2</v>
      </c>
      <c r="O77" s="36">
        <f>AVERAGE(M77:M79)</f>
        <v>0</v>
      </c>
      <c r="P77" s="36">
        <f>STDEV(L77:L79)</f>
        <v>4.7472649009883848E-3</v>
      </c>
    </row>
    <row r="78" spans="10:16" x14ac:dyDescent="0.25">
      <c r="J78" s="37"/>
      <c r="K78" s="14" t="s">
        <v>39</v>
      </c>
      <c r="L78" s="16">
        <v>5.4650320574420687E-2</v>
      </c>
      <c r="M78" s="16">
        <f>F83</f>
        <v>0</v>
      </c>
      <c r="N78" s="36"/>
      <c r="O78" s="36"/>
      <c r="P78" s="36"/>
    </row>
    <row r="79" spans="10:16" x14ac:dyDescent="0.25">
      <c r="J79" s="37"/>
      <c r="K79" s="14" t="s">
        <v>40</v>
      </c>
      <c r="L79" s="16">
        <v>5.455517650925925E-2</v>
      </c>
      <c r="M79" s="16">
        <f>F84</f>
        <v>0</v>
      </c>
      <c r="N79" s="36"/>
      <c r="O79" s="36"/>
      <c r="P79" s="36"/>
    </row>
    <row r="80" spans="10:16" x14ac:dyDescent="0.25">
      <c r="J80" s="37">
        <v>30</v>
      </c>
      <c r="K80" s="14" t="s">
        <v>50</v>
      </c>
      <c r="L80" s="16">
        <v>9.2769356015994564E-2</v>
      </c>
      <c r="M80" s="16">
        <f>F94</f>
        <v>0</v>
      </c>
      <c r="N80" s="36">
        <f>AVERAGE(L80:L82)</f>
        <v>9.472110181887787E-2</v>
      </c>
      <c r="O80" s="36">
        <f>AVERAGE(M80:M82)</f>
        <v>0</v>
      </c>
      <c r="P80" s="36">
        <f>STDEV(L80:L82)</f>
        <v>1.0859192443106182E-2</v>
      </c>
    </row>
    <row r="81" spans="10:16" x14ac:dyDescent="0.25">
      <c r="J81" s="37"/>
      <c r="K81" s="14" t="s">
        <v>51</v>
      </c>
      <c r="L81" s="16">
        <v>8.4970135635243693E-2</v>
      </c>
      <c r="M81" s="16">
        <f>F95</f>
        <v>0</v>
      </c>
      <c r="N81" s="36"/>
      <c r="O81" s="36"/>
      <c r="P81" s="36"/>
    </row>
    <row r="82" spans="10:16" x14ac:dyDescent="0.25">
      <c r="J82" s="37"/>
      <c r="K82" s="14" t="s">
        <v>52</v>
      </c>
      <c r="L82" s="16">
        <v>0.10642381380539531</v>
      </c>
      <c r="M82" s="16">
        <f>F96</f>
        <v>0</v>
      </c>
      <c r="N82" s="36"/>
      <c r="O82" s="36"/>
      <c r="P82" s="36"/>
    </row>
    <row r="83" spans="10:16" x14ac:dyDescent="0.25">
      <c r="J83" s="37">
        <v>40</v>
      </c>
      <c r="K83" s="14" t="s">
        <v>62</v>
      </c>
      <c r="L83" s="16">
        <v>7.9408716054692949E-2</v>
      </c>
      <c r="M83" s="16">
        <f>F106</f>
        <v>0</v>
      </c>
      <c r="N83" s="36">
        <f>AVERAGE(L83:L85)</f>
        <v>7.9304630318122751E-2</v>
      </c>
      <c r="O83" s="36">
        <f>AVERAGE(M83:M85)</f>
        <v>0</v>
      </c>
      <c r="P83" s="36">
        <f>STDEV(L83:L85)</f>
        <v>1.4493720821961585E-3</v>
      </c>
    </row>
    <row r="84" spans="10:16" x14ac:dyDescent="0.25">
      <c r="J84" s="37"/>
      <c r="K84" s="14" t="s">
        <v>63</v>
      </c>
      <c r="L84" s="16">
        <v>7.7806021152624971E-2</v>
      </c>
      <c r="M84" s="16">
        <f>F107</f>
        <v>0</v>
      </c>
      <c r="N84" s="36"/>
      <c r="O84" s="36"/>
      <c r="P84" s="36"/>
    </row>
    <row r="85" spans="10:16" x14ac:dyDescent="0.25">
      <c r="J85" s="37"/>
      <c r="K85" s="14" t="s">
        <v>64</v>
      </c>
      <c r="L85" s="16">
        <v>8.0699153747050334E-2</v>
      </c>
      <c r="M85" s="16">
        <f>F108</f>
        <v>0</v>
      </c>
      <c r="N85" s="36"/>
      <c r="O85" s="36"/>
      <c r="P85" s="36"/>
    </row>
    <row r="86" spans="10:16" x14ac:dyDescent="0.25">
      <c r="J86" s="37">
        <v>50</v>
      </c>
      <c r="K86" s="14" t="s">
        <v>74</v>
      </c>
      <c r="L86" s="16">
        <v>0</v>
      </c>
      <c r="M86" s="16">
        <f>F118</f>
        <v>0</v>
      </c>
      <c r="N86" s="36">
        <f>AVERAGE(L86:L88)</f>
        <v>8.961774707895287E-2</v>
      </c>
      <c r="O86" s="36">
        <f>AVERAGE(M86:M88)</f>
        <v>0</v>
      </c>
      <c r="P86" s="36">
        <f>STDEV(L86:L88)</f>
        <v>7.7708305555505147E-2</v>
      </c>
    </row>
    <row r="87" spans="10:16" x14ac:dyDescent="0.25">
      <c r="J87" s="37"/>
      <c r="K87" s="14" t="s">
        <v>75</v>
      </c>
      <c r="L87" s="16">
        <v>0.13054392713614391</v>
      </c>
      <c r="M87" s="16">
        <f>F119</f>
        <v>0</v>
      </c>
      <c r="N87" s="36"/>
      <c r="O87" s="36"/>
      <c r="P87" s="36"/>
    </row>
    <row r="88" spans="10:16" x14ac:dyDescent="0.25">
      <c r="J88" s="37"/>
      <c r="K88" s="14" t="s">
        <v>76</v>
      </c>
      <c r="L88" s="16">
        <v>0.13830931410071468</v>
      </c>
      <c r="M88" s="16">
        <f>F120</f>
        <v>0</v>
      </c>
      <c r="N88" s="36"/>
      <c r="O88" s="36"/>
      <c r="P88" s="36"/>
    </row>
    <row r="89" spans="10:16" x14ac:dyDescent="0.25">
      <c r="J89" s="17"/>
      <c r="K89" s="17"/>
      <c r="L89" s="17"/>
      <c r="M89" s="17"/>
      <c r="N89" s="17"/>
      <c r="O89" s="17"/>
    </row>
    <row r="90" spans="10:16" x14ac:dyDescent="0.25">
      <c r="J90" s="37">
        <v>10</v>
      </c>
      <c r="K90" s="18" t="s">
        <v>29</v>
      </c>
      <c r="L90" s="19">
        <v>0.10436439579099127</v>
      </c>
      <c r="M90" s="19">
        <f>F73</f>
        <v>0</v>
      </c>
      <c r="N90" s="36">
        <f>AVERAGE(L90:L92)</f>
        <v>9.5314263538993096E-2</v>
      </c>
      <c r="O90" s="36">
        <f>AVERAGE(M90:M92)</f>
        <v>0</v>
      </c>
      <c r="P90" s="36">
        <f>STDEV(L90:L92)</f>
        <v>1.2074029547620197E-2</v>
      </c>
    </row>
    <row r="91" spans="10:16" x14ac:dyDescent="0.25">
      <c r="J91" s="37"/>
      <c r="K91" s="14" t="s">
        <v>30</v>
      </c>
      <c r="L91" s="19">
        <v>9.9973614606415392E-2</v>
      </c>
      <c r="M91" s="19">
        <f>F74</f>
        <v>0</v>
      </c>
      <c r="N91" s="36"/>
      <c r="O91" s="36"/>
      <c r="P91" s="36"/>
    </row>
    <row r="92" spans="10:16" x14ac:dyDescent="0.25">
      <c r="J92" s="37"/>
      <c r="K92" s="14" t="s">
        <v>31</v>
      </c>
      <c r="L92" s="19">
        <v>8.1604780219572612E-2</v>
      </c>
      <c r="M92" s="19">
        <f>F75</f>
        <v>0</v>
      </c>
      <c r="N92" s="36"/>
      <c r="O92" s="36"/>
      <c r="P92" s="36"/>
    </row>
    <row r="93" spans="10:16" x14ac:dyDescent="0.25">
      <c r="J93" s="37">
        <v>20</v>
      </c>
      <c r="K93" s="14" t="s">
        <v>41</v>
      </c>
      <c r="L93" s="16">
        <v>4.6380657395080696E-2</v>
      </c>
      <c r="M93" s="16">
        <f>F85</f>
        <v>0</v>
      </c>
      <c r="N93" s="36">
        <f>AVERAGE(L93:L95)</f>
        <v>5.1862051492920218E-2</v>
      </c>
      <c r="O93" s="36">
        <f>AVERAGE(M93:M95)</f>
        <v>0</v>
      </c>
      <c r="P93" s="36">
        <f>STDEV(L93:L95)</f>
        <v>4.7472649009883848E-3</v>
      </c>
    </row>
    <row r="94" spans="10:16" x14ac:dyDescent="0.25">
      <c r="J94" s="37"/>
      <c r="K94" s="14" t="s">
        <v>42</v>
      </c>
      <c r="L94" s="16">
        <v>5.4650320574420687E-2</v>
      </c>
      <c r="M94" s="16">
        <f>F86</f>
        <v>0</v>
      </c>
      <c r="N94" s="36"/>
      <c r="O94" s="36"/>
      <c r="P94" s="36"/>
    </row>
    <row r="95" spans="10:16" x14ac:dyDescent="0.25">
      <c r="J95" s="37"/>
      <c r="K95" s="14" t="s">
        <v>43</v>
      </c>
      <c r="L95" s="16">
        <v>5.455517650925925E-2</v>
      </c>
      <c r="M95" s="16">
        <f>F87</f>
        <v>0</v>
      </c>
      <c r="N95" s="36"/>
      <c r="O95" s="36"/>
      <c r="P95" s="36"/>
    </row>
    <row r="96" spans="10:16" x14ac:dyDescent="0.25">
      <c r="J96" s="37">
        <v>30</v>
      </c>
      <c r="K96" s="14" t="s">
        <v>53</v>
      </c>
      <c r="L96" s="16">
        <v>9.2769356015994564E-2</v>
      </c>
      <c r="M96" s="16">
        <f>F97</f>
        <v>0</v>
      </c>
      <c r="N96" s="36">
        <f>AVERAGE(L96:L98)</f>
        <v>9.472110181887787E-2</v>
      </c>
      <c r="O96" s="36">
        <f>AVERAGE(M96:M98)</f>
        <v>0</v>
      </c>
      <c r="P96" s="36">
        <f>STDEV(L96:L98)</f>
        <v>1.0859192443106182E-2</v>
      </c>
    </row>
    <row r="97" spans="10:16" x14ac:dyDescent="0.25">
      <c r="J97" s="37"/>
      <c r="K97" s="14" t="s">
        <v>54</v>
      </c>
      <c r="L97" s="16">
        <v>8.4970135635243693E-2</v>
      </c>
      <c r="M97" s="16">
        <f>F98</f>
        <v>0</v>
      </c>
      <c r="N97" s="36"/>
      <c r="O97" s="36"/>
      <c r="P97" s="36"/>
    </row>
    <row r="98" spans="10:16" x14ac:dyDescent="0.25">
      <c r="J98" s="37"/>
      <c r="K98" s="14" t="s">
        <v>55</v>
      </c>
      <c r="L98" s="16">
        <v>0.10642381380539531</v>
      </c>
      <c r="M98" s="16">
        <f>F99</f>
        <v>0</v>
      </c>
      <c r="N98" s="36"/>
      <c r="O98" s="36"/>
      <c r="P98" s="36"/>
    </row>
    <row r="99" spans="10:16" x14ac:dyDescent="0.25">
      <c r="J99" s="37">
        <v>40</v>
      </c>
      <c r="K99" s="14" t="s">
        <v>65</v>
      </c>
      <c r="L99" s="16">
        <v>7.9408716054692949E-2</v>
      </c>
      <c r="M99" s="16">
        <f>F109</f>
        <v>0</v>
      </c>
      <c r="N99" s="36">
        <f>AVERAGE(L99:L101)</f>
        <v>7.9304630318122751E-2</v>
      </c>
      <c r="O99" s="36">
        <f>AVERAGE(M99:M101)</f>
        <v>0</v>
      </c>
      <c r="P99" s="36">
        <f>STDEV(L99:L101)</f>
        <v>1.4493720821961585E-3</v>
      </c>
    </row>
    <row r="100" spans="10:16" x14ac:dyDescent="0.25">
      <c r="J100" s="37"/>
      <c r="K100" s="14" t="s">
        <v>66</v>
      </c>
      <c r="L100" s="16">
        <v>7.7806021152624971E-2</v>
      </c>
      <c r="M100" s="16">
        <f>F110</f>
        <v>0</v>
      </c>
      <c r="N100" s="36"/>
      <c r="O100" s="36"/>
      <c r="P100" s="36"/>
    </row>
    <row r="101" spans="10:16" x14ac:dyDescent="0.25">
      <c r="J101" s="37"/>
      <c r="K101" s="14" t="s">
        <v>67</v>
      </c>
      <c r="L101" s="16">
        <v>8.0699153747050334E-2</v>
      </c>
      <c r="M101" s="16">
        <f>F111</f>
        <v>0</v>
      </c>
      <c r="N101" s="36"/>
      <c r="O101" s="36"/>
      <c r="P101" s="36"/>
    </row>
    <row r="102" spans="10:16" x14ac:dyDescent="0.25">
      <c r="J102" s="37">
        <v>50</v>
      </c>
      <c r="K102" s="14" t="s">
        <v>77</v>
      </c>
      <c r="L102" s="16">
        <v>0</v>
      </c>
      <c r="M102" s="16">
        <f>F121</f>
        <v>0</v>
      </c>
      <c r="N102" s="36">
        <f>AVERAGE(L102:L104)</f>
        <v>8.961774707895287E-2</v>
      </c>
      <c r="O102" s="36">
        <f>AVERAGE(M102:M104)</f>
        <v>0</v>
      </c>
      <c r="P102" s="36">
        <f>STDEV(L102:L104)</f>
        <v>7.7708305555505147E-2</v>
      </c>
    </row>
    <row r="103" spans="10:16" x14ac:dyDescent="0.25">
      <c r="J103" s="37"/>
      <c r="K103" s="14" t="s">
        <v>78</v>
      </c>
      <c r="L103" s="16">
        <v>0.13054392713614391</v>
      </c>
      <c r="M103" s="16">
        <f>F122</f>
        <v>0</v>
      </c>
      <c r="N103" s="36"/>
      <c r="O103" s="36"/>
      <c r="P103" s="36"/>
    </row>
    <row r="104" spans="10:16" x14ac:dyDescent="0.25">
      <c r="J104" s="37"/>
      <c r="K104" s="14" t="s">
        <v>79</v>
      </c>
      <c r="L104" s="16">
        <v>0.13830931410071468</v>
      </c>
      <c r="M104" s="16">
        <f>F123</f>
        <v>0</v>
      </c>
      <c r="N104" s="36"/>
      <c r="O104" s="36"/>
      <c r="P104" s="36"/>
    </row>
    <row r="105" spans="10:16" x14ac:dyDescent="0.25">
      <c r="J105" s="17"/>
      <c r="K105" s="17"/>
      <c r="L105" s="17"/>
      <c r="M105" s="17"/>
      <c r="N105" s="17"/>
      <c r="O105" s="17"/>
    </row>
    <row r="106" spans="10:16" x14ac:dyDescent="0.25">
      <c r="J106" s="37">
        <v>10</v>
      </c>
      <c r="K106" s="18" t="s">
        <v>32</v>
      </c>
      <c r="L106" s="19">
        <v>8.7702696011609654E-2</v>
      </c>
      <c r="M106" s="19">
        <f>F76</f>
        <v>0</v>
      </c>
      <c r="N106" s="36">
        <f>AVERAGE(L106:L108)</f>
        <v>8.5249113157992149E-2</v>
      </c>
      <c r="O106" s="36">
        <f>AVERAGE(M106:M108)</f>
        <v>0</v>
      </c>
      <c r="P106" s="36">
        <f>STDEV(L106:L108)</f>
        <v>3.9911569217777844E-3</v>
      </c>
    </row>
    <row r="107" spans="10:16" x14ac:dyDescent="0.25">
      <c r="J107" s="37"/>
      <c r="K107" s="14" t="s">
        <v>33</v>
      </c>
      <c r="L107" s="19">
        <v>8.740082464809501E-2</v>
      </c>
      <c r="M107" s="19">
        <f>F77</f>
        <v>0</v>
      </c>
      <c r="N107" s="36"/>
      <c r="O107" s="36"/>
      <c r="P107" s="36"/>
    </row>
    <row r="108" spans="10:16" x14ac:dyDescent="0.25">
      <c r="J108" s="37"/>
      <c r="K108" s="14" t="s">
        <v>34</v>
      </c>
      <c r="L108" s="19">
        <v>8.0643818814271767E-2</v>
      </c>
      <c r="M108" s="19">
        <f>F78</f>
        <v>0</v>
      </c>
      <c r="N108" s="36"/>
      <c r="O108" s="36"/>
      <c r="P108" s="36"/>
    </row>
    <row r="109" spans="10:16" x14ac:dyDescent="0.25">
      <c r="J109" s="37">
        <v>20</v>
      </c>
      <c r="K109" s="14" t="s">
        <v>44</v>
      </c>
      <c r="L109" s="16">
        <v>5.3561781069737413E-2</v>
      </c>
      <c r="M109" s="16">
        <f>F88</f>
        <v>0</v>
      </c>
      <c r="N109" s="36">
        <f>AVERAGE(L109:L111)</f>
        <v>5.7943612745849138E-2</v>
      </c>
      <c r="O109" s="36">
        <f>AVERAGE(M109:M111)</f>
        <v>0</v>
      </c>
      <c r="P109" s="36">
        <f>STDEV(L109:L111)</f>
        <v>4.6921052064375938E-3</v>
      </c>
    </row>
    <row r="110" spans="10:16" x14ac:dyDescent="0.25">
      <c r="J110" s="37"/>
      <c r="K110" s="14" t="s">
        <v>45</v>
      </c>
      <c r="L110" s="16">
        <v>5.7374906392381915E-2</v>
      </c>
      <c r="M110" s="16">
        <f>F89</f>
        <v>0</v>
      </c>
      <c r="N110" s="36"/>
      <c r="O110" s="36"/>
      <c r="P110" s="36"/>
    </row>
    <row r="111" spans="10:16" x14ac:dyDescent="0.25">
      <c r="J111" s="37"/>
      <c r="K111" s="14" t="s">
        <v>46</v>
      </c>
      <c r="L111" s="16">
        <v>6.2894150775428093E-2</v>
      </c>
      <c r="M111" s="16">
        <f>F90</f>
        <v>0</v>
      </c>
      <c r="N111" s="36"/>
      <c r="O111" s="36"/>
      <c r="P111" s="36"/>
    </row>
    <row r="112" spans="10:16" x14ac:dyDescent="0.25">
      <c r="J112" s="37">
        <v>30</v>
      </c>
      <c r="K112" s="14" t="s">
        <v>56</v>
      </c>
      <c r="L112" s="16">
        <v>8.7548905485033912E-2</v>
      </c>
      <c r="M112" s="16">
        <f>F100</f>
        <v>0</v>
      </c>
      <c r="N112" s="36">
        <f>AVERAGE(L112:L114)</f>
        <v>0.11302915334790191</v>
      </c>
      <c r="O112" s="36">
        <f>AVERAGE(M112:M114)</f>
        <v>0</v>
      </c>
      <c r="P112" s="36">
        <f>STDEV(L112:L114)</f>
        <v>4.2066695889753564E-2</v>
      </c>
    </row>
    <row r="113" spans="10:16" x14ac:dyDescent="0.25">
      <c r="J113" s="37"/>
      <c r="K113" s="14" t="s">
        <v>57</v>
      </c>
      <c r="L113" s="16">
        <v>0.16158372449992162</v>
      </c>
      <c r="M113" s="16">
        <f>F101</f>
        <v>0</v>
      </c>
      <c r="N113" s="36"/>
      <c r="O113" s="36"/>
      <c r="P113" s="36"/>
    </row>
    <row r="114" spans="10:16" x14ac:dyDescent="0.25">
      <c r="J114" s="37"/>
      <c r="K114" s="14" t="s">
        <v>58</v>
      </c>
      <c r="L114" s="16">
        <v>8.9954830058750185E-2</v>
      </c>
      <c r="M114" s="16">
        <f>F102</f>
        <v>0</v>
      </c>
      <c r="N114" s="36"/>
      <c r="O114" s="36"/>
      <c r="P114" s="36"/>
    </row>
    <row r="115" spans="10:16" x14ac:dyDescent="0.25">
      <c r="J115" s="37">
        <v>40</v>
      </c>
      <c r="K115" s="14" t="s">
        <v>68</v>
      </c>
      <c r="L115" s="16">
        <v>7.9877484693790579E-2</v>
      </c>
      <c r="M115" s="16">
        <f>F112</f>
        <v>0</v>
      </c>
      <c r="N115" s="36">
        <f>AVERAGE(L115:L117)</f>
        <v>8.3522803688967542E-2</v>
      </c>
      <c r="O115" s="36">
        <f>AVERAGE(M115:M117)</f>
        <v>0</v>
      </c>
      <c r="P115" s="36">
        <f>STDEV(L115:L117)</f>
        <v>5.0178874659887783E-3</v>
      </c>
    </row>
    <row r="116" spans="10:16" x14ac:dyDescent="0.25">
      <c r="J116" s="37"/>
      <c r="K116" s="14" t="s">
        <v>69</v>
      </c>
      <c r="L116" s="16">
        <v>8.9245839025994936E-2</v>
      </c>
      <c r="M116" s="16">
        <f>F113</f>
        <v>0</v>
      </c>
      <c r="N116" s="36"/>
      <c r="O116" s="36"/>
      <c r="P116" s="36"/>
    </row>
    <row r="117" spans="10:16" x14ac:dyDescent="0.25">
      <c r="J117" s="37"/>
      <c r="K117" s="14" t="s">
        <v>70</v>
      </c>
      <c r="L117" s="16">
        <v>8.1445087347117112E-2</v>
      </c>
      <c r="M117" s="16">
        <f>F114</f>
        <v>0</v>
      </c>
      <c r="N117" s="36"/>
      <c r="O117" s="36"/>
      <c r="P117" s="36"/>
    </row>
    <row r="118" spans="10:16" x14ac:dyDescent="0.25">
      <c r="J118" s="37">
        <v>50</v>
      </c>
      <c r="K118" s="14" t="s">
        <v>80</v>
      </c>
      <c r="L118" s="16">
        <v>0.13244130603758636</v>
      </c>
      <c r="M118" s="16">
        <f>F124</f>
        <v>0</v>
      </c>
      <c r="N118" s="36">
        <f>AVERAGE(L118:L120)</f>
        <v>0.13374571763510981</v>
      </c>
      <c r="O118" s="36">
        <f>AVERAGE(M118:M120)</f>
        <v>0</v>
      </c>
      <c r="P118" s="36">
        <f>STDEV(L118:L120)</f>
        <v>1.723349871446431E-3</v>
      </c>
    </row>
    <row r="119" spans="10:16" x14ac:dyDescent="0.25">
      <c r="J119" s="37"/>
      <c r="K119" s="14" t="s">
        <v>81</v>
      </c>
      <c r="L119" s="16">
        <v>0.1356993909008484</v>
      </c>
      <c r="M119" s="16">
        <f>F125</f>
        <v>0</v>
      </c>
      <c r="N119" s="36"/>
      <c r="O119" s="36"/>
      <c r="P119" s="36"/>
    </row>
    <row r="120" spans="10:16" x14ac:dyDescent="0.25">
      <c r="J120" s="37"/>
      <c r="K120" s="14" t="s">
        <v>82</v>
      </c>
      <c r="L120" s="16">
        <v>0.13309645596689468</v>
      </c>
      <c r="M120" s="16">
        <f>F126</f>
        <v>0</v>
      </c>
      <c r="N120" s="36"/>
      <c r="O120" s="36"/>
      <c r="P120" s="36"/>
    </row>
    <row r="121" spans="10:16" x14ac:dyDescent="0.25">
      <c r="J121" s="17"/>
      <c r="K121" s="17"/>
      <c r="L121" s="17"/>
      <c r="M121" s="17"/>
      <c r="N121" s="17"/>
      <c r="O121" s="17"/>
    </row>
    <row r="122" spans="10:16" x14ac:dyDescent="0.25">
      <c r="J122" s="37">
        <v>10</v>
      </c>
      <c r="K122" s="18" t="s">
        <v>35</v>
      </c>
      <c r="L122" s="19">
        <v>0.11714594414178406</v>
      </c>
      <c r="M122" s="19">
        <f>F79</f>
        <v>0</v>
      </c>
      <c r="N122" s="36">
        <f>AVERAGE(L122:L124)</f>
        <v>0.11807753931127296</v>
      </c>
      <c r="O122" s="36">
        <f>AVERAGE(M122:M124)</f>
        <v>0</v>
      </c>
      <c r="P122" s="36">
        <f>STDEV(L122:L124)</f>
        <v>1.1541743173809701E-2</v>
      </c>
    </row>
    <row r="123" spans="10:16" x14ac:dyDescent="0.25">
      <c r="J123" s="37"/>
      <c r="K123" s="14" t="s">
        <v>36</v>
      </c>
      <c r="L123" s="19">
        <v>0.10702982599272115</v>
      </c>
      <c r="M123" s="19">
        <f>F80</f>
        <v>0</v>
      </c>
      <c r="N123" s="36"/>
      <c r="O123" s="36"/>
      <c r="P123" s="36"/>
    </row>
    <row r="124" spans="10:16" x14ac:dyDescent="0.25">
      <c r="J124" s="37"/>
      <c r="K124" s="14" t="s">
        <v>37</v>
      </c>
      <c r="L124" s="19">
        <v>0.13005684779931365</v>
      </c>
      <c r="M124" s="19">
        <f>F81</f>
        <v>0</v>
      </c>
      <c r="N124" s="36"/>
      <c r="O124" s="36"/>
      <c r="P124" s="36"/>
    </row>
    <row r="125" spans="10:16" x14ac:dyDescent="0.25">
      <c r="J125" s="37">
        <v>20</v>
      </c>
      <c r="K125" s="14" t="s">
        <v>47</v>
      </c>
      <c r="L125" s="16">
        <v>5.5573706738509969E-2</v>
      </c>
      <c r="M125" s="16">
        <f>F91</f>
        <v>0</v>
      </c>
      <c r="N125" s="36">
        <f>AVERAGE(L125:L127)</f>
        <v>5.5056306668791299E-2</v>
      </c>
      <c r="O125" s="36">
        <f>AVERAGE(M125:M127)</f>
        <v>0</v>
      </c>
      <c r="P125" s="36">
        <f>STDEV(L125:L127)</f>
        <v>1.8670939375043613E-3</v>
      </c>
    </row>
    <row r="126" spans="10:16" x14ac:dyDescent="0.25">
      <c r="J126" s="37"/>
      <c r="K126" s="14" t="s">
        <v>48</v>
      </c>
      <c r="L126" s="16">
        <v>5.2985077283174607E-2</v>
      </c>
      <c r="M126" s="16">
        <f>F92</f>
        <v>0</v>
      </c>
      <c r="N126" s="36"/>
      <c r="O126" s="36"/>
      <c r="P126" s="36"/>
    </row>
    <row r="127" spans="10:16" x14ac:dyDescent="0.25">
      <c r="J127" s="37"/>
      <c r="K127" s="14" t="s">
        <v>49</v>
      </c>
      <c r="L127" s="16">
        <v>5.6610135984689315E-2</v>
      </c>
      <c r="M127" s="16">
        <f>F93</f>
        <v>0</v>
      </c>
      <c r="N127" s="36"/>
      <c r="O127" s="36"/>
      <c r="P127" s="36"/>
    </row>
    <row r="128" spans="10:16" x14ac:dyDescent="0.25">
      <c r="J128" s="37">
        <v>30</v>
      </c>
      <c r="K128" s="14" t="s">
        <v>59</v>
      </c>
      <c r="L128" s="16">
        <v>8.4010522142385607E-2</v>
      </c>
      <c r="M128" s="16">
        <f>F103</f>
        <v>0</v>
      </c>
      <c r="N128" s="36">
        <f>AVERAGE(L128:L130)</f>
        <v>0.408336615504103</v>
      </c>
      <c r="O128" s="36">
        <f>AVERAGE(M128:M130)</f>
        <v>0</v>
      </c>
      <c r="P128" s="36">
        <f>STDEV(L128:L130)</f>
        <v>0.56044833194990462</v>
      </c>
    </row>
    <row r="129" spans="10:16" x14ac:dyDescent="0.25">
      <c r="J129" s="37"/>
      <c r="K129" s="14" t="s">
        <v>60</v>
      </c>
      <c r="L129" s="16">
        <v>8.5513299841673232E-2</v>
      </c>
      <c r="M129" s="16">
        <f>F104</f>
        <v>0</v>
      </c>
      <c r="N129" s="36"/>
      <c r="O129" s="36"/>
      <c r="P129" s="36"/>
    </row>
    <row r="130" spans="10:16" x14ac:dyDescent="0.25">
      <c r="J130" s="37"/>
      <c r="K130" s="14" t="s">
        <v>61</v>
      </c>
      <c r="L130" s="16">
        <v>1.05548602452825</v>
      </c>
      <c r="M130" s="16">
        <f>F105</f>
        <v>0</v>
      </c>
      <c r="N130" s="36"/>
      <c r="O130" s="36"/>
      <c r="P130" s="36"/>
    </row>
    <row r="131" spans="10:16" x14ac:dyDescent="0.25">
      <c r="J131" s="37">
        <v>40</v>
      </c>
      <c r="K131" s="14" t="s">
        <v>71</v>
      </c>
      <c r="L131" s="16">
        <v>7.3655437579659283E-2</v>
      </c>
      <c r="M131" s="16">
        <f>F115</f>
        <v>0</v>
      </c>
      <c r="N131" s="36">
        <f>AVERAGE(L131:L133)</f>
        <v>7.4399669737362797E-2</v>
      </c>
      <c r="O131" s="36">
        <f>AVERAGE(M131:M133)</f>
        <v>0</v>
      </c>
      <c r="P131" s="36">
        <f>STDEV(L131:L133)</f>
        <v>2.6356614678104033E-3</v>
      </c>
    </row>
    <row r="132" spans="10:16" x14ac:dyDescent="0.25">
      <c r="J132" s="37"/>
      <c r="K132" s="14" t="s">
        <v>72</v>
      </c>
      <c r="L132" s="16">
        <v>7.221614494854936E-2</v>
      </c>
      <c r="M132" s="16">
        <f>F116</f>
        <v>0</v>
      </c>
      <c r="N132" s="36"/>
      <c r="O132" s="36"/>
      <c r="P132" s="36"/>
    </row>
    <row r="133" spans="10:16" x14ac:dyDescent="0.25">
      <c r="J133" s="37"/>
      <c r="K133" s="14" t="s">
        <v>73</v>
      </c>
      <c r="L133" s="16">
        <v>7.7327426683879735E-2</v>
      </c>
      <c r="M133" s="16">
        <f>F117</f>
        <v>0</v>
      </c>
      <c r="N133" s="36"/>
      <c r="O133" s="36"/>
      <c r="P133" s="36"/>
    </row>
    <row r="134" spans="10:16" x14ac:dyDescent="0.25">
      <c r="J134" s="37">
        <v>50</v>
      </c>
      <c r="K134" s="14" t="s">
        <v>83</v>
      </c>
      <c r="L134" s="16">
        <v>0.13295785535962762</v>
      </c>
      <c r="M134" s="16">
        <f>F127</f>
        <v>0</v>
      </c>
      <c r="N134" s="36">
        <f>AVERAGE(L134:L136)</f>
        <v>0.13179096593327358</v>
      </c>
      <c r="O134" s="36">
        <f>AVERAGE(M134:M136)</f>
        <v>0</v>
      </c>
      <c r="P134" s="36">
        <f>STDEV(L134:L136)</f>
        <v>2.1628321294890748E-3</v>
      </c>
    </row>
    <row r="135" spans="10:16" x14ac:dyDescent="0.25">
      <c r="J135" s="37"/>
      <c r="K135" s="14" t="s">
        <v>84</v>
      </c>
      <c r="L135" s="16">
        <v>0.12929529225358977</v>
      </c>
      <c r="M135" s="16">
        <f>F128</f>
        <v>0</v>
      </c>
      <c r="N135" s="36"/>
      <c r="O135" s="36"/>
      <c r="P135" s="36"/>
    </row>
    <row r="136" spans="10:16" x14ac:dyDescent="0.25">
      <c r="J136" s="37"/>
      <c r="K136" s="14" t="s">
        <v>85</v>
      </c>
      <c r="L136" s="16">
        <v>0.13311975018660333</v>
      </c>
      <c r="M136" s="16">
        <f>F129</f>
        <v>0</v>
      </c>
      <c r="N136" s="36"/>
      <c r="O136" s="36"/>
      <c r="P136" s="36"/>
    </row>
  </sheetData>
  <mergeCells count="160">
    <mergeCell ref="J131:J133"/>
    <mergeCell ref="N131:N133"/>
    <mergeCell ref="O131:O133"/>
    <mergeCell ref="P131:P133"/>
    <mergeCell ref="J134:J136"/>
    <mergeCell ref="N134:N136"/>
    <mergeCell ref="O134:O136"/>
    <mergeCell ref="P134:P136"/>
    <mergeCell ref="J125:J127"/>
    <mergeCell ref="N125:N127"/>
    <mergeCell ref="O125:O127"/>
    <mergeCell ref="P125:P127"/>
    <mergeCell ref="J128:J130"/>
    <mergeCell ref="N128:N130"/>
    <mergeCell ref="O128:O130"/>
    <mergeCell ref="P128:P130"/>
    <mergeCell ref="J118:J120"/>
    <mergeCell ref="N118:N120"/>
    <mergeCell ref="O118:O120"/>
    <mergeCell ref="P118:P120"/>
    <mergeCell ref="J122:J124"/>
    <mergeCell ref="N122:N124"/>
    <mergeCell ref="O122:O124"/>
    <mergeCell ref="P122:P124"/>
    <mergeCell ref="J112:J114"/>
    <mergeCell ref="N112:N114"/>
    <mergeCell ref="O112:O114"/>
    <mergeCell ref="P112:P114"/>
    <mergeCell ref="J115:J117"/>
    <mergeCell ref="N115:N117"/>
    <mergeCell ref="O115:O117"/>
    <mergeCell ref="P115:P117"/>
    <mergeCell ref="J106:J108"/>
    <mergeCell ref="N106:N108"/>
    <mergeCell ref="O106:O108"/>
    <mergeCell ref="P106:P108"/>
    <mergeCell ref="J109:J111"/>
    <mergeCell ref="N109:N111"/>
    <mergeCell ref="O109:O111"/>
    <mergeCell ref="P109:P111"/>
    <mergeCell ref="J99:J101"/>
    <mergeCell ref="N99:N101"/>
    <mergeCell ref="O99:O101"/>
    <mergeCell ref="P99:P101"/>
    <mergeCell ref="J102:J104"/>
    <mergeCell ref="N102:N104"/>
    <mergeCell ref="O102:O104"/>
    <mergeCell ref="P102:P104"/>
    <mergeCell ref="J93:J95"/>
    <mergeCell ref="N93:N95"/>
    <mergeCell ref="O93:O95"/>
    <mergeCell ref="P93:P95"/>
    <mergeCell ref="J96:J98"/>
    <mergeCell ref="N96:N98"/>
    <mergeCell ref="O96:O98"/>
    <mergeCell ref="P96:P98"/>
    <mergeCell ref="J86:J88"/>
    <mergeCell ref="N86:N88"/>
    <mergeCell ref="O86:O88"/>
    <mergeCell ref="P86:P88"/>
    <mergeCell ref="J90:J92"/>
    <mergeCell ref="N90:N92"/>
    <mergeCell ref="O90:O92"/>
    <mergeCell ref="P90:P92"/>
    <mergeCell ref="J80:J82"/>
    <mergeCell ref="N80:N82"/>
    <mergeCell ref="O80:O82"/>
    <mergeCell ref="P80:P82"/>
    <mergeCell ref="J83:J85"/>
    <mergeCell ref="N83:N85"/>
    <mergeCell ref="O83:O85"/>
    <mergeCell ref="P83:P85"/>
    <mergeCell ref="J74:J76"/>
    <mergeCell ref="N74:N76"/>
    <mergeCell ref="O74:O76"/>
    <mergeCell ref="P74:P76"/>
    <mergeCell ref="J77:J79"/>
    <mergeCell ref="N77:N79"/>
    <mergeCell ref="O77:O79"/>
    <mergeCell ref="P77:P79"/>
    <mergeCell ref="J65:J67"/>
    <mergeCell ref="N65:N67"/>
    <mergeCell ref="O65:O67"/>
    <mergeCell ref="P65:P67"/>
    <mergeCell ref="J68:J70"/>
    <mergeCell ref="N68:N70"/>
    <mergeCell ref="O68:O70"/>
    <mergeCell ref="P68:P70"/>
    <mergeCell ref="J59:J61"/>
    <mergeCell ref="N59:N61"/>
    <mergeCell ref="O59:O61"/>
    <mergeCell ref="P59:P61"/>
    <mergeCell ref="J62:J64"/>
    <mergeCell ref="N62:N64"/>
    <mergeCell ref="O62:O64"/>
    <mergeCell ref="P62:P64"/>
    <mergeCell ref="J52:J54"/>
    <mergeCell ref="N52:N54"/>
    <mergeCell ref="O52:O54"/>
    <mergeCell ref="P52:P54"/>
    <mergeCell ref="J56:J58"/>
    <mergeCell ref="N56:N58"/>
    <mergeCell ref="O56:O58"/>
    <mergeCell ref="P56:P58"/>
    <mergeCell ref="J46:J48"/>
    <mergeCell ref="N46:N48"/>
    <mergeCell ref="O46:O48"/>
    <mergeCell ref="P46:P48"/>
    <mergeCell ref="J49:J51"/>
    <mergeCell ref="N49:N51"/>
    <mergeCell ref="O49:O51"/>
    <mergeCell ref="P49:P51"/>
    <mergeCell ref="J40:J42"/>
    <mergeCell ref="N40:N42"/>
    <mergeCell ref="O40:O42"/>
    <mergeCell ref="P40:P42"/>
    <mergeCell ref="J43:J45"/>
    <mergeCell ref="N43:N45"/>
    <mergeCell ref="O43:O45"/>
    <mergeCell ref="P43:P45"/>
    <mergeCell ref="J33:J35"/>
    <mergeCell ref="N33:N35"/>
    <mergeCell ref="O33:O35"/>
    <mergeCell ref="P33:P35"/>
    <mergeCell ref="J36:J38"/>
    <mergeCell ref="N36:N38"/>
    <mergeCell ref="O36:O38"/>
    <mergeCell ref="P36:P38"/>
    <mergeCell ref="J27:J29"/>
    <mergeCell ref="N27:N29"/>
    <mergeCell ref="O27:O29"/>
    <mergeCell ref="P27:P29"/>
    <mergeCell ref="J30:J32"/>
    <mergeCell ref="N30:N32"/>
    <mergeCell ref="O30:O32"/>
    <mergeCell ref="P30:P32"/>
    <mergeCell ref="J20:J22"/>
    <mergeCell ref="N20:N22"/>
    <mergeCell ref="O20:O22"/>
    <mergeCell ref="P20:P22"/>
    <mergeCell ref="J24:J26"/>
    <mergeCell ref="N24:N26"/>
    <mergeCell ref="O24:O26"/>
    <mergeCell ref="P24:P26"/>
    <mergeCell ref="J14:J16"/>
    <mergeCell ref="N14:N16"/>
    <mergeCell ref="O14:O16"/>
    <mergeCell ref="P14:P16"/>
    <mergeCell ref="J17:J19"/>
    <mergeCell ref="N17:N19"/>
    <mergeCell ref="O17:O19"/>
    <mergeCell ref="P17:P19"/>
    <mergeCell ref="J8:J10"/>
    <mergeCell ref="N8:N10"/>
    <mergeCell ref="O8:O10"/>
    <mergeCell ref="P8:P10"/>
    <mergeCell ref="J11:J13"/>
    <mergeCell ref="N11:N13"/>
    <mergeCell ref="O11:O13"/>
    <mergeCell ref="P11:P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2"/>
  <sheetViews>
    <sheetView workbookViewId="0">
      <selection activeCell="F2" sqref="F2:F62"/>
    </sheetView>
  </sheetViews>
  <sheetFormatPr defaultColWidth="11" defaultRowHeight="15.75" x14ac:dyDescent="0.25"/>
  <cols>
    <col min="4" max="4" width="17.375" bestFit="1" customWidth="1"/>
    <col min="5" max="5" width="33" bestFit="1" customWidth="1"/>
    <col min="6" max="6" width="13.625" bestFit="1" customWidth="1"/>
  </cols>
  <sheetData>
    <row r="2" spans="2:6" x14ac:dyDescent="0.25">
      <c r="B2" s="33" t="s">
        <v>129</v>
      </c>
      <c r="C2" s="12" t="s">
        <v>90</v>
      </c>
      <c r="D2" s="34" t="s">
        <v>130</v>
      </c>
      <c r="E2" s="34" t="s">
        <v>131</v>
      </c>
      <c r="F2" s="34" t="s">
        <v>132</v>
      </c>
    </row>
    <row r="3" spans="2:6" x14ac:dyDescent="0.25">
      <c r="B3" s="35">
        <v>1</v>
      </c>
      <c r="C3" s="14" t="s">
        <v>26</v>
      </c>
      <c r="D3" s="14">
        <v>0.1</v>
      </c>
      <c r="E3" s="14">
        <v>5.04</v>
      </c>
      <c r="F3" s="16">
        <v>50.4</v>
      </c>
    </row>
    <row r="4" spans="2:6" x14ac:dyDescent="0.25">
      <c r="B4" s="35">
        <v>2</v>
      </c>
      <c r="C4" s="14" t="s">
        <v>27</v>
      </c>
      <c r="D4" s="14">
        <v>0.1</v>
      </c>
      <c r="E4" s="14">
        <v>5.14</v>
      </c>
      <c r="F4" s="16">
        <v>51.4</v>
      </c>
    </row>
    <row r="5" spans="2:6" x14ac:dyDescent="0.25">
      <c r="B5" s="35">
        <v>3</v>
      </c>
      <c r="C5" s="14" t="s">
        <v>28</v>
      </c>
      <c r="D5" s="14">
        <v>0.1</v>
      </c>
      <c r="E5" s="14">
        <v>5.2</v>
      </c>
      <c r="F5" s="16">
        <v>52</v>
      </c>
    </row>
    <row r="6" spans="2:6" x14ac:dyDescent="0.25">
      <c r="B6" s="35">
        <v>4</v>
      </c>
      <c r="C6" s="14" t="s">
        <v>29</v>
      </c>
      <c r="D6" s="14">
        <v>0.1</v>
      </c>
      <c r="E6" s="14">
        <v>5.04</v>
      </c>
      <c r="F6" s="16">
        <v>50.4</v>
      </c>
    </row>
    <row r="7" spans="2:6" x14ac:dyDescent="0.25">
      <c r="B7" s="35">
        <v>5</v>
      </c>
      <c r="C7" s="14" t="s">
        <v>30</v>
      </c>
      <c r="D7" s="14">
        <v>0.1</v>
      </c>
      <c r="E7" s="14">
        <v>5.0599999999999996</v>
      </c>
      <c r="F7" s="16">
        <v>50.6</v>
      </c>
    </row>
    <row r="8" spans="2:6" x14ac:dyDescent="0.25">
      <c r="B8" s="35">
        <v>6</v>
      </c>
      <c r="C8" s="14" t="s">
        <v>31</v>
      </c>
      <c r="D8" s="14">
        <v>0.1</v>
      </c>
      <c r="E8" s="14">
        <v>5.0999999999999996</v>
      </c>
      <c r="F8" s="16">
        <v>51</v>
      </c>
    </row>
    <row r="9" spans="2:6" x14ac:dyDescent="0.25">
      <c r="B9" s="35">
        <v>7</v>
      </c>
      <c r="C9" s="14" t="s">
        <v>32</v>
      </c>
      <c r="D9" s="14">
        <v>0.1</v>
      </c>
      <c r="E9" s="14">
        <v>5.04</v>
      </c>
      <c r="F9" s="16">
        <v>50.4</v>
      </c>
    </row>
    <row r="10" spans="2:6" x14ac:dyDescent="0.25">
      <c r="B10" s="35">
        <v>8</v>
      </c>
      <c r="C10" s="14" t="s">
        <v>33</v>
      </c>
      <c r="D10" s="14">
        <v>0.1</v>
      </c>
      <c r="E10" s="14">
        <v>5.16</v>
      </c>
      <c r="F10" s="16">
        <v>51.6</v>
      </c>
    </row>
    <row r="11" spans="2:6" x14ac:dyDescent="0.25">
      <c r="B11" s="35">
        <v>9</v>
      </c>
      <c r="C11" s="14" t="s">
        <v>34</v>
      </c>
      <c r="D11" s="14">
        <v>0.1</v>
      </c>
      <c r="E11" s="14">
        <v>5.04</v>
      </c>
      <c r="F11" s="16">
        <v>50.4</v>
      </c>
    </row>
    <row r="12" spans="2:6" x14ac:dyDescent="0.25">
      <c r="B12" s="35">
        <v>10</v>
      </c>
      <c r="C12" s="14" t="s">
        <v>35</v>
      </c>
      <c r="D12" s="14">
        <v>0.1</v>
      </c>
      <c r="E12" s="14">
        <v>5.04</v>
      </c>
      <c r="F12" s="16">
        <v>50.4</v>
      </c>
    </row>
    <row r="13" spans="2:6" x14ac:dyDescent="0.25">
      <c r="B13" s="35">
        <v>11</v>
      </c>
      <c r="C13" s="14" t="s">
        <v>36</v>
      </c>
      <c r="D13" s="14">
        <v>0.1</v>
      </c>
      <c r="E13" s="14">
        <v>5.04</v>
      </c>
      <c r="F13" s="16">
        <v>50.4</v>
      </c>
    </row>
    <row r="14" spans="2:6" x14ac:dyDescent="0.25">
      <c r="B14" s="35">
        <v>12</v>
      </c>
      <c r="C14" s="14" t="s">
        <v>37</v>
      </c>
      <c r="D14" s="14">
        <v>0.1</v>
      </c>
      <c r="E14" s="14">
        <v>5</v>
      </c>
      <c r="F14" s="16">
        <v>50</v>
      </c>
    </row>
    <row r="15" spans="2:6" x14ac:dyDescent="0.25">
      <c r="B15" s="35">
        <v>13</v>
      </c>
      <c r="C15" s="14" t="s">
        <v>38</v>
      </c>
      <c r="D15" s="14">
        <v>0.1</v>
      </c>
      <c r="E15" s="14">
        <v>5.0199999999999996</v>
      </c>
      <c r="F15" s="16">
        <v>50.2</v>
      </c>
    </row>
    <row r="16" spans="2:6" x14ac:dyDescent="0.25">
      <c r="B16" s="35">
        <v>14</v>
      </c>
      <c r="C16" s="14" t="s">
        <v>39</v>
      </c>
      <c r="D16" s="14">
        <v>0.1</v>
      </c>
      <c r="E16" s="14">
        <v>5.01</v>
      </c>
      <c r="F16" s="16">
        <v>50.1</v>
      </c>
    </row>
    <row r="17" spans="2:6" x14ac:dyDescent="0.25">
      <c r="B17" s="35">
        <v>15</v>
      </c>
      <c r="C17" s="14" t="s">
        <v>40</v>
      </c>
      <c r="D17" s="14">
        <v>0.1</v>
      </c>
      <c r="E17" s="14">
        <v>5</v>
      </c>
      <c r="F17" s="16">
        <v>50</v>
      </c>
    </row>
    <row r="18" spans="2:6" x14ac:dyDescent="0.25">
      <c r="B18" s="35">
        <v>16</v>
      </c>
      <c r="C18" s="14" t="s">
        <v>41</v>
      </c>
      <c r="D18" s="14">
        <v>0.09</v>
      </c>
      <c r="E18" s="14">
        <v>4.91</v>
      </c>
      <c r="F18" s="16">
        <v>54.56</v>
      </c>
    </row>
    <row r="19" spans="2:6" x14ac:dyDescent="0.25">
      <c r="B19" s="35">
        <v>17</v>
      </c>
      <c r="C19" s="14" t="s">
        <v>42</v>
      </c>
      <c r="D19" s="14">
        <v>0.1</v>
      </c>
      <c r="E19" s="14">
        <v>5.03</v>
      </c>
      <c r="F19" s="16">
        <v>50.3</v>
      </c>
    </row>
    <row r="20" spans="2:6" x14ac:dyDescent="0.25">
      <c r="B20" s="35">
        <v>18</v>
      </c>
      <c r="C20" s="14" t="s">
        <v>43</v>
      </c>
      <c r="D20" s="14">
        <v>0.1</v>
      </c>
      <c r="E20" s="14">
        <v>5.05</v>
      </c>
      <c r="F20" s="16">
        <v>50.5</v>
      </c>
    </row>
    <row r="21" spans="2:6" x14ac:dyDescent="0.25">
      <c r="B21" s="35">
        <v>19</v>
      </c>
      <c r="C21" s="14" t="s">
        <v>44</v>
      </c>
      <c r="D21" s="14">
        <v>0.1</v>
      </c>
      <c r="E21" s="14">
        <v>5.05</v>
      </c>
      <c r="F21" s="16">
        <v>50.5</v>
      </c>
    </row>
    <row r="22" spans="2:6" x14ac:dyDescent="0.25">
      <c r="B22" s="35">
        <v>20</v>
      </c>
      <c r="C22" s="14" t="s">
        <v>45</v>
      </c>
      <c r="D22" s="14">
        <v>0.09</v>
      </c>
      <c r="E22" s="14">
        <v>4.57</v>
      </c>
      <c r="F22" s="16">
        <v>50.78</v>
      </c>
    </row>
    <row r="23" spans="2:6" x14ac:dyDescent="0.25">
      <c r="B23" s="35">
        <v>21</v>
      </c>
      <c r="C23" s="14" t="s">
        <v>46</v>
      </c>
      <c r="D23" s="14">
        <v>0.09</v>
      </c>
      <c r="E23" s="14">
        <v>4.6900000000000004</v>
      </c>
      <c r="F23" s="16">
        <v>52.11</v>
      </c>
    </row>
    <row r="24" spans="2:6" x14ac:dyDescent="0.25">
      <c r="B24" s="35">
        <v>22</v>
      </c>
      <c r="C24" s="14" t="s">
        <v>47</v>
      </c>
      <c r="D24" s="14">
        <v>0.1</v>
      </c>
      <c r="E24" s="14">
        <v>5.0199999999999996</v>
      </c>
      <c r="F24" s="16">
        <v>50.2</v>
      </c>
    </row>
    <row r="25" spans="2:6" x14ac:dyDescent="0.25">
      <c r="B25" s="35">
        <v>23</v>
      </c>
      <c r="C25" s="14" t="s">
        <v>48</v>
      </c>
      <c r="D25" s="14">
        <v>0.1</v>
      </c>
      <c r="E25" s="14">
        <v>4.99</v>
      </c>
      <c r="F25" s="16">
        <v>49.9</v>
      </c>
    </row>
    <row r="26" spans="2:6" x14ac:dyDescent="0.25">
      <c r="B26" s="35">
        <v>24</v>
      </c>
      <c r="C26" s="14" t="s">
        <v>49</v>
      </c>
      <c r="D26" s="14">
        <v>0.09</v>
      </c>
      <c r="E26" s="14">
        <v>4.5199999999999996</v>
      </c>
      <c r="F26" s="16">
        <v>50.22</v>
      </c>
    </row>
    <row r="27" spans="2:6" x14ac:dyDescent="0.25">
      <c r="B27" s="35">
        <v>25</v>
      </c>
      <c r="C27" s="14" t="s">
        <v>50</v>
      </c>
      <c r="D27" s="14">
        <v>0.1</v>
      </c>
      <c r="E27" s="14">
        <v>5.04</v>
      </c>
      <c r="F27" s="16">
        <v>50.4</v>
      </c>
    </row>
    <row r="28" spans="2:6" x14ac:dyDescent="0.25">
      <c r="B28" s="35">
        <v>26</v>
      </c>
      <c r="C28" s="14" t="s">
        <v>51</v>
      </c>
      <c r="D28" s="14">
        <v>0.1</v>
      </c>
      <c r="E28" s="14">
        <v>5.1100000000000003</v>
      </c>
      <c r="F28" s="16">
        <v>51.1</v>
      </c>
    </row>
    <row r="29" spans="2:6" x14ac:dyDescent="0.25">
      <c r="B29" s="35">
        <v>27</v>
      </c>
      <c r="C29" s="14" t="s">
        <v>52</v>
      </c>
      <c r="D29" s="14">
        <v>0.1</v>
      </c>
      <c r="E29" s="14">
        <v>5.1100000000000003</v>
      </c>
      <c r="F29" s="16">
        <v>51.1</v>
      </c>
    </row>
    <row r="30" spans="2:6" x14ac:dyDescent="0.25">
      <c r="B30" s="35">
        <v>28</v>
      </c>
      <c r="C30" s="14" t="s">
        <v>53</v>
      </c>
      <c r="D30" s="14">
        <v>0.09</v>
      </c>
      <c r="E30" s="14">
        <v>4.5599999999999996</v>
      </c>
      <c r="F30" s="16">
        <v>50.67</v>
      </c>
    </row>
    <row r="31" spans="2:6" x14ac:dyDescent="0.25">
      <c r="B31" s="35">
        <v>29</v>
      </c>
      <c r="C31" s="14" t="s">
        <v>54</v>
      </c>
      <c r="D31" s="14">
        <v>0.1</v>
      </c>
      <c r="E31" s="14">
        <v>5.07</v>
      </c>
      <c r="F31" s="16">
        <v>50.7</v>
      </c>
    </row>
    <row r="32" spans="2:6" x14ac:dyDescent="0.25">
      <c r="B32" s="35">
        <v>30</v>
      </c>
      <c r="C32" s="14" t="s">
        <v>55</v>
      </c>
      <c r="D32" s="14">
        <v>0.1</v>
      </c>
      <c r="E32" s="14">
        <v>5</v>
      </c>
      <c r="F32" s="16">
        <v>50</v>
      </c>
    </row>
    <row r="33" spans="2:6" x14ac:dyDescent="0.25">
      <c r="B33" s="35">
        <v>31</v>
      </c>
      <c r="C33" s="14" t="s">
        <v>56</v>
      </c>
      <c r="D33" s="14">
        <v>0.1</v>
      </c>
      <c r="E33" s="14">
        <v>5.05</v>
      </c>
      <c r="F33" s="16">
        <v>50.5</v>
      </c>
    </row>
    <row r="34" spans="2:6" x14ac:dyDescent="0.25">
      <c r="B34" s="35">
        <v>32</v>
      </c>
      <c r="C34" s="14" t="s">
        <v>57</v>
      </c>
      <c r="D34" s="14">
        <v>0.1</v>
      </c>
      <c r="E34" s="14">
        <v>5.07</v>
      </c>
      <c r="F34" s="16">
        <v>50.7</v>
      </c>
    </row>
    <row r="35" spans="2:6" x14ac:dyDescent="0.25">
      <c r="B35" s="35">
        <v>33</v>
      </c>
      <c r="C35" s="14" t="s">
        <v>58</v>
      </c>
      <c r="D35" s="14">
        <v>0.1</v>
      </c>
      <c r="E35" s="14">
        <v>5.0599999999999996</v>
      </c>
      <c r="F35" s="16">
        <v>50.6</v>
      </c>
    </row>
    <row r="36" spans="2:6" x14ac:dyDescent="0.25">
      <c r="B36" s="35">
        <v>34</v>
      </c>
      <c r="C36" s="14" t="s">
        <v>59</v>
      </c>
      <c r="D36" s="14">
        <v>0.1</v>
      </c>
      <c r="E36" s="14">
        <v>4.91</v>
      </c>
      <c r="F36" s="16">
        <v>49.1</v>
      </c>
    </row>
    <row r="37" spans="2:6" x14ac:dyDescent="0.25">
      <c r="B37" s="35">
        <v>35</v>
      </c>
      <c r="C37" s="14" t="s">
        <v>60</v>
      </c>
      <c r="D37" s="14">
        <v>0.1</v>
      </c>
      <c r="E37" s="14">
        <v>5.07</v>
      </c>
      <c r="F37" s="16">
        <v>50.7</v>
      </c>
    </row>
    <row r="38" spans="2:6" x14ac:dyDescent="0.25">
      <c r="B38" s="35">
        <v>36</v>
      </c>
      <c r="C38" s="14" t="s">
        <v>61</v>
      </c>
      <c r="D38" s="14">
        <v>0.1</v>
      </c>
      <c r="E38" s="14">
        <v>5.01</v>
      </c>
      <c r="F38" s="16">
        <v>50.1</v>
      </c>
    </row>
    <row r="39" spans="2:6" x14ac:dyDescent="0.25">
      <c r="B39" s="35">
        <v>37</v>
      </c>
      <c r="C39" s="14" t="s">
        <v>62</v>
      </c>
      <c r="D39" s="14">
        <v>0.1</v>
      </c>
      <c r="E39" s="14">
        <v>5.07</v>
      </c>
      <c r="F39" s="16">
        <v>50.7</v>
      </c>
    </row>
    <row r="40" spans="2:6" x14ac:dyDescent="0.25">
      <c r="B40" s="35">
        <v>38</v>
      </c>
      <c r="C40" s="14" t="s">
        <v>63</v>
      </c>
      <c r="D40" s="14">
        <v>0.1</v>
      </c>
      <c r="E40" s="14">
        <v>5.04</v>
      </c>
      <c r="F40" s="16">
        <v>50.4</v>
      </c>
    </row>
    <row r="41" spans="2:6" x14ac:dyDescent="0.25">
      <c r="B41" s="35">
        <v>39</v>
      </c>
      <c r="C41" s="14" t="s">
        <v>64</v>
      </c>
      <c r="D41" s="14">
        <v>0.1</v>
      </c>
      <c r="E41" s="14">
        <v>5.04</v>
      </c>
      <c r="F41" s="16">
        <v>50.4</v>
      </c>
    </row>
    <row r="42" spans="2:6" x14ac:dyDescent="0.25">
      <c r="B42" s="35">
        <v>40</v>
      </c>
      <c r="C42" s="14" t="s">
        <v>65</v>
      </c>
      <c r="D42" s="14">
        <v>0.1</v>
      </c>
      <c r="E42" s="14">
        <v>5.0999999999999996</v>
      </c>
      <c r="F42" s="16">
        <v>51</v>
      </c>
    </row>
    <row r="43" spans="2:6" x14ac:dyDescent="0.25">
      <c r="B43" s="35">
        <v>41</v>
      </c>
      <c r="C43" s="14" t="s">
        <v>66</v>
      </c>
      <c r="D43" s="14">
        <v>0.1</v>
      </c>
      <c r="E43" s="14">
        <v>5.0599999999999996</v>
      </c>
      <c r="F43" s="16">
        <v>50.6</v>
      </c>
    </row>
    <row r="44" spans="2:6" x14ac:dyDescent="0.25">
      <c r="B44" s="35">
        <v>42</v>
      </c>
      <c r="C44" s="14" t="s">
        <v>67</v>
      </c>
      <c r="D44" s="14">
        <v>0.1</v>
      </c>
      <c r="E44" s="14">
        <v>5.0599999999999996</v>
      </c>
      <c r="F44" s="16">
        <v>50.6</v>
      </c>
    </row>
    <row r="45" spans="2:6" x14ac:dyDescent="0.25">
      <c r="B45" s="35">
        <v>43</v>
      </c>
      <c r="C45" s="14" t="s">
        <v>68</v>
      </c>
      <c r="D45" s="14">
        <v>0.1</v>
      </c>
      <c r="E45" s="14">
        <v>5.0599999999999996</v>
      </c>
      <c r="F45" s="16">
        <v>50.6</v>
      </c>
    </row>
    <row r="46" spans="2:6" x14ac:dyDescent="0.25">
      <c r="B46" s="35">
        <v>44</v>
      </c>
      <c r="C46" s="14" t="s">
        <v>69</v>
      </c>
      <c r="D46" s="14">
        <v>0.1</v>
      </c>
      <c r="E46" s="14">
        <v>5.01</v>
      </c>
      <c r="F46" s="16">
        <v>50.1</v>
      </c>
    </row>
    <row r="47" spans="2:6" x14ac:dyDescent="0.25">
      <c r="B47" s="35">
        <v>45</v>
      </c>
      <c r="C47" s="14" t="s">
        <v>70</v>
      </c>
      <c r="D47" s="14">
        <v>0.1</v>
      </c>
      <c r="E47" s="14">
        <v>5.34</v>
      </c>
      <c r="F47" s="16">
        <v>53.4</v>
      </c>
    </row>
    <row r="48" spans="2:6" x14ac:dyDescent="0.25">
      <c r="B48" s="35">
        <v>46</v>
      </c>
      <c r="C48" s="14" t="s">
        <v>71</v>
      </c>
      <c r="D48" s="14">
        <v>0.1</v>
      </c>
      <c r="E48" s="14">
        <v>5.05</v>
      </c>
      <c r="F48" s="16">
        <v>50.5</v>
      </c>
    </row>
    <row r="49" spans="2:6" x14ac:dyDescent="0.25">
      <c r="B49" s="35">
        <v>47</v>
      </c>
      <c r="C49" s="14" t="s">
        <v>72</v>
      </c>
      <c r="D49" s="14">
        <v>0.1</v>
      </c>
      <c r="E49" s="14">
        <v>5.07</v>
      </c>
      <c r="F49" s="16">
        <v>50.7</v>
      </c>
    </row>
    <row r="50" spans="2:6" x14ac:dyDescent="0.25">
      <c r="B50" s="35">
        <v>48</v>
      </c>
      <c r="C50" s="14" t="s">
        <v>73</v>
      </c>
      <c r="D50" s="14">
        <v>0.1</v>
      </c>
      <c r="E50" s="14">
        <v>5.0199999999999996</v>
      </c>
      <c r="F50" s="16">
        <v>50.2</v>
      </c>
    </row>
    <row r="51" spans="2:6" x14ac:dyDescent="0.25">
      <c r="B51" s="35">
        <v>49</v>
      </c>
      <c r="C51" s="14" t="s">
        <v>74</v>
      </c>
      <c r="D51" s="14">
        <v>0.1</v>
      </c>
      <c r="E51" s="14">
        <v>5.03</v>
      </c>
      <c r="F51" s="16">
        <v>50.3</v>
      </c>
    </row>
    <row r="52" spans="2:6" x14ac:dyDescent="0.25">
      <c r="B52" s="35">
        <v>50</v>
      </c>
      <c r="C52" s="14" t="s">
        <v>75</v>
      </c>
      <c r="D52" s="14">
        <v>0.1</v>
      </c>
      <c r="E52" s="14">
        <v>5.0599999999999996</v>
      </c>
      <c r="F52" s="16">
        <v>50.6</v>
      </c>
    </row>
    <row r="53" spans="2:6" x14ac:dyDescent="0.25">
      <c r="B53" s="35">
        <v>51</v>
      </c>
      <c r="C53" s="14" t="s">
        <v>76</v>
      </c>
      <c r="D53" s="14">
        <v>0.1</v>
      </c>
      <c r="E53" s="14">
        <v>5.26</v>
      </c>
      <c r="F53" s="16">
        <v>52.6</v>
      </c>
    </row>
    <row r="54" spans="2:6" x14ac:dyDescent="0.25">
      <c r="B54" s="35">
        <v>52</v>
      </c>
      <c r="C54" s="14" t="s">
        <v>77</v>
      </c>
      <c r="D54" s="14">
        <v>0.1</v>
      </c>
      <c r="E54" s="14">
        <v>5.07</v>
      </c>
      <c r="F54" s="16">
        <v>50.7</v>
      </c>
    </row>
    <row r="55" spans="2:6" x14ac:dyDescent="0.25">
      <c r="B55" s="35">
        <v>53</v>
      </c>
      <c r="C55" s="14" t="s">
        <v>78</v>
      </c>
      <c r="D55" s="14">
        <v>0.1</v>
      </c>
      <c r="E55" s="14">
        <v>5.18</v>
      </c>
      <c r="F55" s="16">
        <v>51.8</v>
      </c>
    </row>
    <row r="56" spans="2:6" x14ac:dyDescent="0.25">
      <c r="B56" s="35">
        <v>54</v>
      </c>
      <c r="C56" s="14" t="s">
        <v>79</v>
      </c>
      <c r="D56" s="14">
        <v>0.1</v>
      </c>
      <c r="E56" s="14">
        <v>5.08</v>
      </c>
      <c r="F56" s="16">
        <v>50.8</v>
      </c>
    </row>
    <row r="57" spans="2:6" x14ac:dyDescent="0.25">
      <c r="B57" s="35">
        <v>55</v>
      </c>
      <c r="C57" s="14" t="s">
        <v>80</v>
      </c>
      <c r="D57" s="14">
        <v>0.1</v>
      </c>
      <c r="E57" s="14">
        <v>5.08</v>
      </c>
      <c r="F57" s="16">
        <v>50.8</v>
      </c>
    </row>
    <row r="58" spans="2:6" x14ac:dyDescent="0.25">
      <c r="B58" s="35">
        <v>56</v>
      </c>
      <c r="C58" s="14" t="s">
        <v>81</v>
      </c>
      <c r="D58" s="14">
        <v>0.1</v>
      </c>
      <c r="E58" s="14">
        <v>5.18</v>
      </c>
      <c r="F58" s="16">
        <v>51.8</v>
      </c>
    </row>
    <row r="59" spans="2:6" x14ac:dyDescent="0.25">
      <c r="B59" s="35">
        <v>57</v>
      </c>
      <c r="C59" s="14" t="s">
        <v>82</v>
      </c>
      <c r="D59" s="14">
        <v>0.1</v>
      </c>
      <c r="E59" s="14">
        <v>5.08</v>
      </c>
      <c r="F59" s="16">
        <v>50.8</v>
      </c>
    </row>
    <row r="60" spans="2:6" x14ac:dyDescent="0.25">
      <c r="B60" s="35">
        <v>58</v>
      </c>
      <c r="C60" s="14" t="s">
        <v>83</v>
      </c>
      <c r="D60" s="14">
        <v>0.1</v>
      </c>
      <c r="E60" s="14">
        <v>5.01</v>
      </c>
      <c r="F60" s="16">
        <v>50.1</v>
      </c>
    </row>
    <row r="61" spans="2:6" x14ac:dyDescent="0.25">
      <c r="B61" s="35">
        <v>59</v>
      </c>
      <c r="C61" s="14" t="s">
        <v>84</v>
      </c>
      <c r="D61" s="14">
        <v>0.1</v>
      </c>
      <c r="E61" s="14">
        <v>5</v>
      </c>
      <c r="F61" s="16">
        <v>50</v>
      </c>
    </row>
    <row r="62" spans="2:6" x14ac:dyDescent="0.25">
      <c r="B62" s="35">
        <v>60</v>
      </c>
      <c r="C62" s="14" t="s">
        <v>85</v>
      </c>
      <c r="D62" s="14">
        <v>0.1</v>
      </c>
      <c r="E62" s="14">
        <v>5.13</v>
      </c>
      <c r="F62" s="16">
        <v>51.3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36"/>
  <sheetViews>
    <sheetView topLeftCell="D8" zoomScale="90" zoomScaleNormal="90" workbookViewId="0">
      <selection activeCell="AP47" sqref="AP47"/>
    </sheetView>
  </sheetViews>
  <sheetFormatPr defaultColWidth="11" defaultRowHeight="15.75" x14ac:dyDescent="0.25"/>
  <cols>
    <col min="5" max="5" width="12.125" bestFit="1" customWidth="1"/>
    <col min="10" max="10" width="12.375" bestFit="1" customWidth="1"/>
    <col min="11" max="11" width="9.125" bestFit="1" customWidth="1"/>
    <col min="14" max="14" width="16" bestFit="1" customWidth="1"/>
    <col min="15" max="15" width="13.625" bestFit="1" customWidth="1"/>
  </cols>
  <sheetData>
    <row r="3" spans="1:16" x14ac:dyDescent="0.25">
      <c r="A3" s="2"/>
      <c r="B3" s="2"/>
      <c r="C3" s="2" t="s">
        <v>10</v>
      </c>
      <c r="D3" s="2" t="s">
        <v>0</v>
      </c>
      <c r="E3" s="2" t="s">
        <v>106</v>
      </c>
      <c r="F3" s="2" t="s">
        <v>0</v>
      </c>
    </row>
    <row r="4" spans="1:16" x14ac:dyDescent="0.25">
      <c r="A4" s="4">
        <v>1</v>
      </c>
      <c r="B4" s="5" t="s">
        <v>26</v>
      </c>
      <c r="C4" s="7">
        <v>0</v>
      </c>
      <c r="D4">
        <v>17.16</v>
      </c>
      <c r="E4" s="15">
        <f>C4/1000</f>
        <v>0</v>
      </c>
      <c r="F4">
        <f>D4</f>
        <v>17.16</v>
      </c>
    </row>
    <row r="5" spans="1:16" x14ac:dyDescent="0.25">
      <c r="A5" s="4">
        <v>2</v>
      </c>
      <c r="B5" s="5" t="s">
        <v>27</v>
      </c>
      <c r="C5" s="7">
        <v>0</v>
      </c>
      <c r="D5">
        <v>12.64</v>
      </c>
      <c r="E5" s="15">
        <f>C5/1000</f>
        <v>0</v>
      </c>
      <c r="F5">
        <f t="shared" ref="F5:F63" si="0">D5</f>
        <v>12.64</v>
      </c>
    </row>
    <row r="6" spans="1:16" x14ac:dyDescent="0.25">
      <c r="A6" s="4">
        <v>3</v>
      </c>
      <c r="B6" s="5" t="s">
        <v>28</v>
      </c>
      <c r="C6" s="7">
        <v>0</v>
      </c>
      <c r="D6">
        <v>48.02</v>
      </c>
      <c r="E6" s="15">
        <f t="shared" ref="E6:E63" si="1">C6/1000</f>
        <v>0</v>
      </c>
      <c r="F6">
        <f t="shared" si="0"/>
        <v>48.02</v>
      </c>
      <c r="J6" s="29" t="s">
        <v>123</v>
      </c>
    </row>
    <row r="7" spans="1:16" x14ac:dyDescent="0.25">
      <c r="A7" s="4">
        <v>4</v>
      </c>
      <c r="B7" s="5" t="s">
        <v>29</v>
      </c>
      <c r="C7">
        <v>39.470100000000002</v>
      </c>
      <c r="D7">
        <v>3.11</v>
      </c>
      <c r="E7" s="15">
        <f>C7/1000</f>
        <v>3.9470100000000001E-2</v>
      </c>
      <c r="F7">
        <f t="shared" si="0"/>
        <v>3.11</v>
      </c>
      <c r="J7" s="10" t="s">
        <v>89</v>
      </c>
      <c r="K7" s="11" t="s">
        <v>90</v>
      </c>
      <c r="L7" s="12" t="str">
        <f>E3</f>
        <v>Ca (mg/L)</v>
      </c>
      <c r="M7" s="12" t="s">
        <v>93</v>
      </c>
      <c r="N7" s="12" t="s">
        <v>103</v>
      </c>
      <c r="O7" s="13" t="s">
        <v>95</v>
      </c>
      <c r="P7" s="13" t="s">
        <v>99</v>
      </c>
    </row>
    <row r="8" spans="1:16" x14ac:dyDescent="0.25">
      <c r="A8" s="4">
        <v>5</v>
      </c>
      <c r="B8" s="5" t="s">
        <v>30</v>
      </c>
      <c r="C8">
        <v>41.818300000000001</v>
      </c>
      <c r="D8">
        <v>15.89</v>
      </c>
      <c r="E8" s="15">
        <f t="shared" si="1"/>
        <v>4.1818300000000003E-2</v>
      </c>
      <c r="F8">
        <f t="shared" si="0"/>
        <v>15.89</v>
      </c>
      <c r="J8" s="37">
        <v>10</v>
      </c>
      <c r="K8" s="14" t="s">
        <v>26</v>
      </c>
      <c r="L8" s="16">
        <f t="shared" ref="L8:M10" si="2">E4</f>
        <v>0</v>
      </c>
      <c r="M8" s="16">
        <f t="shared" si="2"/>
        <v>17.16</v>
      </c>
      <c r="N8" s="36">
        <f>AVERAGE(L8:L10)</f>
        <v>0</v>
      </c>
      <c r="O8" s="36">
        <f>AVERAGE(M8:M10)</f>
        <v>25.94</v>
      </c>
      <c r="P8" s="36">
        <f>STDEV(L8:L10)</f>
        <v>0</v>
      </c>
    </row>
    <row r="9" spans="1:16" x14ac:dyDescent="0.25">
      <c r="A9" s="4">
        <v>6</v>
      </c>
      <c r="B9" s="5" t="s">
        <v>31</v>
      </c>
      <c r="C9">
        <v>41.782499999999999</v>
      </c>
      <c r="D9">
        <v>12.93</v>
      </c>
      <c r="E9" s="15">
        <f t="shared" si="1"/>
        <v>4.17825E-2</v>
      </c>
      <c r="F9">
        <f t="shared" si="0"/>
        <v>12.93</v>
      </c>
      <c r="J9" s="37"/>
      <c r="K9" s="14" t="s">
        <v>27</v>
      </c>
      <c r="L9" s="16">
        <f>E5</f>
        <v>0</v>
      </c>
      <c r="M9" s="16">
        <f t="shared" si="2"/>
        <v>12.64</v>
      </c>
      <c r="N9" s="36"/>
      <c r="O9" s="36"/>
      <c r="P9" s="36"/>
    </row>
    <row r="10" spans="1:16" x14ac:dyDescent="0.25">
      <c r="A10" s="4">
        <v>7</v>
      </c>
      <c r="B10" s="5" t="s">
        <v>32</v>
      </c>
      <c r="C10" s="7">
        <v>0</v>
      </c>
      <c r="D10">
        <v>41.13</v>
      </c>
      <c r="E10" s="15">
        <f t="shared" si="1"/>
        <v>0</v>
      </c>
      <c r="F10">
        <f t="shared" si="0"/>
        <v>41.13</v>
      </c>
      <c r="J10" s="37"/>
      <c r="K10" s="14" t="s">
        <v>28</v>
      </c>
      <c r="L10" s="16">
        <f t="shared" si="2"/>
        <v>0</v>
      </c>
      <c r="M10" s="16">
        <f t="shared" si="2"/>
        <v>48.02</v>
      </c>
      <c r="N10" s="36"/>
      <c r="O10" s="36"/>
      <c r="P10" s="36"/>
    </row>
    <row r="11" spans="1:16" x14ac:dyDescent="0.25">
      <c r="A11" s="4">
        <v>8</v>
      </c>
      <c r="B11" s="5" t="s">
        <v>33</v>
      </c>
      <c r="C11" s="7">
        <v>0</v>
      </c>
      <c r="D11">
        <v>20.66</v>
      </c>
      <c r="E11" s="15">
        <f t="shared" si="1"/>
        <v>0</v>
      </c>
      <c r="F11">
        <f t="shared" si="0"/>
        <v>20.66</v>
      </c>
      <c r="J11" s="37">
        <v>20</v>
      </c>
      <c r="K11" s="14" t="s">
        <v>38</v>
      </c>
      <c r="L11" s="16">
        <f t="shared" ref="L11:M13" si="3">E16</f>
        <v>0</v>
      </c>
      <c r="M11" s="16">
        <f t="shared" si="3"/>
        <v>13.75</v>
      </c>
      <c r="N11" s="36">
        <f>AVERAGE(L11:L13)</f>
        <v>0</v>
      </c>
      <c r="O11" s="36">
        <f>AVERAGE(M11:M13)</f>
        <v>23.873333333333335</v>
      </c>
      <c r="P11" s="36">
        <f>STDEV(L11:L13)</f>
        <v>0</v>
      </c>
    </row>
    <row r="12" spans="1:16" x14ac:dyDescent="0.25">
      <c r="A12" s="4">
        <v>9</v>
      </c>
      <c r="B12" s="5" t="s">
        <v>34</v>
      </c>
      <c r="C12" s="7">
        <v>0</v>
      </c>
      <c r="D12">
        <v>17.18</v>
      </c>
      <c r="E12" s="15">
        <f t="shared" si="1"/>
        <v>0</v>
      </c>
      <c r="F12">
        <f t="shared" si="0"/>
        <v>17.18</v>
      </c>
      <c r="J12" s="37"/>
      <c r="K12" s="14" t="s">
        <v>39</v>
      </c>
      <c r="L12" s="16">
        <f t="shared" si="3"/>
        <v>0</v>
      </c>
      <c r="M12" s="16">
        <f t="shared" si="3"/>
        <v>18.43</v>
      </c>
      <c r="N12" s="36"/>
      <c r="O12" s="36"/>
      <c r="P12" s="36"/>
    </row>
    <row r="13" spans="1:16" x14ac:dyDescent="0.25">
      <c r="A13" s="4">
        <v>10</v>
      </c>
      <c r="B13" s="5" t="s">
        <v>35</v>
      </c>
      <c r="C13">
        <v>10530.9</v>
      </c>
      <c r="D13">
        <v>0.4</v>
      </c>
      <c r="E13" s="15">
        <f t="shared" si="1"/>
        <v>10.530899999999999</v>
      </c>
      <c r="F13">
        <f t="shared" si="0"/>
        <v>0.4</v>
      </c>
      <c r="J13" s="37"/>
      <c r="K13" s="14" t="s">
        <v>40</v>
      </c>
      <c r="L13" s="16">
        <f t="shared" si="3"/>
        <v>0</v>
      </c>
      <c r="M13" s="16">
        <f t="shared" si="3"/>
        <v>39.44</v>
      </c>
      <c r="N13" s="36"/>
      <c r="O13" s="36"/>
      <c r="P13" s="36"/>
    </row>
    <row r="14" spans="1:16" x14ac:dyDescent="0.25">
      <c r="A14" s="4">
        <v>11</v>
      </c>
      <c r="B14" s="5" t="s">
        <v>36</v>
      </c>
      <c r="C14">
        <v>10281.19</v>
      </c>
      <c r="D14">
        <v>0.95</v>
      </c>
      <c r="E14" s="15">
        <f t="shared" si="1"/>
        <v>10.28119</v>
      </c>
      <c r="F14">
        <f t="shared" si="0"/>
        <v>0.95</v>
      </c>
      <c r="J14" s="37">
        <v>30</v>
      </c>
      <c r="K14" s="14" t="s">
        <v>50</v>
      </c>
      <c r="L14" s="16">
        <f t="shared" ref="L14:M16" si="4">E28</f>
        <v>0</v>
      </c>
      <c r="M14" s="16">
        <f t="shared" si="4"/>
        <v>15.26</v>
      </c>
      <c r="N14" s="36">
        <f>AVERAGE(L14:L16)</f>
        <v>0</v>
      </c>
      <c r="O14" s="36">
        <f>AVERAGE(M14:M16)</f>
        <v>29.399999999999995</v>
      </c>
      <c r="P14" s="36">
        <f>STDEV(L14:L16)</f>
        <v>0</v>
      </c>
    </row>
    <row r="15" spans="1:16" x14ac:dyDescent="0.25">
      <c r="A15" s="4">
        <v>12</v>
      </c>
      <c r="B15" s="5" t="s">
        <v>37</v>
      </c>
      <c r="C15">
        <v>10393.6</v>
      </c>
      <c r="D15">
        <v>0.26</v>
      </c>
      <c r="E15" s="15">
        <f t="shared" si="1"/>
        <v>10.393600000000001</v>
      </c>
      <c r="F15">
        <f t="shared" si="0"/>
        <v>0.26</v>
      </c>
      <c r="J15" s="37"/>
      <c r="K15" s="14" t="s">
        <v>51</v>
      </c>
      <c r="L15" s="16">
        <f t="shared" si="4"/>
        <v>0</v>
      </c>
      <c r="M15" s="16">
        <f t="shared" si="4"/>
        <v>35.93</v>
      </c>
      <c r="N15" s="36"/>
      <c r="O15" s="36"/>
      <c r="P15" s="36"/>
    </row>
    <row r="16" spans="1:16" x14ac:dyDescent="0.25">
      <c r="A16" s="4">
        <v>13</v>
      </c>
      <c r="B16" s="5" t="s">
        <v>38</v>
      </c>
      <c r="C16" s="7">
        <v>0</v>
      </c>
      <c r="D16">
        <v>13.75</v>
      </c>
      <c r="E16" s="15">
        <f t="shared" si="1"/>
        <v>0</v>
      </c>
      <c r="F16">
        <f t="shared" si="0"/>
        <v>13.75</v>
      </c>
      <c r="J16" s="37"/>
      <c r="K16" s="14" t="s">
        <v>52</v>
      </c>
      <c r="L16" s="16">
        <f t="shared" si="4"/>
        <v>0</v>
      </c>
      <c r="M16" s="16">
        <f t="shared" si="4"/>
        <v>37.01</v>
      </c>
      <c r="N16" s="36"/>
      <c r="O16" s="36"/>
      <c r="P16" s="36"/>
    </row>
    <row r="17" spans="1:16" x14ac:dyDescent="0.25">
      <c r="A17" s="4">
        <v>14</v>
      </c>
      <c r="B17" s="5" t="s">
        <v>39</v>
      </c>
      <c r="C17" s="7">
        <v>0</v>
      </c>
      <c r="D17">
        <v>18.43</v>
      </c>
      <c r="E17" s="15">
        <f t="shared" si="1"/>
        <v>0</v>
      </c>
      <c r="F17">
        <f t="shared" si="0"/>
        <v>18.43</v>
      </c>
      <c r="J17" s="37">
        <v>40</v>
      </c>
      <c r="K17" s="14" t="s">
        <v>62</v>
      </c>
      <c r="L17" s="16">
        <f t="shared" ref="L17:M19" si="5">E40</f>
        <v>0</v>
      </c>
      <c r="M17" s="16">
        <f t="shared" si="5"/>
        <v>27.13</v>
      </c>
      <c r="N17" s="36">
        <f>AVERAGE(L17:L19)</f>
        <v>0</v>
      </c>
      <c r="O17" s="36">
        <f>AVERAGE(M17:M19)</f>
        <v>123.15333333333335</v>
      </c>
      <c r="P17" s="36">
        <f>STDEV(L17:L19)</f>
        <v>0</v>
      </c>
    </row>
    <row r="18" spans="1:16" x14ac:dyDescent="0.25">
      <c r="A18" s="4">
        <v>15</v>
      </c>
      <c r="B18" s="5" t="s">
        <v>40</v>
      </c>
      <c r="C18" s="7">
        <v>0</v>
      </c>
      <c r="D18">
        <v>39.44</v>
      </c>
      <c r="E18" s="15">
        <f t="shared" si="1"/>
        <v>0</v>
      </c>
      <c r="F18">
        <f t="shared" si="0"/>
        <v>39.44</v>
      </c>
      <c r="J18" s="37"/>
      <c r="K18" s="14" t="s">
        <v>63</v>
      </c>
      <c r="L18" s="16">
        <f t="shared" si="5"/>
        <v>0</v>
      </c>
      <c r="M18" s="16">
        <f t="shared" si="5"/>
        <v>281.3</v>
      </c>
      <c r="N18" s="36"/>
      <c r="O18" s="36"/>
      <c r="P18" s="36"/>
    </row>
    <row r="19" spans="1:16" x14ac:dyDescent="0.25">
      <c r="A19" s="4">
        <v>16</v>
      </c>
      <c r="B19" s="5" t="s">
        <v>41</v>
      </c>
      <c r="C19">
        <v>42.732199999999999</v>
      </c>
      <c r="D19">
        <v>7.55</v>
      </c>
      <c r="E19" s="15">
        <f t="shared" si="1"/>
        <v>4.2732199999999998E-2</v>
      </c>
      <c r="F19">
        <f t="shared" si="0"/>
        <v>7.55</v>
      </c>
      <c r="J19" s="37"/>
      <c r="K19" s="14" t="s">
        <v>64</v>
      </c>
      <c r="L19" s="16">
        <f t="shared" si="5"/>
        <v>0</v>
      </c>
      <c r="M19" s="16">
        <f t="shared" si="5"/>
        <v>61.03</v>
      </c>
      <c r="N19" s="36"/>
      <c r="O19" s="36"/>
      <c r="P19" s="36"/>
    </row>
    <row r="20" spans="1:16" x14ac:dyDescent="0.25">
      <c r="A20" s="4">
        <v>17</v>
      </c>
      <c r="B20" s="5" t="s">
        <v>42</v>
      </c>
      <c r="C20" s="7">
        <v>0</v>
      </c>
      <c r="D20">
        <v>6.34</v>
      </c>
      <c r="E20" s="15">
        <f t="shared" si="1"/>
        <v>0</v>
      </c>
      <c r="F20">
        <f t="shared" si="0"/>
        <v>6.34</v>
      </c>
      <c r="J20" s="37">
        <v>50</v>
      </c>
      <c r="K20" s="14" t="s">
        <v>74</v>
      </c>
      <c r="L20" s="16">
        <f t="shared" ref="L20:M22" si="6">E52</f>
        <v>0</v>
      </c>
      <c r="M20" s="16">
        <f t="shared" si="6"/>
        <v>38.19</v>
      </c>
      <c r="N20" s="36">
        <f>AVERAGE(L20:L22)</f>
        <v>2.9998200000000003E-2</v>
      </c>
      <c r="O20" s="36">
        <f>AVERAGE(M20:M22)</f>
        <v>36.633333333333333</v>
      </c>
      <c r="P20" s="36">
        <f>STDEV(L20:L22)</f>
        <v>5.1958406535612699E-2</v>
      </c>
    </row>
    <row r="21" spans="1:16" x14ac:dyDescent="0.25">
      <c r="A21" s="4">
        <v>18</v>
      </c>
      <c r="B21" s="5" t="s">
        <v>43</v>
      </c>
      <c r="C21" s="7">
        <v>0</v>
      </c>
      <c r="D21">
        <v>17.98</v>
      </c>
      <c r="E21" s="15">
        <f t="shared" si="1"/>
        <v>0</v>
      </c>
      <c r="F21">
        <f t="shared" si="0"/>
        <v>17.98</v>
      </c>
      <c r="J21" s="37"/>
      <c r="K21" s="14" t="s">
        <v>75</v>
      </c>
      <c r="L21" s="16">
        <f t="shared" si="6"/>
        <v>0</v>
      </c>
      <c r="M21" s="16">
        <f t="shared" si="6"/>
        <v>67.88</v>
      </c>
      <c r="N21" s="36"/>
      <c r="O21" s="36"/>
      <c r="P21" s="36"/>
    </row>
    <row r="22" spans="1:16" x14ac:dyDescent="0.25">
      <c r="A22" s="4">
        <v>19</v>
      </c>
      <c r="B22" s="5" t="s">
        <v>44</v>
      </c>
      <c r="C22" s="7">
        <v>0</v>
      </c>
      <c r="D22">
        <v>106.4</v>
      </c>
      <c r="E22" s="15">
        <f t="shared" si="1"/>
        <v>0</v>
      </c>
      <c r="F22">
        <f t="shared" si="0"/>
        <v>106.4</v>
      </c>
      <c r="J22" s="37"/>
      <c r="K22" s="14" t="s">
        <v>76</v>
      </c>
      <c r="L22" s="16">
        <f t="shared" si="6"/>
        <v>8.9994600000000008E-2</v>
      </c>
      <c r="M22" s="16">
        <f t="shared" si="6"/>
        <v>3.83</v>
      </c>
      <c r="N22" s="36"/>
      <c r="O22" s="36"/>
      <c r="P22" s="36"/>
    </row>
    <row r="23" spans="1:16" x14ac:dyDescent="0.25">
      <c r="A23" s="4">
        <v>20</v>
      </c>
      <c r="B23" s="5" t="s">
        <v>45</v>
      </c>
      <c r="C23" s="7">
        <v>0</v>
      </c>
      <c r="D23">
        <v>95.19</v>
      </c>
      <c r="E23" s="15">
        <f t="shared" si="1"/>
        <v>0</v>
      </c>
      <c r="F23">
        <f t="shared" si="0"/>
        <v>95.19</v>
      </c>
      <c r="J23" s="17"/>
      <c r="K23" s="17"/>
      <c r="L23" s="17"/>
      <c r="M23" s="17"/>
      <c r="N23" s="17"/>
      <c r="O23" s="17"/>
    </row>
    <row r="24" spans="1:16" x14ac:dyDescent="0.25">
      <c r="A24" s="4">
        <v>21</v>
      </c>
      <c r="B24" s="5" t="s">
        <v>46</v>
      </c>
      <c r="C24" s="7">
        <v>0</v>
      </c>
      <c r="D24">
        <v>159.4</v>
      </c>
      <c r="E24" s="15">
        <f t="shared" si="1"/>
        <v>0</v>
      </c>
      <c r="F24">
        <f t="shared" si="0"/>
        <v>159.4</v>
      </c>
      <c r="J24" s="37">
        <v>10</v>
      </c>
      <c r="K24" s="18" t="s">
        <v>29</v>
      </c>
      <c r="L24" s="19">
        <f t="shared" ref="L24:M26" si="7">E7</f>
        <v>3.9470100000000001E-2</v>
      </c>
      <c r="M24" s="19">
        <f t="shared" si="7"/>
        <v>3.11</v>
      </c>
      <c r="N24" s="36">
        <f>AVERAGE(L24:L26)</f>
        <v>4.1023633333333337E-2</v>
      </c>
      <c r="O24" s="36">
        <f>AVERAGE(M24:M26)</f>
        <v>10.643333333333333</v>
      </c>
      <c r="P24" s="36">
        <f>STDEV(L24:L26)</f>
        <v>1.3455184031938522E-3</v>
      </c>
    </row>
    <row r="25" spans="1:16" x14ac:dyDescent="0.25">
      <c r="A25" s="4">
        <v>22</v>
      </c>
      <c r="B25" s="5" t="s">
        <v>47</v>
      </c>
      <c r="C25">
        <v>10509.25</v>
      </c>
      <c r="D25">
        <v>0.76</v>
      </c>
      <c r="E25" s="15">
        <f t="shared" si="1"/>
        <v>10.50925</v>
      </c>
      <c r="F25">
        <f t="shared" si="0"/>
        <v>0.76</v>
      </c>
      <c r="J25" s="37"/>
      <c r="K25" s="14" t="s">
        <v>30</v>
      </c>
      <c r="L25" s="19">
        <f t="shared" si="7"/>
        <v>4.1818300000000003E-2</v>
      </c>
      <c r="M25" s="19">
        <f t="shared" si="7"/>
        <v>15.89</v>
      </c>
      <c r="N25" s="36"/>
      <c r="O25" s="36"/>
      <c r="P25" s="36"/>
    </row>
    <row r="26" spans="1:16" x14ac:dyDescent="0.25">
      <c r="A26" s="4">
        <v>23</v>
      </c>
      <c r="B26" s="5" t="s">
        <v>48</v>
      </c>
      <c r="C26">
        <v>10989.1</v>
      </c>
      <c r="D26">
        <v>0.2</v>
      </c>
      <c r="E26" s="15">
        <f t="shared" si="1"/>
        <v>10.989100000000001</v>
      </c>
      <c r="F26">
        <f t="shared" si="0"/>
        <v>0.2</v>
      </c>
      <c r="J26" s="37"/>
      <c r="K26" s="14" t="s">
        <v>31</v>
      </c>
      <c r="L26" s="19">
        <f t="shared" si="7"/>
        <v>4.17825E-2</v>
      </c>
      <c r="M26" s="19">
        <f t="shared" si="7"/>
        <v>12.93</v>
      </c>
      <c r="N26" s="36"/>
      <c r="O26" s="36"/>
      <c r="P26" s="36"/>
    </row>
    <row r="27" spans="1:16" x14ac:dyDescent="0.25">
      <c r="A27" s="4">
        <v>24</v>
      </c>
      <c r="B27" s="5" t="s">
        <v>49</v>
      </c>
      <c r="C27">
        <v>12950.71</v>
      </c>
      <c r="D27">
        <v>0.85</v>
      </c>
      <c r="E27" s="15">
        <f t="shared" si="1"/>
        <v>12.950709999999999</v>
      </c>
      <c r="F27">
        <f t="shared" si="0"/>
        <v>0.85</v>
      </c>
      <c r="J27" s="37">
        <v>20</v>
      </c>
      <c r="K27" s="14" t="s">
        <v>41</v>
      </c>
      <c r="L27" s="16">
        <f t="shared" ref="L27:M29" si="8">E19</f>
        <v>4.2732199999999998E-2</v>
      </c>
      <c r="M27" s="16">
        <f t="shared" si="8"/>
        <v>7.55</v>
      </c>
      <c r="N27" s="36">
        <f>AVERAGE(L27:L29)</f>
        <v>1.4244066666666666E-2</v>
      </c>
      <c r="O27" s="36">
        <f>AVERAGE(M27:M29)</f>
        <v>10.623333333333333</v>
      </c>
      <c r="P27" s="36">
        <f>STDEV(L27:L29)</f>
        <v>2.4671447173064926E-2</v>
      </c>
    </row>
    <row r="28" spans="1:16" x14ac:dyDescent="0.25">
      <c r="A28" s="4">
        <v>25</v>
      </c>
      <c r="B28" s="5" t="s">
        <v>50</v>
      </c>
      <c r="C28" s="7">
        <v>0</v>
      </c>
      <c r="D28">
        <v>15.26</v>
      </c>
      <c r="E28" s="15">
        <f t="shared" si="1"/>
        <v>0</v>
      </c>
      <c r="F28">
        <f t="shared" si="0"/>
        <v>15.26</v>
      </c>
      <c r="J28" s="37"/>
      <c r="K28" s="14" t="s">
        <v>42</v>
      </c>
      <c r="L28" s="16">
        <f t="shared" si="8"/>
        <v>0</v>
      </c>
      <c r="M28" s="16">
        <f t="shared" si="8"/>
        <v>6.34</v>
      </c>
      <c r="N28" s="36"/>
      <c r="O28" s="36"/>
      <c r="P28" s="36"/>
    </row>
    <row r="29" spans="1:16" x14ac:dyDescent="0.25">
      <c r="A29" s="4">
        <v>26</v>
      </c>
      <c r="B29" s="5" t="s">
        <v>51</v>
      </c>
      <c r="C29" s="7">
        <v>0</v>
      </c>
      <c r="D29">
        <v>35.93</v>
      </c>
      <c r="E29" s="15">
        <f t="shared" si="1"/>
        <v>0</v>
      </c>
      <c r="F29">
        <f t="shared" si="0"/>
        <v>35.93</v>
      </c>
      <c r="J29" s="37"/>
      <c r="K29" s="14" t="s">
        <v>43</v>
      </c>
      <c r="L29" s="16">
        <f t="shared" si="8"/>
        <v>0</v>
      </c>
      <c r="M29" s="16">
        <f t="shared" si="8"/>
        <v>17.98</v>
      </c>
      <c r="N29" s="36"/>
      <c r="O29" s="36"/>
      <c r="P29" s="36"/>
    </row>
    <row r="30" spans="1:16" x14ac:dyDescent="0.25">
      <c r="A30" s="4">
        <v>27</v>
      </c>
      <c r="B30" s="5" t="s">
        <v>52</v>
      </c>
      <c r="C30" s="7">
        <v>0</v>
      </c>
      <c r="D30">
        <v>37.01</v>
      </c>
      <c r="E30" s="15">
        <f t="shared" si="1"/>
        <v>0</v>
      </c>
      <c r="F30">
        <f t="shared" si="0"/>
        <v>37.01</v>
      </c>
      <c r="J30" s="37">
        <v>30</v>
      </c>
      <c r="K30" s="14" t="s">
        <v>53</v>
      </c>
      <c r="L30" s="16">
        <f t="shared" ref="L30:M32" si="9">E31</f>
        <v>4.7176099999999999E-2</v>
      </c>
      <c r="M30" s="16">
        <f t="shared" si="9"/>
        <v>10.1</v>
      </c>
      <c r="N30" s="36">
        <f>AVERAGE(L30:L32)</f>
        <v>1.5725366666666667E-2</v>
      </c>
      <c r="O30" s="36">
        <f>AVERAGE(M30:M32)</f>
        <v>8.3866666666666649</v>
      </c>
      <c r="P30" s="36">
        <f>STDEV(L30:L32)</f>
        <v>2.7237134034316702E-2</v>
      </c>
    </row>
    <row r="31" spans="1:16" x14ac:dyDescent="0.25">
      <c r="A31" s="4">
        <v>28</v>
      </c>
      <c r="B31" s="5" t="s">
        <v>53</v>
      </c>
      <c r="C31">
        <v>47.176099999999998</v>
      </c>
      <c r="D31">
        <v>10.1</v>
      </c>
      <c r="E31" s="15">
        <f t="shared" si="1"/>
        <v>4.7176099999999999E-2</v>
      </c>
      <c r="F31">
        <f t="shared" si="0"/>
        <v>10.1</v>
      </c>
      <c r="J31" s="37"/>
      <c r="K31" s="14" t="s">
        <v>54</v>
      </c>
      <c r="L31" s="16">
        <f t="shared" si="9"/>
        <v>0</v>
      </c>
      <c r="M31" s="16">
        <f t="shared" si="9"/>
        <v>9.41</v>
      </c>
      <c r="N31" s="36"/>
      <c r="O31" s="36"/>
      <c r="P31" s="36"/>
    </row>
    <row r="32" spans="1:16" x14ac:dyDescent="0.25">
      <c r="A32" s="4">
        <v>29</v>
      </c>
      <c r="B32" s="5" t="s">
        <v>54</v>
      </c>
      <c r="C32" s="7">
        <v>0</v>
      </c>
      <c r="D32">
        <v>9.41</v>
      </c>
      <c r="E32" s="15">
        <f t="shared" si="1"/>
        <v>0</v>
      </c>
      <c r="F32">
        <f t="shared" si="0"/>
        <v>9.41</v>
      </c>
      <c r="J32" s="37"/>
      <c r="K32" s="14" t="s">
        <v>55</v>
      </c>
      <c r="L32" s="16">
        <f t="shared" si="9"/>
        <v>0</v>
      </c>
      <c r="M32" s="16">
        <f t="shared" si="9"/>
        <v>5.65</v>
      </c>
      <c r="N32" s="36"/>
      <c r="O32" s="36"/>
      <c r="P32" s="36"/>
    </row>
    <row r="33" spans="1:16" x14ac:dyDescent="0.25">
      <c r="A33" s="4">
        <v>30</v>
      </c>
      <c r="B33" s="5" t="s">
        <v>55</v>
      </c>
      <c r="C33" s="7">
        <v>0</v>
      </c>
      <c r="D33">
        <v>5.65</v>
      </c>
      <c r="E33" s="15">
        <f t="shared" si="1"/>
        <v>0</v>
      </c>
      <c r="F33">
        <f t="shared" si="0"/>
        <v>5.65</v>
      </c>
      <c r="J33" s="37">
        <v>40</v>
      </c>
      <c r="K33" s="14" t="s">
        <v>65</v>
      </c>
      <c r="L33" s="16">
        <f t="shared" ref="L33:M35" si="10">E43</f>
        <v>0</v>
      </c>
      <c r="M33" s="16">
        <f t="shared" si="10"/>
        <v>12.2</v>
      </c>
      <c r="N33" s="36">
        <f>AVERAGE(L33:L35)</f>
        <v>2.7567966666666669E-2</v>
      </c>
      <c r="O33" s="36">
        <f>AVERAGE(M33:M35)</f>
        <v>9.2166666666666668</v>
      </c>
      <c r="P33" s="36">
        <f>STDEV(L33:L35)</f>
        <v>4.7749118928031901E-2</v>
      </c>
    </row>
    <row r="34" spans="1:16" x14ac:dyDescent="0.25">
      <c r="A34" s="4">
        <v>31</v>
      </c>
      <c r="B34" s="5" t="s">
        <v>56</v>
      </c>
      <c r="C34" s="7">
        <v>0</v>
      </c>
      <c r="D34">
        <v>228.4</v>
      </c>
      <c r="E34" s="15">
        <f t="shared" si="1"/>
        <v>0</v>
      </c>
      <c r="F34">
        <f t="shared" si="0"/>
        <v>228.4</v>
      </c>
      <c r="J34" s="37"/>
      <c r="K34" s="14" t="s">
        <v>66</v>
      </c>
      <c r="L34" s="16">
        <f t="shared" si="10"/>
        <v>8.2703900000000011E-2</v>
      </c>
      <c r="M34" s="16">
        <f t="shared" si="10"/>
        <v>4.2699999999999996</v>
      </c>
      <c r="N34" s="36"/>
      <c r="O34" s="36"/>
      <c r="P34" s="36"/>
    </row>
    <row r="35" spans="1:16" x14ac:dyDescent="0.25">
      <c r="A35" s="4">
        <v>32</v>
      </c>
      <c r="B35" s="5" t="s">
        <v>57</v>
      </c>
      <c r="C35" s="7">
        <v>0</v>
      </c>
      <c r="D35">
        <v>42.51</v>
      </c>
      <c r="E35" s="15">
        <f t="shared" si="1"/>
        <v>0</v>
      </c>
      <c r="F35">
        <f t="shared" si="0"/>
        <v>42.51</v>
      </c>
      <c r="J35" s="37"/>
      <c r="K35" s="14" t="s">
        <v>67</v>
      </c>
      <c r="L35" s="16">
        <f t="shared" si="10"/>
        <v>0</v>
      </c>
      <c r="M35" s="16">
        <f t="shared" si="10"/>
        <v>11.18</v>
      </c>
      <c r="N35" s="36"/>
      <c r="O35" s="36"/>
      <c r="P35" s="36"/>
    </row>
    <row r="36" spans="1:16" x14ac:dyDescent="0.25">
      <c r="A36" s="4">
        <v>33</v>
      </c>
      <c r="B36" s="5" t="s">
        <v>58</v>
      </c>
      <c r="C36" s="7">
        <v>0</v>
      </c>
      <c r="D36">
        <v>295.5</v>
      </c>
      <c r="E36" s="15">
        <f t="shared" si="1"/>
        <v>0</v>
      </c>
      <c r="F36">
        <f t="shared" si="0"/>
        <v>295.5</v>
      </c>
      <c r="J36" s="37">
        <v>50</v>
      </c>
      <c r="K36" s="14" t="s">
        <v>77</v>
      </c>
      <c r="L36" s="16">
        <f t="shared" ref="L36:M38" si="11">E55</f>
        <v>0</v>
      </c>
      <c r="M36" s="16">
        <f t="shared" si="11"/>
        <v>14</v>
      </c>
      <c r="N36" s="36">
        <f>AVERAGE(L36:L38)</f>
        <v>1.92745E-2</v>
      </c>
      <c r="O36" s="36">
        <f>AVERAGE(M36:M38)</f>
        <v>9.9533333333333331</v>
      </c>
      <c r="P36" s="36">
        <f>STDEV(L36:L38)</f>
        <v>3.3384413290486324E-2</v>
      </c>
    </row>
    <row r="37" spans="1:16" x14ac:dyDescent="0.25">
      <c r="A37" s="4">
        <v>34</v>
      </c>
      <c r="B37" s="5" t="s">
        <v>59</v>
      </c>
      <c r="C37">
        <v>1786.867</v>
      </c>
      <c r="D37">
        <v>0.99</v>
      </c>
      <c r="E37" s="15">
        <f t="shared" si="1"/>
        <v>1.786867</v>
      </c>
      <c r="F37">
        <f t="shared" si="0"/>
        <v>0.99</v>
      </c>
      <c r="J37" s="37"/>
      <c r="K37" s="14" t="s">
        <v>78</v>
      </c>
      <c r="L37" s="16">
        <f t="shared" si="11"/>
        <v>5.78235E-2</v>
      </c>
      <c r="M37" s="16">
        <f t="shared" si="11"/>
        <v>5</v>
      </c>
      <c r="N37" s="36"/>
      <c r="O37" s="36"/>
      <c r="P37" s="36"/>
    </row>
    <row r="38" spans="1:16" x14ac:dyDescent="0.25">
      <c r="A38" s="4">
        <v>35</v>
      </c>
      <c r="B38" s="5" t="s">
        <v>60</v>
      </c>
      <c r="C38">
        <v>1325.1669999999999</v>
      </c>
      <c r="D38">
        <v>1.29</v>
      </c>
      <c r="E38" s="15">
        <f t="shared" si="1"/>
        <v>1.325167</v>
      </c>
      <c r="F38">
        <f t="shared" si="0"/>
        <v>1.29</v>
      </c>
      <c r="J38" s="37"/>
      <c r="K38" s="14" t="s">
        <v>79</v>
      </c>
      <c r="L38" s="16">
        <f t="shared" si="11"/>
        <v>0</v>
      </c>
      <c r="M38" s="16">
        <f t="shared" si="11"/>
        <v>10.86</v>
      </c>
      <c r="N38" s="36"/>
      <c r="O38" s="36"/>
      <c r="P38" s="36"/>
    </row>
    <row r="39" spans="1:16" x14ac:dyDescent="0.25">
      <c r="A39" s="4">
        <v>36</v>
      </c>
      <c r="B39" s="5" t="s">
        <v>61</v>
      </c>
      <c r="C39">
        <v>1635.4559999999999</v>
      </c>
      <c r="D39">
        <v>0.94</v>
      </c>
      <c r="E39" s="15">
        <f t="shared" si="1"/>
        <v>1.6354559999999998</v>
      </c>
      <c r="F39">
        <f t="shared" si="0"/>
        <v>0.94</v>
      </c>
      <c r="J39" s="17"/>
      <c r="K39" s="17"/>
      <c r="L39" s="17"/>
      <c r="M39" s="17"/>
      <c r="N39" s="17"/>
      <c r="O39" s="17"/>
    </row>
    <row r="40" spans="1:16" x14ac:dyDescent="0.25">
      <c r="A40" s="4">
        <v>37</v>
      </c>
      <c r="B40" s="5" t="s">
        <v>62</v>
      </c>
      <c r="C40" s="7">
        <v>0</v>
      </c>
      <c r="D40">
        <v>27.13</v>
      </c>
      <c r="E40" s="15">
        <f t="shared" si="1"/>
        <v>0</v>
      </c>
      <c r="F40">
        <f t="shared" si="0"/>
        <v>27.13</v>
      </c>
      <c r="J40" s="37">
        <v>10</v>
      </c>
      <c r="K40" s="18" t="s">
        <v>32</v>
      </c>
      <c r="L40" s="19">
        <f t="shared" ref="L40:M42" si="12">E10</f>
        <v>0</v>
      </c>
      <c r="M40" s="19">
        <f t="shared" si="12"/>
        <v>41.13</v>
      </c>
      <c r="N40" s="36">
        <f>AVERAGE(L40:L42)</f>
        <v>0</v>
      </c>
      <c r="O40" s="36">
        <f>AVERAGE(M40:M42)</f>
        <v>26.323333333333334</v>
      </c>
      <c r="P40" s="36">
        <f>STDEV(L40:L42)</f>
        <v>0</v>
      </c>
    </row>
    <row r="41" spans="1:16" x14ac:dyDescent="0.25">
      <c r="A41" s="4">
        <v>38</v>
      </c>
      <c r="B41" s="5" t="s">
        <v>63</v>
      </c>
      <c r="C41" s="7">
        <v>0</v>
      </c>
      <c r="D41">
        <v>281.3</v>
      </c>
      <c r="E41" s="15">
        <f t="shared" si="1"/>
        <v>0</v>
      </c>
      <c r="F41">
        <f t="shared" si="0"/>
        <v>281.3</v>
      </c>
      <c r="J41" s="37"/>
      <c r="K41" s="14" t="s">
        <v>33</v>
      </c>
      <c r="L41" s="19">
        <f t="shared" si="12"/>
        <v>0</v>
      </c>
      <c r="M41" s="19">
        <f t="shared" si="12"/>
        <v>20.66</v>
      </c>
      <c r="N41" s="36"/>
      <c r="O41" s="36"/>
      <c r="P41" s="36"/>
    </row>
    <row r="42" spans="1:16" x14ac:dyDescent="0.25">
      <c r="A42" s="4">
        <v>39</v>
      </c>
      <c r="B42" s="5" t="s">
        <v>64</v>
      </c>
      <c r="C42" s="7">
        <v>0</v>
      </c>
      <c r="D42">
        <v>61.03</v>
      </c>
      <c r="E42" s="15">
        <f t="shared" si="1"/>
        <v>0</v>
      </c>
      <c r="F42">
        <f t="shared" si="0"/>
        <v>61.03</v>
      </c>
      <c r="J42" s="37"/>
      <c r="K42" s="14" t="s">
        <v>34</v>
      </c>
      <c r="L42" s="19">
        <f t="shared" si="12"/>
        <v>0</v>
      </c>
      <c r="M42" s="19">
        <f t="shared" si="12"/>
        <v>17.18</v>
      </c>
      <c r="N42" s="36"/>
      <c r="O42" s="36"/>
      <c r="P42" s="36"/>
    </row>
    <row r="43" spans="1:16" x14ac:dyDescent="0.25">
      <c r="A43" s="4">
        <v>40</v>
      </c>
      <c r="B43" s="5" t="s">
        <v>65</v>
      </c>
      <c r="C43" s="7">
        <v>0</v>
      </c>
      <c r="D43">
        <v>12.2</v>
      </c>
      <c r="E43" s="15">
        <f t="shared" si="1"/>
        <v>0</v>
      </c>
      <c r="F43">
        <f t="shared" si="0"/>
        <v>12.2</v>
      </c>
      <c r="J43" s="37">
        <v>20</v>
      </c>
      <c r="K43" s="14" t="s">
        <v>44</v>
      </c>
      <c r="L43" s="16">
        <f t="shared" ref="L43:M45" si="13">E22</f>
        <v>0</v>
      </c>
      <c r="M43" s="16">
        <f t="shared" si="13"/>
        <v>106.4</v>
      </c>
      <c r="N43" s="36">
        <f>AVERAGE(L43:L45)</f>
        <v>0</v>
      </c>
      <c r="O43" s="36">
        <f>AVERAGE(M43:M45)</f>
        <v>120.33</v>
      </c>
      <c r="P43" s="36">
        <f>STDEV(L43:L45)</f>
        <v>0</v>
      </c>
    </row>
    <row r="44" spans="1:16" x14ac:dyDescent="0.25">
      <c r="A44" s="4">
        <v>41</v>
      </c>
      <c r="B44" s="5" t="s">
        <v>66</v>
      </c>
      <c r="C44">
        <v>82.703900000000004</v>
      </c>
      <c r="D44">
        <v>4.2699999999999996</v>
      </c>
      <c r="E44" s="15">
        <f t="shared" si="1"/>
        <v>8.2703900000000011E-2</v>
      </c>
      <c r="F44">
        <f t="shared" si="0"/>
        <v>4.2699999999999996</v>
      </c>
      <c r="J44" s="37"/>
      <c r="K44" s="14" t="s">
        <v>45</v>
      </c>
      <c r="L44" s="16">
        <f t="shared" si="13"/>
        <v>0</v>
      </c>
      <c r="M44" s="16">
        <f t="shared" si="13"/>
        <v>95.19</v>
      </c>
      <c r="N44" s="36"/>
      <c r="O44" s="36"/>
      <c r="P44" s="36"/>
    </row>
    <row r="45" spans="1:16" x14ac:dyDescent="0.25">
      <c r="A45" s="4">
        <v>42</v>
      </c>
      <c r="B45" s="5" t="s">
        <v>67</v>
      </c>
      <c r="C45" s="7">
        <v>0</v>
      </c>
      <c r="D45">
        <v>11.18</v>
      </c>
      <c r="E45" s="15">
        <f t="shared" si="1"/>
        <v>0</v>
      </c>
      <c r="F45">
        <f t="shared" si="0"/>
        <v>11.18</v>
      </c>
      <c r="J45" s="37"/>
      <c r="K45" s="14" t="s">
        <v>46</v>
      </c>
      <c r="L45" s="16">
        <f t="shared" si="13"/>
        <v>0</v>
      </c>
      <c r="M45" s="16">
        <f t="shared" si="13"/>
        <v>159.4</v>
      </c>
      <c r="N45" s="36"/>
      <c r="O45" s="36"/>
      <c r="P45" s="36"/>
    </row>
    <row r="46" spans="1:16" x14ac:dyDescent="0.25">
      <c r="A46" s="4">
        <v>43</v>
      </c>
      <c r="B46" s="5" t="s">
        <v>68</v>
      </c>
      <c r="C46" s="7">
        <v>0</v>
      </c>
      <c r="D46">
        <v>19.600000000000001</v>
      </c>
      <c r="E46" s="15">
        <f t="shared" si="1"/>
        <v>0</v>
      </c>
      <c r="F46">
        <f t="shared" si="0"/>
        <v>19.600000000000001</v>
      </c>
      <c r="J46" s="37">
        <v>30</v>
      </c>
      <c r="K46" s="14" t="s">
        <v>56</v>
      </c>
      <c r="L46" s="16">
        <f t="shared" ref="L46:M48" si="14">E34</f>
        <v>0</v>
      </c>
      <c r="M46" s="16">
        <f t="shared" si="14"/>
        <v>228.4</v>
      </c>
      <c r="N46" s="36">
        <f>AVERAGE(L46:L48)</f>
        <v>0</v>
      </c>
      <c r="O46" s="36">
        <f>AVERAGE(M46:M48)</f>
        <v>188.80333333333337</v>
      </c>
      <c r="P46" s="36">
        <f>STDEV(L46:L48)</f>
        <v>0</v>
      </c>
    </row>
    <row r="47" spans="1:16" x14ac:dyDescent="0.25">
      <c r="A47" s="4">
        <v>44</v>
      </c>
      <c r="B47" s="5" t="s">
        <v>69</v>
      </c>
      <c r="C47" s="7">
        <v>0</v>
      </c>
      <c r="D47">
        <v>51.63</v>
      </c>
      <c r="E47" s="15">
        <f t="shared" si="1"/>
        <v>0</v>
      </c>
      <c r="F47">
        <f t="shared" si="0"/>
        <v>51.63</v>
      </c>
      <c r="J47" s="37"/>
      <c r="K47" s="14" t="s">
        <v>57</v>
      </c>
      <c r="L47" s="16">
        <f t="shared" si="14"/>
        <v>0</v>
      </c>
      <c r="M47" s="16">
        <f t="shared" si="14"/>
        <v>42.51</v>
      </c>
      <c r="N47" s="36"/>
      <c r="O47" s="36"/>
      <c r="P47" s="36"/>
    </row>
    <row r="48" spans="1:16" x14ac:dyDescent="0.25">
      <c r="A48" s="4">
        <v>45</v>
      </c>
      <c r="B48" s="5" t="s">
        <v>70</v>
      </c>
      <c r="C48" s="7">
        <v>0</v>
      </c>
      <c r="D48">
        <v>47.05</v>
      </c>
      <c r="E48" s="15">
        <f t="shared" si="1"/>
        <v>0</v>
      </c>
      <c r="F48">
        <f t="shared" si="0"/>
        <v>47.05</v>
      </c>
      <c r="J48" s="37"/>
      <c r="K48" s="14" t="s">
        <v>58</v>
      </c>
      <c r="L48" s="16">
        <f t="shared" si="14"/>
        <v>0</v>
      </c>
      <c r="M48" s="16">
        <f t="shared" si="14"/>
        <v>295.5</v>
      </c>
      <c r="N48" s="36"/>
      <c r="O48" s="36"/>
      <c r="P48" s="36"/>
    </row>
    <row r="49" spans="1:16" x14ac:dyDescent="0.25">
      <c r="A49" s="4">
        <v>46</v>
      </c>
      <c r="B49" s="5" t="s">
        <v>71</v>
      </c>
      <c r="C49">
        <v>678.92129999999997</v>
      </c>
      <c r="D49">
        <v>1.38</v>
      </c>
      <c r="E49" s="15">
        <f t="shared" si="1"/>
        <v>0.67892129999999995</v>
      </c>
      <c r="F49">
        <f t="shared" si="0"/>
        <v>1.38</v>
      </c>
      <c r="J49" s="37">
        <v>40</v>
      </c>
      <c r="K49" s="14" t="s">
        <v>68</v>
      </c>
      <c r="L49" s="16">
        <f t="shared" ref="L49:M51" si="15">E46</f>
        <v>0</v>
      </c>
      <c r="M49" s="16">
        <f t="shared" si="15"/>
        <v>19.600000000000001</v>
      </c>
      <c r="N49" s="36">
        <f>AVERAGE(L49:L51)</f>
        <v>0</v>
      </c>
      <c r="O49" s="36">
        <f>AVERAGE(M49:M51)</f>
        <v>39.426666666666669</v>
      </c>
      <c r="P49" s="36">
        <f>STDEV(L49:L51)</f>
        <v>0</v>
      </c>
    </row>
    <row r="50" spans="1:16" x14ac:dyDescent="0.25">
      <c r="A50" s="4">
        <v>47</v>
      </c>
      <c r="B50" s="5" t="s">
        <v>72</v>
      </c>
      <c r="C50">
        <v>337.03129999999999</v>
      </c>
      <c r="D50">
        <v>2.16</v>
      </c>
      <c r="E50" s="15">
        <f t="shared" si="1"/>
        <v>0.33703129999999998</v>
      </c>
      <c r="F50">
        <f t="shared" si="0"/>
        <v>2.16</v>
      </c>
      <c r="J50" s="37"/>
      <c r="K50" s="14" t="s">
        <v>69</v>
      </c>
      <c r="L50" s="16">
        <f t="shared" si="15"/>
        <v>0</v>
      </c>
      <c r="M50" s="16">
        <f t="shared" si="15"/>
        <v>51.63</v>
      </c>
      <c r="N50" s="36"/>
      <c r="O50" s="36"/>
      <c r="P50" s="36"/>
    </row>
    <row r="51" spans="1:16" x14ac:dyDescent="0.25">
      <c r="A51" s="4">
        <v>48</v>
      </c>
      <c r="B51" s="5" t="s">
        <v>73</v>
      </c>
      <c r="C51">
        <v>302.5095</v>
      </c>
      <c r="D51">
        <v>0.93</v>
      </c>
      <c r="E51" s="15">
        <f t="shared" si="1"/>
        <v>0.30250949999999999</v>
      </c>
      <c r="F51">
        <f t="shared" si="0"/>
        <v>0.93</v>
      </c>
      <c r="J51" s="37"/>
      <c r="K51" s="14" t="s">
        <v>70</v>
      </c>
      <c r="L51" s="16">
        <f t="shared" si="15"/>
        <v>0</v>
      </c>
      <c r="M51" s="16">
        <f t="shared" si="15"/>
        <v>47.05</v>
      </c>
      <c r="N51" s="36"/>
      <c r="O51" s="36"/>
      <c r="P51" s="36"/>
    </row>
    <row r="52" spans="1:16" x14ac:dyDescent="0.25">
      <c r="A52" s="4">
        <v>49</v>
      </c>
      <c r="B52" s="5" t="s">
        <v>74</v>
      </c>
      <c r="C52" s="7">
        <v>0</v>
      </c>
      <c r="D52">
        <v>38.19</v>
      </c>
      <c r="E52" s="15">
        <f t="shared" si="1"/>
        <v>0</v>
      </c>
      <c r="F52">
        <f t="shared" si="0"/>
        <v>38.19</v>
      </c>
      <c r="J52" s="37">
        <v>50</v>
      </c>
      <c r="K52" s="14" t="s">
        <v>80</v>
      </c>
      <c r="L52" s="16">
        <f t="shared" ref="L52:M54" si="16">E58</f>
        <v>0</v>
      </c>
      <c r="M52" s="16">
        <f t="shared" si="16"/>
        <v>36.64</v>
      </c>
      <c r="N52" s="36">
        <f>AVERAGE(L52:L54)</f>
        <v>0</v>
      </c>
      <c r="O52" s="36">
        <f>AVERAGE(M52:M54)</f>
        <v>26.650000000000002</v>
      </c>
      <c r="P52" s="36">
        <f>STDEV(L52:L54)</f>
        <v>0</v>
      </c>
    </row>
    <row r="53" spans="1:16" x14ac:dyDescent="0.25">
      <c r="A53" s="4">
        <v>50</v>
      </c>
      <c r="B53" s="5" t="s">
        <v>75</v>
      </c>
      <c r="C53" s="7">
        <v>0</v>
      </c>
      <c r="D53">
        <v>67.88</v>
      </c>
      <c r="E53" s="15">
        <f t="shared" si="1"/>
        <v>0</v>
      </c>
      <c r="F53">
        <f t="shared" si="0"/>
        <v>67.88</v>
      </c>
      <c r="J53" s="37"/>
      <c r="K53" s="14" t="s">
        <v>81</v>
      </c>
      <c r="L53" s="16">
        <f t="shared" si="16"/>
        <v>0</v>
      </c>
      <c r="M53" s="16">
        <f t="shared" si="16"/>
        <v>21.33</v>
      </c>
      <c r="N53" s="36"/>
      <c r="O53" s="36"/>
      <c r="P53" s="36"/>
    </row>
    <row r="54" spans="1:16" x14ac:dyDescent="0.25">
      <c r="A54" s="4">
        <v>51</v>
      </c>
      <c r="B54" s="5" t="s">
        <v>76</v>
      </c>
      <c r="C54">
        <v>89.994600000000005</v>
      </c>
      <c r="D54">
        <v>3.83</v>
      </c>
      <c r="E54" s="15">
        <f t="shared" si="1"/>
        <v>8.9994600000000008E-2</v>
      </c>
      <c r="F54">
        <f t="shared" si="0"/>
        <v>3.83</v>
      </c>
      <c r="J54" s="37"/>
      <c r="K54" s="14" t="s">
        <v>82</v>
      </c>
      <c r="L54" s="16">
        <f t="shared" si="16"/>
        <v>0</v>
      </c>
      <c r="M54" s="16">
        <f t="shared" si="16"/>
        <v>21.98</v>
      </c>
      <c r="N54" s="36"/>
      <c r="O54" s="36"/>
      <c r="P54" s="36"/>
    </row>
    <row r="55" spans="1:16" x14ac:dyDescent="0.25">
      <c r="A55" s="4">
        <v>52</v>
      </c>
      <c r="B55" s="5" t="s">
        <v>77</v>
      </c>
      <c r="C55" s="7">
        <v>0</v>
      </c>
      <c r="D55">
        <v>14</v>
      </c>
      <c r="E55" s="15">
        <f t="shared" si="1"/>
        <v>0</v>
      </c>
      <c r="F55">
        <f t="shared" si="0"/>
        <v>14</v>
      </c>
      <c r="J55" s="17"/>
      <c r="K55" s="17"/>
      <c r="L55" s="17"/>
      <c r="M55" s="17"/>
      <c r="N55" s="17"/>
      <c r="O55" s="17"/>
    </row>
    <row r="56" spans="1:16" x14ac:dyDescent="0.25">
      <c r="A56" s="4">
        <v>53</v>
      </c>
      <c r="B56" s="5" t="s">
        <v>78</v>
      </c>
      <c r="C56">
        <v>57.823500000000003</v>
      </c>
      <c r="D56">
        <v>5</v>
      </c>
      <c r="E56" s="15">
        <f t="shared" si="1"/>
        <v>5.78235E-2</v>
      </c>
      <c r="F56">
        <f t="shared" si="0"/>
        <v>5</v>
      </c>
      <c r="J56" s="37">
        <v>10</v>
      </c>
      <c r="K56" s="18" t="s">
        <v>35</v>
      </c>
      <c r="L56" s="19">
        <f t="shared" ref="L56:M58" si="17">E13</f>
        <v>10.530899999999999</v>
      </c>
      <c r="M56" s="19">
        <f t="shared" si="17"/>
        <v>0.4</v>
      </c>
      <c r="N56" s="36">
        <f>AVERAGE(L56:L58)</f>
        <v>10.401896666666666</v>
      </c>
      <c r="O56" s="36">
        <f>AVERAGE(M56:M58)</f>
        <v>0.53666666666666674</v>
      </c>
      <c r="P56" s="36">
        <f>STDEV(L56:L58)</f>
        <v>0.12506157296841081</v>
      </c>
    </row>
    <row r="57" spans="1:16" x14ac:dyDescent="0.25">
      <c r="A57" s="4">
        <v>54</v>
      </c>
      <c r="B57" s="5" t="s">
        <v>79</v>
      </c>
      <c r="C57" s="7">
        <v>0</v>
      </c>
      <c r="D57">
        <v>10.86</v>
      </c>
      <c r="E57" s="15">
        <f t="shared" si="1"/>
        <v>0</v>
      </c>
      <c r="F57">
        <f t="shared" si="0"/>
        <v>10.86</v>
      </c>
      <c r="J57" s="37"/>
      <c r="K57" s="14" t="s">
        <v>36</v>
      </c>
      <c r="L57" s="19">
        <f t="shared" si="17"/>
        <v>10.28119</v>
      </c>
      <c r="M57" s="19">
        <f t="shared" si="17"/>
        <v>0.95</v>
      </c>
      <c r="N57" s="36"/>
      <c r="O57" s="36"/>
      <c r="P57" s="36"/>
    </row>
    <row r="58" spans="1:16" x14ac:dyDescent="0.25">
      <c r="A58" s="4">
        <v>55</v>
      </c>
      <c r="B58" s="5" t="s">
        <v>80</v>
      </c>
      <c r="C58" s="7">
        <v>0</v>
      </c>
      <c r="D58">
        <v>36.64</v>
      </c>
      <c r="E58" s="15">
        <f t="shared" si="1"/>
        <v>0</v>
      </c>
      <c r="F58">
        <f t="shared" si="0"/>
        <v>36.64</v>
      </c>
      <c r="J58" s="37"/>
      <c r="K58" s="14" t="s">
        <v>37</v>
      </c>
      <c r="L58" s="19">
        <f t="shared" si="17"/>
        <v>10.393600000000001</v>
      </c>
      <c r="M58" s="19">
        <f t="shared" si="17"/>
        <v>0.26</v>
      </c>
      <c r="N58" s="36"/>
      <c r="O58" s="36"/>
      <c r="P58" s="36"/>
    </row>
    <row r="59" spans="1:16" x14ac:dyDescent="0.25">
      <c r="A59" s="4">
        <v>56</v>
      </c>
      <c r="B59" s="5" t="s">
        <v>81</v>
      </c>
      <c r="C59" s="7">
        <v>0</v>
      </c>
      <c r="D59">
        <v>21.33</v>
      </c>
      <c r="E59" s="15">
        <f t="shared" si="1"/>
        <v>0</v>
      </c>
      <c r="F59">
        <f t="shared" si="0"/>
        <v>21.33</v>
      </c>
      <c r="J59" s="37">
        <v>20</v>
      </c>
      <c r="K59" s="14" t="s">
        <v>47</v>
      </c>
      <c r="L59" s="16">
        <f t="shared" ref="L59:M61" si="18">E25</f>
        <v>10.50925</v>
      </c>
      <c r="M59" s="16">
        <f t="shared" si="18"/>
        <v>0.76</v>
      </c>
      <c r="N59" s="36">
        <f>AVERAGE(L59:L61)</f>
        <v>11.483020000000002</v>
      </c>
      <c r="O59" s="36">
        <f>AVERAGE(M59:M61)</f>
        <v>0.60333333333333339</v>
      </c>
      <c r="P59" s="36">
        <f>STDEV(L59:L61)</f>
        <v>1.2935027861199213</v>
      </c>
    </row>
    <row r="60" spans="1:16" x14ac:dyDescent="0.25">
      <c r="A60" s="4">
        <v>57</v>
      </c>
      <c r="B60" s="5" t="s">
        <v>82</v>
      </c>
      <c r="C60" s="7">
        <v>0</v>
      </c>
      <c r="D60">
        <v>21.98</v>
      </c>
      <c r="E60" s="15">
        <f t="shared" si="1"/>
        <v>0</v>
      </c>
      <c r="F60">
        <f t="shared" si="0"/>
        <v>21.98</v>
      </c>
      <c r="J60" s="37"/>
      <c r="K60" s="14" t="s">
        <v>48</v>
      </c>
      <c r="L60" s="16">
        <f t="shared" si="18"/>
        <v>10.989100000000001</v>
      </c>
      <c r="M60" s="16">
        <f t="shared" si="18"/>
        <v>0.2</v>
      </c>
      <c r="N60" s="36"/>
      <c r="O60" s="36"/>
      <c r="P60" s="36"/>
    </row>
    <row r="61" spans="1:16" x14ac:dyDescent="0.25">
      <c r="A61" s="4">
        <v>58</v>
      </c>
      <c r="B61" s="5" t="s">
        <v>83</v>
      </c>
      <c r="C61">
        <v>327.52749999999997</v>
      </c>
      <c r="D61">
        <v>1.53</v>
      </c>
      <c r="E61" s="15">
        <f t="shared" si="1"/>
        <v>0.32752749999999997</v>
      </c>
      <c r="F61">
        <f t="shared" si="0"/>
        <v>1.53</v>
      </c>
      <c r="J61" s="37"/>
      <c r="K61" s="14" t="s">
        <v>49</v>
      </c>
      <c r="L61" s="16">
        <f t="shared" si="18"/>
        <v>12.950709999999999</v>
      </c>
      <c r="M61" s="16">
        <f t="shared" si="18"/>
        <v>0.85</v>
      </c>
      <c r="N61" s="36"/>
      <c r="O61" s="36"/>
      <c r="P61" s="36"/>
    </row>
    <row r="62" spans="1:16" x14ac:dyDescent="0.25">
      <c r="A62" s="4">
        <v>59</v>
      </c>
      <c r="B62" s="5" t="s">
        <v>84</v>
      </c>
      <c r="C62">
        <v>278.86930000000001</v>
      </c>
      <c r="D62">
        <v>1.85</v>
      </c>
      <c r="E62" s="15">
        <f t="shared" si="1"/>
        <v>0.27886929999999999</v>
      </c>
      <c r="F62">
        <f t="shared" si="0"/>
        <v>1.85</v>
      </c>
      <c r="J62" s="37">
        <v>30</v>
      </c>
      <c r="K62" s="14" t="s">
        <v>59</v>
      </c>
      <c r="L62" s="16">
        <f t="shared" ref="L62:M64" si="19">E37</f>
        <v>1.786867</v>
      </c>
      <c r="M62" s="16">
        <f t="shared" si="19"/>
        <v>0.99</v>
      </c>
      <c r="N62" s="36">
        <f>AVERAGE(L62:L64)</f>
        <v>1.5824966666666667</v>
      </c>
      <c r="O62" s="36">
        <f>AVERAGE(M62:M64)</f>
        <v>1.0733333333333335</v>
      </c>
      <c r="P62" s="36">
        <f>STDEV(L62:L64)</f>
        <v>0.23536193562327215</v>
      </c>
    </row>
    <row r="63" spans="1:16" x14ac:dyDescent="0.25">
      <c r="A63" s="4">
        <v>60</v>
      </c>
      <c r="B63" s="5" t="s">
        <v>85</v>
      </c>
      <c r="C63">
        <v>955.6327</v>
      </c>
      <c r="D63">
        <v>0.91</v>
      </c>
      <c r="E63" s="15">
        <f t="shared" si="1"/>
        <v>0.9556327</v>
      </c>
      <c r="F63">
        <f t="shared" si="0"/>
        <v>0.91</v>
      </c>
      <c r="J63" s="37"/>
      <c r="K63" s="14" t="s">
        <v>60</v>
      </c>
      <c r="L63" s="16">
        <f t="shared" si="19"/>
        <v>1.325167</v>
      </c>
      <c r="M63" s="16">
        <f t="shared" si="19"/>
        <v>1.29</v>
      </c>
      <c r="N63" s="36"/>
      <c r="O63" s="36"/>
      <c r="P63" s="36"/>
    </row>
    <row r="64" spans="1:16" x14ac:dyDescent="0.25">
      <c r="J64" s="37"/>
      <c r="K64" s="14" t="s">
        <v>61</v>
      </c>
      <c r="L64" s="16">
        <f t="shared" si="19"/>
        <v>1.6354559999999998</v>
      </c>
      <c r="M64" s="16">
        <f t="shared" si="19"/>
        <v>0.94</v>
      </c>
      <c r="N64" s="36"/>
      <c r="O64" s="36"/>
      <c r="P64" s="36"/>
    </row>
    <row r="65" spans="10:16" x14ac:dyDescent="0.25">
      <c r="J65" s="37">
        <v>40</v>
      </c>
      <c r="K65" s="14" t="s">
        <v>71</v>
      </c>
      <c r="L65" s="16">
        <f t="shared" ref="L65:M67" si="20">E49</f>
        <v>0.67892129999999995</v>
      </c>
      <c r="M65" s="16">
        <f t="shared" si="20"/>
        <v>1.38</v>
      </c>
      <c r="N65" s="36">
        <f>AVERAGE(L65:L67)</f>
        <v>0.4394873666666666</v>
      </c>
      <c r="O65" s="36">
        <f>AVERAGE(M65:M67)</f>
        <v>1.49</v>
      </c>
      <c r="P65" s="36">
        <f>STDEV(L65:L67)</f>
        <v>0.20807305205723622</v>
      </c>
    </row>
    <row r="66" spans="10:16" x14ac:dyDescent="0.25">
      <c r="J66" s="37"/>
      <c r="K66" s="14" t="s">
        <v>72</v>
      </c>
      <c r="L66" s="16">
        <f t="shared" si="20"/>
        <v>0.33703129999999998</v>
      </c>
      <c r="M66" s="16">
        <f t="shared" si="20"/>
        <v>2.16</v>
      </c>
      <c r="N66" s="36"/>
      <c r="O66" s="36"/>
      <c r="P66" s="36"/>
    </row>
    <row r="67" spans="10:16" x14ac:dyDescent="0.25">
      <c r="J67" s="37"/>
      <c r="K67" s="14" t="s">
        <v>73</v>
      </c>
      <c r="L67" s="16">
        <f t="shared" si="20"/>
        <v>0.30250949999999999</v>
      </c>
      <c r="M67" s="16">
        <f t="shared" si="20"/>
        <v>0.93</v>
      </c>
      <c r="N67" s="36"/>
      <c r="O67" s="36"/>
      <c r="P67" s="36"/>
    </row>
    <row r="68" spans="10:16" x14ac:dyDescent="0.25">
      <c r="J68" s="37">
        <v>50</v>
      </c>
      <c r="K68" s="14" t="s">
        <v>83</v>
      </c>
      <c r="L68" s="16">
        <f t="shared" ref="L68:M70" si="21">E61</f>
        <v>0.32752749999999997</v>
      </c>
      <c r="M68" s="16">
        <f t="shared" si="21"/>
        <v>1.53</v>
      </c>
      <c r="N68" s="36">
        <f>AVERAGE(L68:L70)</f>
        <v>0.52067649999999999</v>
      </c>
      <c r="O68" s="36">
        <f>AVERAGE(M68:M70)</f>
        <v>1.43</v>
      </c>
      <c r="P68" s="36">
        <f>STDEV(L68:L70)</f>
        <v>0.37746798148404587</v>
      </c>
    </row>
    <row r="69" spans="10:16" x14ac:dyDescent="0.25">
      <c r="J69" s="37"/>
      <c r="K69" s="14" t="s">
        <v>84</v>
      </c>
      <c r="L69" s="16">
        <f t="shared" si="21"/>
        <v>0.27886929999999999</v>
      </c>
      <c r="M69" s="16">
        <f t="shared" si="21"/>
        <v>1.85</v>
      </c>
      <c r="N69" s="36"/>
      <c r="O69" s="36"/>
      <c r="P69" s="36"/>
    </row>
    <row r="70" spans="10:16" x14ac:dyDescent="0.25">
      <c r="J70" s="37"/>
      <c r="K70" s="14" t="s">
        <v>85</v>
      </c>
      <c r="L70" s="16">
        <f t="shared" si="21"/>
        <v>0.9556327</v>
      </c>
      <c r="M70" s="16">
        <f t="shared" si="21"/>
        <v>0.91</v>
      </c>
      <c r="N70" s="36"/>
      <c r="O70" s="36"/>
      <c r="P70" s="36"/>
    </row>
    <row r="72" spans="10:16" x14ac:dyDescent="0.25">
      <c r="J72" s="30" t="s">
        <v>124</v>
      </c>
    </row>
    <row r="73" spans="10:16" x14ac:dyDescent="0.25">
      <c r="J73" s="25" t="s">
        <v>89</v>
      </c>
      <c r="K73" s="26" t="s">
        <v>90</v>
      </c>
      <c r="L73" s="27" t="s">
        <v>102</v>
      </c>
      <c r="M73" s="27" t="s">
        <v>93</v>
      </c>
      <c r="N73" s="27" t="s">
        <v>103</v>
      </c>
      <c r="O73" s="28" t="s">
        <v>95</v>
      </c>
      <c r="P73" s="28" t="s">
        <v>99</v>
      </c>
    </row>
    <row r="74" spans="10:16" x14ac:dyDescent="0.25">
      <c r="J74" s="37">
        <v>10</v>
      </c>
      <c r="K74" s="14" t="s">
        <v>26</v>
      </c>
      <c r="L74" s="16">
        <v>0.50256393279411338</v>
      </c>
      <c r="M74" s="16">
        <f>F70</f>
        <v>0</v>
      </c>
      <c r="N74" s="36">
        <f>AVERAGE(L74:L76)</f>
        <v>0.47490831239467807</v>
      </c>
      <c r="O74" s="36">
        <f>AVERAGE(M74:M76)</f>
        <v>0</v>
      </c>
      <c r="P74" s="36">
        <f>STDEV(L74:L76)</f>
        <v>0.11362407728593837</v>
      </c>
    </row>
    <row r="75" spans="10:16" x14ac:dyDescent="0.25">
      <c r="J75" s="37"/>
      <c r="K75" s="14" t="s">
        <v>27</v>
      </c>
      <c r="L75" s="16">
        <v>0.35000932711194188</v>
      </c>
      <c r="M75" s="16">
        <f>F71</f>
        <v>0</v>
      </c>
      <c r="N75" s="36"/>
      <c r="O75" s="36"/>
      <c r="P75" s="36"/>
    </row>
    <row r="76" spans="10:16" x14ac:dyDescent="0.25">
      <c r="J76" s="37"/>
      <c r="K76" s="14" t="s">
        <v>28</v>
      </c>
      <c r="L76" s="16">
        <v>0.57215167727797911</v>
      </c>
      <c r="M76" s="16">
        <f>F72</f>
        <v>0</v>
      </c>
      <c r="N76" s="36"/>
      <c r="O76" s="36"/>
      <c r="P76" s="36"/>
    </row>
    <row r="77" spans="10:16" x14ac:dyDescent="0.25">
      <c r="J77" s="37">
        <v>20</v>
      </c>
      <c r="K77" s="14" t="s">
        <v>38</v>
      </c>
      <c r="L77" s="16">
        <v>0.47228625637365407</v>
      </c>
      <c r="M77" s="16">
        <f>F82</f>
        <v>0</v>
      </c>
      <c r="N77" s="36">
        <f>AVERAGE(L77:L79)</f>
        <v>0.42822899897580946</v>
      </c>
      <c r="O77" s="36">
        <f>AVERAGE(M77:M79)</f>
        <v>0</v>
      </c>
      <c r="P77" s="36">
        <f>STDEV(L77:L79)</f>
        <v>4.3850377840072063E-2</v>
      </c>
    </row>
    <row r="78" spans="10:16" x14ac:dyDescent="0.25">
      <c r="J78" s="37"/>
      <c r="K78" s="14" t="s">
        <v>39</v>
      </c>
      <c r="L78" s="16">
        <v>0.42781226953752893</v>
      </c>
      <c r="M78" s="16">
        <f>F83</f>
        <v>0</v>
      </c>
      <c r="N78" s="36"/>
      <c r="O78" s="36"/>
      <c r="P78" s="36"/>
    </row>
    <row r="79" spans="10:16" x14ac:dyDescent="0.25">
      <c r="J79" s="37"/>
      <c r="K79" s="14" t="s">
        <v>40</v>
      </c>
      <c r="L79" s="16">
        <v>0.38458847101624527</v>
      </c>
      <c r="M79" s="16">
        <f>F84</f>
        <v>0</v>
      </c>
      <c r="N79" s="36"/>
      <c r="O79" s="36"/>
      <c r="P79" s="36"/>
    </row>
    <row r="80" spans="10:16" x14ac:dyDescent="0.25">
      <c r="J80" s="37">
        <v>30</v>
      </c>
      <c r="K80" s="14" t="s">
        <v>50</v>
      </c>
      <c r="L80" s="16">
        <v>0.58512540911425037</v>
      </c>
      <c r="M80" s="16">
        <f>F94</f>
        <v>0</v>
      </c>
      <c r="N80" s="36">
        <f>AVERAGE(L80:L82)</f>
        <v>0.5206965701849342</v>
      </c>
      <c r="O80" s="36">
        <f>AVERAGE(M80:M82)</f>
        <v>0</v>
      </c>
      <c r="P80" s="36">
        <f>STDEV(L80:L82)</f>
        <v>6.1045805893355093E-2</v>
      </c>
    </row>
    <row r="81" spans="10:16" x14ac:dyDescent="0.25">
      <c r="J81" s="37"/>
      <c r="K81" s="14" t="s">
        <v>51</v>
      </c>
      <c r="L81" s="16">
        <v>0.51324672123612314</v>
      </c>
      <c r="M81" s="16">
        <f>F95</f>
        <v>0</v>
      </c>
      <c r="N81" s="36"/>
      <c r="O81" s="36"/>
      <c r="P81" s="36"/>
    </row>
    <row r="82" spans="10:16" x14ac:dyDescent="0.25">
      <c r="J82" s="37"/>
      <c r="K82" s="14" t="s">
        <v>52</v>
      </c>
      <c r="L82" s="16">
        <v>0.46371758020442905</v>
      </c>
      <c r="M82" s="16">
        <f>F96</f>
        <v>0</v>
      </c>
      <c r="N82" s="36"/>
      <c r="O82" s="36"/>
      <c r="P82" s="36"/>
    </row>
    <row r="83" spans="10:16" x14ac:dyDescent="0.25">
      <c r="J83" s="37">
        <v>40</v>
      </c>
      <c r="K83" s="14" t="s">
        <v>62</v>
      </c>
      <c r="L83" s="16">
        <v>0.57837592585545528</v>
      </c>
      <c r="M83" s="16">
        <f>F106</f>
        <v>0</v>
      </c>
      <c r="N83" s="36">
        <f>AVERAGE(L83:L85)</f>
        <v>0.54430557588896245</v>
      </c>
      <c r="O83" s="36">
        <f>AVERAGE(M83:M85)</f>
        <v>0</v>
      </c>
      <c r="P83" s="36">
        <f>STDEV(L83:L85)</f>
        <v>5.1260934279157497E-2</v>
      </c>
    </row>
    <row r="84" spans="10:16" x14ac:dyDescent="0.25">
      <c r="J84" s="37"/>
      <c r="K84" s="14" t="s">
        <v>63</v>
      </c>
      <c r="L84" s="16">
        <v>0.56918808002852339</v>
      </c>
      <c r="M84" s="16">
        <f>F107</f>
        <v>0</v>
      </c>
      <c r="N84" s="36"/>
      <c r="O84" s="36"/>
      <c r="P84" s="36"/>
    </row>
    <row r="85" spans="10:16" x14ac:dyDescent="0.25">
      <c r="J85" s="37"/>
      <c r="K85" s="14" t="s">
        <v>64</v>
      </c>
      <c r="L85" s="16">
        <v>0.48535272178290884</v>
      </c>
      <c r="M85" s="16">
        <f>F108</f>
        <v>0</v>
      </c>
      <c r="N85" s="36"/>
      <c r="O85" s="36"/>
      <c r="P85" s="36"/>
    </row>
    <row r="86" spans="10:16" x14ac:dyDescent="0.25">
      <c r="J86" s="37">
        <v>50</v>
      </c>
      <c r="K86" s="14" t="s">
        <v>74</v>
      </c>
      <c r="L86" s="16">
        <v>0</v>
      </c>
      <c r="M86" s="16">
        <f>F118</f>
        <v>0</v>
      </c>
      <c r="N86" s="36">
        <f>AVERAGE(L86:L88)</f>
        <v>0.31829534035117751</v>
      </c>
      <c r="O86" s="36">
        <f>AVERAGE(M86:M88)</f>
        <v>0</v>
      </c>
      <c r="P86" s="36">
        <f>STDEV(L86:L88)</f>
        <v>0.27624747911149744</v>
      </c>
    </row>
    <row r="87" spans="10:16" x14ac:dyDescent="0.25">
      <c r="J87" s="37"/>
      <c r="K87" s="14" t="s">
        <v>75</v>
      </c>
      <c r="L87" s="16">
        <v>0.49557383920345072</v>
      </c>
      <c r="M87" s="16">
        <f>F119</f>
        <v>0</v>
      </c>
      <c r="N87" s="36"/>
      <c r="O87" s="36"/>
      <c r="P87" s="36"/>
    </row>
    <row r="88" spans="10:16" x14ac:dyDescent="0.25">
      <c r="J88" s="37"/>
      <c r="K88" s="14" t="s">
        <v>76</v>
      </c>
      <c r="L88" s="16">
        <v>0.45931218185008177</v>
      </c>
      <c r="M88" s="16">
        <f>F120</f>
        <v>0</v>
      </c>
      <c r="N88" s="36"/>
      <c r="O88" s="36"/>
      <c r="P88" s="36"/>
    </row>
    <row r="89" spans="10:16" x14ac:dyDescent="0.25">
      <c r="J89" s="17"/>
      <c r="K89" s="17"/>
      <c r="L89" s="17"/>
      <c r="M89" s="17"/>
      <c r="N89" s="17"/>
      <c r="O89" s="17"/>
    </row>
    <row r="90" spans="10:16" x14ac:dyDescent="0.25">
      <c r="J90" s="37">
        <v>10</v>
      </c>
      <c r="K90" s="18" t="s">
        <v>29</v>
      </c>
      <c r="L90" s="19">
        <v>0.47472491174219322</v>
      </c>
      <c r="M90" s="19">
        <f>F73</f>
        <v>0</v>
      </c>
      <c r="N90" s="36">
        <f>AVERAGE(L90:L92)</f>
        <v>0.53570217832709499</v>
      </c>
      <c r="O90" s="36">
        <f>AVERAGE(M90:M92)</f>
        <v>0</v>
      </c>
      <c r="P90" s="36">
        <f>STDEV(L90:L92)</f>
        <v>5.4989424775437064E-2</v>
      </c>
    </row>
    <row r="91" spans="10:16" x14ac:dyDescent="0.25">
      <c r="J91" s="37"/>
      <c r="K91" s="14" t="s">
        <v>30</v>
      </c>
      <c r="L91" s="19">
        <v>0.58152595286469977</v>
      </c>
      <c r="M91" s="19">
        <f>F74</f>
        <v>0</v>
      </c>
      <c r="N91" s="36"/>
      <c r="O91" s="36"/>
      <c r="P91" s="36"/>
    </row>
    <row r="92" spans="10:16" x14ac:dyDescent="0.25">
      <c r="J92" s="37"/>
      <c r="K92" s="14" t="s">
        <v>31</v>
      </c>
      <c r="L92" s="19">
        <v>0.55085567037439187</v>
      </c>
      <c r="M92" s="19">
        <f>F75</f>
        <v>0</v>
      </c>
      <c r="N92" s="36"/>
      <c r="O92" s="36"/>
      <c r="P92" s="36"/>
    </row>
    <row r="93" spans="10:16" x14ac:dyDescent="0.25">
      <c r="J93" s="37">
        <v>20</v>
      </c>
      <c r="K93" s="14" t="s">
        <v>41</v>
      </c>
      <c r="L93" s="16">
        <v>0.59088586652345165</v>
      </c>
      <c r="M93" s="16">
        <f>F85</f>
        <v>0</v>
      </c>
      <c r="N93" s="36">
        <f>AVERAGE(L93:L95)</f>
        <v>0.56741848790422</v>
      </c>
      <c r="O93" s="36">
        <f>AVERAGE(M93:M95)</f>
        <v>0</v>
      </c>
      <c r="P93" s="36">
        <f>STDEV(L93:L95)</f>
        <v>3.2896370439565316E-2</v>
      </c>
    </row>
    <row r="94" spans="10:16" x14ac:dyDescent="0.25">
      <c r="J94" s="37"/>
      <c r="K94" s="14" t="s">
        <v>42</v>
      </c>
      <c r="L94" s="16">
        <v>0.58155239982961104</v>
      </c>
      <c r="M94" s="16">
        <f>F86</f>
        <v>0</v>
      </c>
      <c r="N94" s="36"/>
      <c r="O94" s="36"/>
      <c r="P94" s="36"/>
    </row>
    <row r="95" spans="10:16" x14ac:dyDescent="0.25">
      <c r="J95" s="37"/>
      <c r="K95" s="14" t="s">
        <v>43</v>
      </c>
      <c r="L95" s="16">
        <v>0.52981719735959731</v>
      </c>
      <c r="M95" s="16">
        <f>F87</f>
        <v>0</v>
      </c>
      <c r="N95" s="36"/>
      <c r="O95" s="36"/>
      <c r="P95" s="36"/>
    </row>
    <row r="96" spans="10:16" x14ac:dyDescent="0.25">
      <c r="J96" s="37">
        <v>30</v>
      </c>
      <c r="K96" s="14" t="s">
        <v>53</v>
      </c>
      <c r="L96" s="16">
        <v>0.62374797240712421</v>
      </c>
      <c r="M96" s="16">
        <f>F97</f>
        <v>0</v>
      </c>
      <c r="N96" s="36">
        <f>AVERAGE(L96:L98)</f>
        <v>0.6086484238646177</v>
      </c>
      <c r="O96" s="36">
        <f>AVERAGE(M96:M98)</f>
        <v>0</v>
      </c>
      <c r="P96" s="36">
        <f>STDEV(L96:L98)</f>
        <v>3.6235474699426826E-2</v>
      </c>
    </row>
    <row r="97" spans="10:16" x14ac:dyDescent="0.25">
      <c r="J97" s="37"/>
      <c r="K97" s="14" t="s">
        <v>54</v>
      </c>
      <c r="L97" s="16">
        <v>0.63489232284816421</v>
      </c>
      <c r="M97" s="16">
        <f>F98</f>
        <v>0</v>
      </c>
      <c r="N97" s="36"/>
      <c r="O97" s="36"/>
      <c r="P97" s="36"/>
    </row>
    <row r="98" spans="10:16" x14ac:dyDescent="0.25">
      <c r="J98" s="37"/>
      <c r="K98" s="14" t="s">
        <v>55</v>
      </c>
      <c r="L98" s="16">
        <v>0.56730497633856469</v>
      </c>
      <c r="M98" s="16">
        <f>F99</f>
        <v>0</v>
      </c>
      <c r="N98" s="36"/>
      <c r="O98" s="36"/>
      <c r="P98" s="36"/>
    </row>
    <row r="99" spans="10:16" x14ac:dyDescent="0.25">
      <c r="J99" s="37">
        <v>40</v>
      </c>
      <c r="K99" s="14" t="s">
        <v>65</v>
      </c>
      <c r="L99" s="16">
        <v>0.59977259333731947</v>
      </c>
      <c r="M99" s="16">
        <f>F109</f>
        <v>0</v>
      </c>
      <c r="N99" s="36">
        <f>AVERAGE(L99:L101)</f>
        <v>0.56936063474126686</v>
      </c>
      <c r="O99" s="36">
        <f>AVERAGE(M99:M101)</f>
        <v>0</v>
      </c>
      <c r="P99" s="36">
        <f>STDEV(L99:L101)</f>
        <v>3.9896911764770143E-2</v>
      </c>
    </row>
    <row r="100" spans="10:16" x14ac:dyDescent="0.25">
      <c r="J100" s="37"/>
      <c r="K100" s="14" t="s">
        <v>66</v>
      </c>
      <c r="L100" s="16">
        <v>0.58412294116548091</v>
      </c>
      <c r="M100" s="16">
        <f>F110</f>
        <v>0</v>
      </c>
      <c r="N100" s="36"/>
      <c r="O100" s="36"/>
      <c r="P100" s="36"/>
    </row>
    <row r="101" spans="10:16" x14ac:dyDescent="0.25">
      <c r="J101" s="37"/>
      <c r="K101" s="14" t="s">
        <v>67</v>
      </c>
      <c r="L101" s="16">
        <v>0.52418636972100008</v>
      </c>
      <c r="M101" s="16">
        <f>F111</f>
        <v>0</v>
      </c>
      <c r="N101" s="36"/>
      <c r="O101" s="36"/>
      <c r="P101" s="36"/>
    </row>
    <row r="102" spans="10:16" x14ac:dyDescent="0.25">
      <c r="J102" s="37">
        <v>50</v>
      </c>
      <c r="K102" s="14" t="s">
        <v>77</v>
      </c>
      <c r="L102" s="16">
        <v>0.57938925295489629</v>
      </c>
      <c r="M102" s="16">
        <f>F121</f>
        <v>0</v>
      </c>
      <c r="N102" s="36">
        <f>AVERAGE(L102:L104)</f>
        <v>0.55551831503581928</v>
      </c>
      <c r="O102" s="36">
        <f>AVERAGE(M102:M104)</f>
        <v>0</v>
      </c>
      <c r="P102" s="36">
        <f>STDEV(L102:L104)</f>
        <v>7.3806682867503873E-2</v>
      </c>
    </row>
    <row r="103" spans="10:16" x14ac:dyDescent="0.25">
      <c r="J103" s="37"/>
      <c r="K103" s="14" t="s">
        <v>78</v>
      </c>
      <c r="L103" s="16">
        <v>0.61443522908526615</v>
      </c>
      <c r="M103" s="16">
        <f>F122</f>
        <v>0</v>
      </c>
      <c r="N103" s="36"/>
      <c r="O103" s="36"/>
      <c r="P103" s="36"/>
    </row>
    <row r="104" spans="10:16" x14ac:dyDescent="0.25">
      <c r="J104" s="37"/>
      <c r="K104" s="14" t="s">
        <v>79</v>
      </c>
      <c r="L104" s="16">
        <v>0.47273046306729521</v>
      </c>
      <c r="M104" s="16">
        <f>F123</f>
        <v>0</v>
      </c>
      <c r="N104" s="36"/>
      <c r="O104" s="36"/>
      <c r="P104" s="36"/>
    </row>
    <row r="105" spans="10:16" x14ac:dyDescent="0.25">
      <c r="J105" s="17"/>
      <c r="K105" s="17"/>
      <c r="L105" s="17"/>
      <c r="M105" s="17"/>
      <c r="N105" s="17"/>
      <c r="O105" s="17"/>
    </row>
    <row r="106" spans="10:16" x14ac:dyDescent="0.25">
      <c r="J106" s="37">
        <v>10</v>
      </c>
      <c r="K106" s="18" t="s">
        <v>32</v>
      </c>
      <c r="L106" s="19">
        <v>0.30286426687787871</v>
      </c>
      <c r="M106" s="19">
        <f>F76</f>
        <v>0</v>
      </c>
      <c r="N106" s="36">
        <f>AVERAGE(L106:L108)</f>
        <v>0.3351277308813933</v>
      </c>
      <c r="O106" s="36">
        <f>AVERAGE(M106:M108)</f>
        <v>0</v>
      </c>
      <c r="P106" s="36">
        <f>STDEV(L106:L108)</f>
        <v>2.8337552483334381E-2</v>
      </c>
    </row>
    <row r="107" spans="10:16" x14ac:dyDescent="0.25">
      <c r="J107" s="37"/>
      <c r="K107" s="14" t="s">
        <v>33</v>
      </c>
      <c r="L107" s="19">
        <v>0.35598371400011819</v>
      </c>
      <c r="M107" s="19">
        <f>F77</f>
        <v>0</v>
      </c>
      <c r="N107" s="36"/>
      <c r="O107" s="36"/>
      <c r="P107" s="36"/>
    </row>
    <row r="108" spans="10:16" x14ac:dyDescent="0.25">
      <c r="J108" s="37"/>
      <c r="K108" s="14" t="s">
        <v>34</v>
      </c>
      <c r="L108" s="19">
        <v>0.34653521176618296</v>
      </c>
      <c r="M108" s="19">
        <f>F78</f>
        <v>0</v>
      </c>
      <c r="N108" s="36"/>
      <c r="O108" s="36"/>
      <c r="P108" s="36"/>
    </row>
    <row r="109" spans="10:16" x14ac:dyDescent="0.25">
      <c r="J109" s="37">
        <v>20</v>
      </c>
      <c r="K109" s="14" t="s">
        <v>44</v>
      </c>
      <c r="L109" s="16">
        <v>0.35016422575941231</v>
      </c>
      <c r="M109" s="16">
        <f>F88</f>
        <v>0</v>
      </c>
      <c r="N109" s="36">
        <f>AVERAGE(L109:L111)</f>
        <v>0.37009581447718443</v>
      </c>
      <c r="O109" s="36">
        <f>AVERAGE(M109:M111)</f>
        <v>0</v>
      </c>
      <c r="P109" s="36">
        <f>STDEV(L109:L111)</f>
        <v>1.9047567050658173E-2</v>
      </c>
    </row>
    <row r="110" spans="10:16" x14ac:dyDescent="0.25">
      <c r="J110" s="37"/>
      <c r="K110" s="14" t="s">
        <v>45</v>
      </c>
      <c r="L110" s="16">
        <v>0.37200812270033379</v>
      </c>
      <c r="M110" s="16">
        <f>F89</f>
        <v>0</v>
      </c>
      <c r="N110" s="36"/>
      <c r="O110" s="36"/>
      <c r="P110" s="36"/>
    </row>
    <row r="111" spans="10:16" x14ac:dyDescent="0.25">
      <c r="J111" s="37"/>
      <c r="K111" s="14" t="s">
        <v>46</v>
      </c>
      <c r="L111" s="16">
        <v>0.38811509497180718</v>
      </c>
      <c r="M111" s="16">
        <f>F90</f>
        <v>0</v>
      </c>
      <c r="N111" s="36"/>
      <c r="O111" s="36"/>
      <c r="P111" s="36"/>
    </row>
    <row r="112" spans="10:16" x14ac:dyDescent="0.25">
      <c r="J112" s="37">
        <v>30</v>
      </c>
      <c r="K112" s="14" t="s">
        <v>56</v>
      </c>
      <c r="L112" s="16">
        <v>0.43132560859190655</v>
      </c>
      <c r="M112" s="16">
        <f>F100</f>
        <v>0</v>
      </c>
      <c r="N112" s="36">
        <f>AVERAGE(L112:L114)</f>
        <v>0.45453974093762461</v>
      </c>
      <c r="O112" s="36">
        <f>AVERAGE(M112:M114)</f>
        <v>0</v>
      </c>
      <c r="P112" s="36">
        <f>STDEV(L112:L114)</f>
        <v>2.124699738516363E-2</v>
      </c>
    </row>
    <row r="113" spans="10:16" x14ac:dyDescent="0.25">
      <c r="J113" s="37"/>
      <c r="K113" s="14" t="s">
        <v>57</v>
      </c>
      <c r="L113" s="16">
        <v>0.45927200220694159</v>
      </c>
      <c r="M113" s="16">
        <f>F101</f>
        <v>0</v>
      </c>
      <c r="N113" s="36"/>
      <c r="O113" s="36"/>
      <c r="P113" s="36"/>
    </row>
    <row r="114" spans="10:16" x14ac:dyDescent="0.25">
      <c r="J114" s="37"/>
      <c r="K114" s="14" t="s">
        <v>58</v>
      </c>
      <c r="L114" s="16">
        <v>0.47302161201402565</v>
      </c>
      <c r="M114" s="16">
        <f>F102</f>
        <v>0</v>
      </c>
      <c r="N114" s="36"/>
      <c r="O114" s="36"/>
      <c r="P114" s="36"/>
    </row>
    <row r="115" spans="10:16" x14ac:dyDescent="0.25">
      <c r="J115" s="37">
        <v>40</v>
      </c>
      <c r="K115" s="14" t="s">
        <v>68</v>
      </c>
      <c r="L115" s="16">
        <v>0.38946937161870115</v>
      </c>
      <c r="M115" s="16">
        <f>F112</f>
        <v>0</v>
      </c>
      <c r="N115" s="36">
        <f>AVERAGE(L115:L117)</f>
        <v>0.42633078032827787</v>
      </c>
      <c r="O115" s="36">
        <f>AVERAGE(M115:M117)</f>
        <v>0</v>
      </c>
      <c r="P115" s="36">
        <f>STDEV(L115:L117)</f>
        <v>4.7171810432110647E-2</v>
      </c>
    </row>
    <row r="116" spans="10:16" x14ac:dyDescent="0.25">
      <c r="J116" s="37"/>
      <c r="K116" s="14" t="s">
        <v>69</v>
      </c>
      <c r="L116" s="16">
        <v>0.41003243185402788</v>
      </c>
      <c r="M116" s="16">
        <f>F113</f>
        <v>0</v>
      </c>
      <c r="N116" s="36"/>
      <c r="O116" s="36"/>
      <c r="P116" s="36"/>
    </row>
    <row r="117" spans="10:16" x14ac:dyDescent="0.25">
      <c r="J117" s="37"/>
      <c r="K117" s="14" t="s">
        <v>70</v>
      </c>
      <c r="L117" s="16">
        <v>0.47949053751210463</v>
      </c>
      <c r="M117" s="16">
        <f>F114</f>
        <v>0</v>
      </c>
      <c r="N117" s="36"/>
      <c r="O117" s="36"/>
      <c r="P117" s="36"/>
    </row>
    <row r="118" spans="10:16" x14ac:dyDescent="0.25">
      <c r="J118" s="37">
        <v>50</v>
      </c>
      <c r="K118" s="14" t="s">
        <v>80</v>
      </c>
      <c r="L118" s="16">
        <v>0.49290538835803527</v>
      </c>
      <c r="M118" s="16">
        <f>F124</f>
        <v>0</v>
      </c>
      <c r="N118" s="36">
        <f>AVERAGE(L118:L120)</f>
        <v>0.45294726562195625</v>
      </c>
      <c r="O118" s="36">
        <f>AVERAGE(M118:M120)</f>
        <v>0</v>
      </c>
      <c r="P118" s="36">
        <f>STDEV(L118:L120)</f>
        <v>5.2789447514235525E-2</v>
      </c>
    </row>
    <row r="119" spans="10:16" x14ac:dyDescent="0.25">
      <c r="J119" s="37"/>
      <c r="K119" s="14" t="s">
        <v>81</v>
      </c>
      <c r="L119" s="16">
        <v>0.47283344085693418</v>
      </c>
      <c r="M119" s="16">
        <f>F125</f>
        <v>0</v>
      </c>
      <c r="N119" s="36"/>
      <c r="O119" s="36"/>
      <c r="P119" s="36"/>
    </row>
    <row r="120" spans="10:16" x14ac:dyDescent="0.25">
      <c r="J120" s="37"/>
      <c r="K120" s="14" t="s">
        <v>82</v>
      </c>
      <c r="L120" s="16">
        <v>0.3931029676508993</v>
      </c>
      <c r="M120" s="16">
        <f>F126</f>
        <v>0</v>
      </c>
      <c r="N120" s="36"/>
      <c r="O120" s="36"/>
      <c r="P120" s="36"/>
    </row>
    <row r="121" spans="10:16" x14ac:dyDescent="0.25">
      <c r="J121" s="17"/>
      <c r="K121" s="17"/>
      <c r="L121" s="17"/>
      <c r="M121" s="17"/>
      <c r="N121" s="17"/>
      <c r="O121" s="17"/>
    </row>
    <row r="122" spans="10:16" x14ac:dyDescent="0.25">
      <c r="J122" s="37">
        <v>10</v>
      </c>
      <c r="K122" s="18" t="s">
        <v>35</v>
      </c>
      <c r="L122" s="19">
        <v>48.054164389389605</v>
      </c>
      <c r="M122" s="19">
        <f>F79</f>
        <v>0</v>
      </c>
      <c r="N122" s="36">
        <f>AVERAGE(L122:L124)</f>
        <v>47.875666735645041</v>
      </c>
      <c r="O122" s="36">
        <f>AVERAGE(M122:M124)</f>
        <v>0</v>
      </c>
      <c r="P122" s="36">
        <f>STDEV(L122:L124)</f>
        <v>0.30382431202079357</v>
      </c>
    </row>
    <row r="123" spans="10:16" x14ac:dyDescent="0.25">
      <c r="J123" s="37"/>
      <c r="K123" s="14" t="s">
        <v>36</v>
      </c>
      <c r="L123" s="19">
        <v>48.047976990589234</v>
      </c>
      <c r="M123" s="19">
        <f>F80</f>
        <v>0</v>
      </c>
      <c r="N123" s="36"/>
      <c r="O123" s="36"/>
      <c r="P123" s="36"/>
    </row>
    <row r="124" spans="10:16" x14ac:dyDescent="0.25">
      <c r="J124" s="37"/>
      <c r="K124" s="14" t="s">
        <v>37</v>
      </c>
      <c r="L124" s="19">
        <v>47.524858826956297</v>
      </c>
      <c r="M124" s="19">
        <f>F81</f>
        <v>0</v>
      </c>
      <c r="N124" s="36"/>
      <c r="O124" s="36"/>
      <c r="P124" s="36"/>
    </row>
    <row r="125" spans="10:16" x14ac:dyDescent="0.25">
      <c r="J125" s="37">
        <v>20</v>
      </c>
      <c r="K125" s="14" t="s">
        <v>47</v>
      </c>
      <c r="L125" s="16">
        <v>48.752024410811018</v>
      </c>
      <c r="M125" s="16">
        <f>F91</f>
        <v>0</v>
      </c>
      <c r="N125" s="36">
        <f>AVERAGE(L125:L127)</f>
        <v>49.594077745304268</v>
      </c>
      <c r="O125" s="36">
        <f>AVERAGE(M125:M127)</f>
        <v>0</v>
      </c>
      <c r="P125" s="36">
        <f>STDEV(L125:L127)</f>
        <v>4.5351264353624368</v>
      </c>
    </row>
    <row r="126" spans="10:16" x14ac:dyDescent="0.25">
      <c r="J126" s="37"/>
      <c r="K126" s="14" t="s">
        <v>48</v>
      </c>
      <c r="L126" s="16">
        <v>45.53899210150184</v>
      </c>
      <c r="M126" s="16">
        <f>F92</f>
        <v>0</v>
      </c>
      <c r="N126" s="36"/>
      <c r="O126" s="36"/>
      <c r="P126" s="36"/>
    </row>
    <row r="127" spans="10:16" x14ac:dyDescent="0.25">
      <c r="J127" s="37"/>
      <c r="K127" s="14" t="s">
        <v>49</v>
      </c>
      <c r="L127" s="16">
        <v>54.491216723599926</v>
      </c>
      <c r="M127" s="16">
        <f>F93</f>
        <v>0</v>
      </c>
      <c r="N127" s="36"/>
      <c r="O127" s="36"/>
      <c r="P127" s="36"/>
    </row>
    <row r="128" spans="10:16" x14ac:dyDescent="0.25">
      <c r="J128" s="37">
        <v>30</v>
      </c>
      <c r="K128" s="14" t="s">
        <v>59</v>
      </c>
      <c r="L128" s="16">
        <v>8.7538346493200319</v>
      </c>
      <c r="M128" s="16">
        <f>F103</f>
        <v>0</v>
      </c>
      <c r="N128" s="36">
        <f>AVERAGE(L128:L130)</f>
        <v>8.5108939328785311</v>
      </c>
      <c r="O128" s="36">
        <f>AVERAGE(M128:M130)</f>
        <v>0</v>
      </c>
      <c r="P128" s="36">
        <f>STDEV(L128:L130)</f>
        <v>0.76462184096705266</v>
      </c>
    </row>
    <row r="129" spans="10:16" x14ac:dyDescent="0.25">
      <c r="J129" s="37"/>
      <c r="K129" s="14" t="s">
        <v>60</v>
      </c>
      <c r="L129" s="16">
        <v>7.6543171769812197</v>
      </c>
      <c r="M129" s="16">
        <f>F104</f>
        <v>0</v>
      </c>
      <c r="N129" s="36"/>
      <c r="O129" s="36"/>
      <c r="P129" s="36"/>
    </row>
    <row r="130" spans="10:16" x14ac:dyDescent="0.25">
      <c r="J130" s="37"/>
      <c r="K130" s="14" t="s">
        <v>61</v>
      </c>
      <c r="L130" s="16">
        <v>9.1245299723343454</v>
      </c>
      <c r="M130" s="16">
        <f>F105</f>
        <v>0</v>
      </c>
      <c r="N130" s="36"/>
      <c r="O130" s="36"/>
      <c r="P130" s="36"/>
    </row>
    <row r="131" spans="10:16" x14ac:dyDescent="0.25">
      <c r="J131" s="37">
        <v>40</v>
      </c>
      <c r="K131" s="14" t="s">
        <v>71</v>
      </c>
      <c r="L131" s="16">
        <v>5.1820664577634306</v>
      </c>
      <c r="M131" s="16">
        <f>F115</f>
        <v>0</v>
      </c>
      <c r="N131" s="36">
        <f>AVERAGE(L131:L133)</f>
        <v>4.3199248620620558</v>
      </c>
      <c r="O131" s="36">
        <f>AVERAGE(M131:M133)</f>
        <v>0</v>
      </c>
      <c r="P131" s="36">
        <f>STDEV(L131:L133)</f>
        <v>1.627995657263972</v>
      </c>
    </row>
    <row r="132" spans="10:16" x14ac:dyDescent="0.25">
      <c r="J132" s="37"/>
      <c r="K132" s="14" t="s">
        <v>72</v>
      </c>
      <c r="L132" s="16">
        <v>5.3355412321199918</v>
      </c>
      <c r="M132" s="16">
        <f>F116</f>
        <v>0</v>
      </c>
      <c r="N132" s="36"/>
      <c r="O132" s="36"/>
      <c r="P132" s="36"/>
    </row>
    <row r="133" spans="10:16" x14ac:dyDescent="0.25">
      <c r="J133" s="37"/>
      <c r="K133" s="14" t="s">
        <v>73</v>
      </c>
      <c r="L133" s="16">
        <v>2.4421668963027447</v>
      </c>
      <c r="M133" s="16">
        <f>F117</f>
        <v>0</v>
      </c>
      <c r="N133" s="36"/>
      <c r="O133" s="36"/>
      <c r="P133" s="36"/>
    </row>
    <row r="134" spans="10:16" x14ac:dyDescent="0.25">
      <c r="J134" s="37">
        <v>50</v>
      </c>
      <c r="K134" s="14" t="s">
        <v>83</v>
      </c>
      <c r="L134" s="16">
        <v>5.2643358767889454</v>
      </c>
      <c r="M134" s="16">
        <f>F127</f>
        <v>0</v>
      </c>
      <c r="N134" s="36">
        <f>AVERAGE(L134:L136)</f>
        <v>5.9113664536687267</v>
      </c>
      <c r="O134" s="36">
        <f>AVERAGE(M134:M136)</f>
        <v>0</v>
      </c>
      <c r="P134" s="36">
        <f>STDEV(L134:L136)</f>
        <v>0.56942686301283318</v>
      </c>
    </row>
    <row r="135" spans="10:16" x14ac:dyDescent="0.25">
      <c r="J135" s="37"/>
      <c r="K135" s="14" t="s">
        <v>84</v>
      </c>
      <c r="L135" s="16">
        <v>6.1335874838429101</v>
      </c>
      <c r="M135" s="16">
        <f>F128</f>
        <v>0</v>
      </c>
      <c r="N135" s="36"/>
      <c r="O135" s="36"/>
      <c r="P135" s="36"/>
    </row>
    <row r="136" spans="10:16" x14ac:dyDescent="0.25">
      <c r="J136" s="37"/>
      <c r="K136" s="14" t="s">
        <v>85</v>
      </c>
      <c r="L136" s="16">
        <v>6.3361760003743228</v>
      </c>
      <c r="M136" s="16">
        <f>F129</f>
        <v>0</v>
      </c>
      <c r="N136" s="36"/>
      <c r="O136" s="36"/>
      <c r="P136" s="36"/>
    </row>
  </sheetData>
  <mergeCells count="160">
    <mergeCell ref="J131:J133"/>
    <mergeCell ref="N131:N133"/>
    <mergeCell ref="O131:O133"/>
    <mergeCell ref="P131:P133"/>
    <mergeCell ref="J134:J136"/>
    <mergeCell ref="N134:N136"/>
    <mergeCell ref="O134:O136"/>
    <mergeCell ref="P134:P136"/>
    <mergeCell ref="J125:J127"/>
    <mergeCell ref="N125:N127"/>
    <mergeCell ref="O125:O127"/>
    <mergeCell ref="P125:P127"/>
    <mergeCell ref="J128:J130"/>
    <mergeCell ref="N128:N130"/>
    <mergeCell ref="O128:O130"/>
    <mergeCell ref="P128:P130"/>
    <mergeCell ref="J118:J120"/>
    <mergeCell ref="N118:N120"/>
    <mergeCell ref="O118:O120"/>
    <mergeCell ref="P118:P120"/>
    <mergeCell ref="J122:J124"/>
    <mergeCell ref="N122:N124"/>
    <mergeCell ref="O122:O124"/>
    <mergeCell ref="P122:P124"/>
    <mergeCell ref="J112:J114"/>
    <mergeCell ref="N112:N114"/>
    <mergeCell ref="O112:O114"/>
    <mergeCell ref="P112:P114"/>
    <mergeCell ref="J115:J117"/>
    <mergeCell ref="N115:N117"/>
    <mergeCell ref="O115:O117"/>
    <mergeCell ref="P115:P117"/>
    <mergeCell ref="J106:J108"/>
    <mergeCell ref="N106:N108"/>
    <mergeCell ref="O106:O108"/>
    <mergeCell ref="P106:P108"/>
    <mergeCell ref="J109:J111"/>
    <mergeCell ref="N109:N111"/>
    <mergeCell ref="O109:O111"/>
    <mergeCell ref="P109:P111"/>
    <mergeCell ref="J99:J101"/>
    <mergeCell ref="N99:N101"/>
    <mergeCell ref="O99:O101"/>
    <mergeCell ref="P99:P101"/>
    <mergeCell ref="J102:J104"/>
    <mergeCell ref="N102:N104"/>
    <mergeCell ref="O102:O104"/>
    <mergeCell ref="P102:P104"/>
    <mergeCell ref="J93:J95"/>
    <mergeCell ref="N93:N95"/>
    <mergeCell ref="O93:O95"/>
    <mergeCell ref="P93:P95"/>
    <mergeCell ref="J96:J98"/>
    <mergeCell ref="N96:N98"/>
    <mergeCell ref="O96:O98"/>
    <mergeCell ref="P96:P98"/>
    <mergeCell ref="J86:J88"/>
    <mergeCell ref="N86:N88"/>
    <mergeCell ref="O86:O88"/>
    <mergeCell ref="P86:P88"/>
    <mergeCell ref="J90:J92"/>
    <mergeCell ref="N90:N92"/>
    <mergeCell ref="O90:O92"/>
    <mergeCell ref="P90:P92"/>
    <mergeCell ref="J80:J82"/>
    <mergeCell ref="N80:N82"/>
    <mergeCell ref="O80:O82"/>
    <mergeCell ref="P80:P82"/>
    <mergeCell ref="J83:J85"/>
    <mergeCell ref="N83:N85"/>
    <mergeCell ref="O83:O85"/>
    <mergeCell ref="P83:P85"/>
    <mergeCell ref="J74:J76"/>
    <mergeCell ref="N74:N76"/>
    <mergeCell ref="O74:O76"/>
    <mergeCell ref="P74:P76"/>
    <mergeCell ref="J77:J79"/>
    <mergeCell ref="N77:N79"/>
    <mergeCell ref="O77:O79"/>
    <mergeCell ref="P77:P79"/>
    <mergeCell ref="J65:J67"/>
    <mergeCell ref="N65:N67"/>
    <mergeCell ref="O65:O67"/>
    <mergeCell ref="P65:P67"/>
    <mergeCell ref="J68:J70"/>
    <mergeCell ref="N68:N70"/>
    <mergeCell ref="O68:O70"/>
    <mergeCell ref="P68:P70"/>
    <mergeCell ref="J59:J61"/>
    <mergeCell ref="N59:N61"/>
    <mergeCell ref="O59:O61"/>
    <mergeCell ref="P59:P61"/>
    <mergeCell ref="J62:J64"/>
    <mergeCell ref="N62:N64"/>
    <mergeCell ref="O62:O64"/>
    <mergeCell ref="P62:P64"/>
    <mergeCell ref="J52:J54"/>
    <mergeCell ref="N52:N54"/>
    <mergeCell ref="O52:O54"/>
    <mergeCell ref="P52:P54"/>
    <mergeCell ref="J56:J58"/>
    <mergeCell ref="N56:N58"/>
    <mergeCell ref="O56:O58"/>
    <mergeCell ref="P56:P58"/>
    <mergeCell ref="J46:J48"/>
    <mergeCell ref="N46:N48"/>
    <mergeCell ref="O46:O48"/>
    <mergeCell ref="P46:P48"/>
    <mergeCell ref="J49:J51"/>
    <mergeCell ref="N49:N51"/>
    <mergeCell ref="O49:O51"/>
    <mergeCell ref="P49:P51"/>
    <mergeCell ref="J40:J42"/>
    <mergeCell ref="N40:N42"/>
    <mergeCell ref="O40:O42"/>
    <mergeCell ref="P40:P42"/>
    <mergeCell ref="J43:J45"/>
    <mergeCell ref="N43:N45"/>
    <mergeCell ref="O43:O45"/>
    <mergeCell ref="P43:P45"/>
    <mergeCell ref="J33:J35"/>
    <mergeCell ref="N33:N35"/>
    <mergeCell ref="O33:O35"/>
    <mergeCell ref="P33:P35"/>
    <mergeCell ref="J36:J38"/>
    <mergeCell ref="N36:N38"/>
    <mergeCell ref="O36:O38"/>
    <mergeCell ref="P36:P38"/>
    <mergeCell ref="J27:J29"/>
    <mergeCell ref="N27:N29"/>
    <mergeCell ref="O27:O29"/>
    <mergeCell ref="P27:P29"/>
    <mergeCell ref="J30:J32"/>
    <mergeCell ref="N30:N32"/>
    <mergeCell ref="O30:O32"/>
    <mergeCell ref="P30:P32"/>
    <mergeCell ref="J20:J22"/>
    <mergeCell ref="N20:N22"/>
    <mergeCell ref="O20:O22"/>
    <mergeCell ref="P20:P22"/>
    <mergeCell ref="J24:J26"/>
    <mergeCell ref="N24:N26"/>
    <mergeCell ref="O24:O26"/>
    <mergeCell ref="P24:P26"/>
    <mergeCell ref="J14:J16"/>
    <mergeCell ref="N14:N16"/>
    <mergeCell ref="O14:O16"/>
    <mergeCell ref="P14:P16"/>
    <mergeCell ref="J17:J19"/>
    <mergeCell ref="N17:N19"/>
    <mergeCell ref="O17:O19"/>
    <mergeCell ref="P17:P19"/>
    <mergeCell ref="J8:J10"/>
    <mergeCell ref="N8:N10"/>
    <mergeCell ref="O8:O10"/>
    <mergeCell ref="P8:P10"/>
    <mergeCell ref="J11:J13"/>
    <mergeCell ref="N11:N13"/>
    <mergeCell ref="O11:O13"/>
    <mergeCell ref="P11:P1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62"/>
  <sheetViews>
    <sheetView topLeftCell="E1" workbookViewId="0">
      <selection activeCell="F2" sqref="F2:G62"/>
    </sheetView>
  </sheetViews>
  <sheetFormatPr defaultColWidth="11" defaultRowHeight="15.75" x14ac:dyDescent="0.25"/>
  <sheetData>
    <row r="2" spans="2:29" x14ac:dyDescent="0.25">
      <c r="B2" s="2"/>
      <c r="C2" s="2"/>
      <c r="D2" s="2" t="s">
        <v>6</v>
      </c>
      <c r="E2" s="2" t="s">
        <v>0</v>
      </c>
      <c r="F2" s="2" t="s">
        <v>7</v>
      </c>
      <c r="G2" s="2" t="s">
        <v>0</v>
      </c>
      <c r="H2" s="2" t="s">
        <v>8</v>
      </c>
      <c r="I2" s="2" t="s">
        <v>0</v>
      </c>
      <c r="J2" s="2" t="s">
        <v>9</v>
      </c>
      <c r="K2" s="2" t="s">
        <v>0</v>
      </c>
      <c r="L2" s="2" t="s">
        <v>10</v>
      </c>
      <c r="M2" s="2" t="s">
        <v>0</v>
      </c>
      <c r="N2" s="2" t="s">
        <v>12</v>
      </c>
      <c r="O2" s="2" t="s">
        <v>0</v>
      </c>
      <c r="P2" s="2" t="s">
        <v>13</v>
      </c>
      <c r="Q2" s="2" t="s">
        <v>0</v>
      </c>
      <c r="R2" s="2" t="s">
        <v>15</v>
      </c>
      <c r="S2" s="2" t="s">
        <v>0</v>
      </c>
      <c r="T2" s="2" t="s">
        <v>17</v>
      </c>
      <c r="U2" s="2" t="s">
        <v>0</v>
      </c>
      <c r="V2" s="2" t="s">
        <v>18</v>
      </c>
      <c r="W2" s="2" t="s">
        <v>0</v>
      </c>
      <c r="X2" s="2" t="s">
        <v>19</v>
      </c>
      <c r="Y2" s="2" t="s">
        <v>0</v>
      </c>
      <c r="Z2" s="2" t="s">
        <v>20</v>
      </c>
      <c r="AA2" s="2" t="s">
        <v>0</v>
      </c>
      <c r="AB2" s="2" t="s">
        <v>23</v>
      </c>
      <c r="AC2" s="2" t="s">
        <v>0</v>
      </c>
    </row>
    <row r="3" spans="2:29" x14ac:dyDescent="0.25">
      <c r="B3" s="4">
        <v>1</v>
      </c>
      <c r="C3" s="5" t="s">
        <v>26</v>
      </c>
      <c r="D3">
        <v>8860.7199999999993</v>
      </c>
      <c r="E3">
        <v>1.26</v>
      </c>
      <c r="F3" s="7">
        <v>0.151</v>
      </c>
      <c r="G3">
        <v>170.1</v>
      </c>
      <c r="H3">
        <v>2668.9769999999999</v>
      </c>
      <c r="I3">
        <v>0.66</v>
      </c>
      <c r="J3">
        <v>20.159800000000001</v>
      </c>
      <c r="K3">
        <v>1.97</v>
      </c>
      <c r="L3" s="7">
        <v>21.751899999999999</v>
      </c>
      <c r="M3">
        <v>17.16</v>
      </c>
      <c r="N3">
        <v>10.001899999999999</v>
      </c>
      <c r="O3">
        <v>0.66</v>
      </c>
      <c r="P3">
        <v>1.1457999999999999</v>
      </c>
      <c r="Q3">
        <v>5.94</v>
      </c>
      <c r="R3" s="7">
        <v>0.10050000000000001</v>
      </c>
      <c r="S3">
        <v>308</v>
      </c>
      <c r="T3">
        <v>2.5059999999999998</v>
      </c>
      <c r="U3">
        <v>3.43</v>
      </c>
      <c r="V3">
        <v>1.4956</v>
      </c>
      <c r="W3">
        <v>4.42</v>
      </c>
      <c r="X3">
        <v>3.6772999999999998</v>
      </c>
      <c r="Y3">
        <v>2.19</v>
      </c>
      <c r="Z3">
        <v>0.23630000000000001</v>
      </c>
      <c r="AA3">
        <v>40.840000000000003</v>
      </c>
      <c r="AB3">
        <v>4.3400000000000001E-2</v>
      </c>
      <c r="AC3">
        <v>20.420000000000002</v>
      </c>
    </row>
    <row r="4" spans="2:29" x14ac:dyDescent="0.25">
      <c r="B4" s="4">
        <v>2</v>
      </c>
      <c r="C4" s="5" t="s">
        <v>27</v>
      </c>
      <c r="D4">
        <v>8721.8629999999994</v>
      </c>
      <c r="E4">
        <v>0.65</v>
      </c>
      <c r="F4" s="7">
        <v>0.19040000000000001</v>
      </c>
      <c r="G4">
        <v>133.1</v>
      </c>
      <c r="H4">
        <v>2793.143</v>
      </c>
      <c r="I4">
        <v>1.19</v>
      </c>
      <c r="J4">
        <v>21.032800000000002</v>
      </c>
      <c r="K4">
        <v>1.1399999999999999</v>
      </c>
      <c r="L4" s="7">
        <v>18.766500000000001</v>
      </c>
      <c r="M4">
        <v>12.64</v>
      </c>
      <c r="N4">
        <v>10.928800000000001</v>
      </c>
      <c r="O4">
        <v>0.93</v>
      </c>
      <c r="P4">
        <v>1.0071000000000001</v>
      </c>
      <c r="Q4">
        <v>7.28</v>
      </c>
      <c r="R4" s="7">
        <v>7.2099999999999997E-2</v>
      </c>
      <c r="S4">
        <v>326.89999999999998</v>
      </c>
      <c r="T4">
        <v>0.1154</v>
      </c>
      <c r="U4">
        <v>10.52</v>
      </c>
      <c r="V4">
        <v>0.28989999999999999</v>
      </c>
      <c r="W4">
        <v>8.85</v>
      </c>
      <c r="X4">
        <v>3.7336999999999998</v>
      </c>
      <c r="Y4">
        <v>2.5499999999999998</v>
      </c>
      <c r="Z4">
        <v>0.33879999999999999</v>
      </c>
      <c r="AA4">
        <v>26.11</v>
      </c>
      <c r="AB4">
        <v>3.8199999999999998E-2</v>
      </c>
      <c r="AC4">
        <v>25.38</v>
      </c>
    </row>
    <row r="5" spans="2:29" x14ac:dyDescent="0.25">
      <c r="B5" s="4">
        <v>3</v>
      </c>
      <c r="C5" s="5" t="s">
        <v>28</v>
      </c>
      <c r="D5">
        <v>8866.7520000000004</v>
      </c>
      <c r="E5">
        <v>0.77</v>
      </c>
      <c r="F5" s="7">
        <v>0.22900000000000001</v>
      </c>
      <c r="G5">
        <v>156.6</v>
      </c>
      <c r="H5">
        <v>2977.7249999999999</v>
      </c>
      <c r="I5">
        <v>0.97</v>
      </c>
      <c r="J5">
        <v>18.306999999999999</v>
      </c>
      <c r="K5">
        <v>4.59</v>
      </c>
      <c r="L5" s="7">
        <v>10.3619</v>
      </c>
      <c r="M5">
        <v>48.02</v>
      </c>
      <c r="N5">
        <v>11.935</v>
      </c>
      <c r="O5">
        <v>0.54</v>
      </c>
      <c r="P5">
        <v>1.234</v>
      </c>
      <c r="Q5">
        <v>4.63</v>
      </c>
      <c r="R5" s="7">
        <v>0.191</v>
      </c>
      <c r="S5">
        <v>142.4</v>
      </c>
      <c r="T5">
        <v>0.32900000000000001</v>
      </c>
      <c r="U5">
        <v>4.8</v>
      </c>
      <c r="V5">
        <v>0.1653</v>
      </c>
      <c r="W5">
        <v>17.670000000000002</v>
      </c>
      <c r="X5">
        <v>3.8761000000000001</v>
      </c>
      <c r="Y5">
        <v>3.01</v>
      </c>
      <c r="Z5">
        <v>0.40539999999999998</v>
      </c>
      <c r="AA5">
        <v>14.65</v>
      </c>
      <c r="AB5">
        <v>4.2299999999999997E-2</v>
      </c>
      <c r="AC5">
        <v>27.93</v>
      </c>
    </row>
    <row r="6" spans="2:29" x14ac:dyDescent="0.25">
      <c r="B6" s="4">
        <v>4</v>
      </c>
      <c r="C6" s="5" t="s">
        <v>29</v>
      </c>
      <c r="D6">
        <v>8736.5390000000007</v>
      </c>
      <c r="E6">
        <v>1.1499999999999999</v>
      </c>
      <c r="F6" s="7">
        <v>0.27339999999999998</v>
      </c>
      <c r="G6">
        <v>80.83</v>
      </c>
      <c r="H6">
        <v>2024.635</v>
      </c>
      <c r="I6">
        <v>0.77</v>
      </c>
      <c r="J6">
        <v>80.741</v>
      </c>
      <c r="K6">
        <v>1.75</v>
      </c>
      <c r="L6">
        <v>39.470100000000002</v>
      </c>
      <c r="M6">
        <v>3.11</v>
      </c>
      <c r="N6">
        <v>16.105399999999999</v>
      </c>
      <c r="O6">
        <v>0.66</v>
      </c>
      <c r="P6">
        <v>1.6296999999999999</v>
      </c>
      <c r="Q6">
        <v>5.12</v>
      </c>
      <c r="R6">
        <v>10.293200000000001</v>
      </c>
      <c r="S6">
        <v>7.43</v>
      </c>
      <c r="T6">
        <v>0.66920000000000002</v>
      </c>
      <c r="U6">
        <v>4.09</v>
      </c>
      <c r="V6">
        <v>0.31740000000000002</v>
      </c>
      <c r="W6">
        <v>7.83</v>
      </c>
      <c r="X6">
        <v>3.1962000000000002</v>
      </c>
      <c r="Y6">
        <v>2.66</v>
      </c>
      <c r="Z6">
        <v>0.67290000000000005</v>
      </c>
      <c r="AA6">
        <v>23.79</v>
      </c>
      <c r="AB6">
        <v>4.58E-2</v>
      </c>
      <c r="AC6">
        <v>30.9</v>
      </c>
    </row>
    <row r="7" spans="2:29" x14ac:dyDescent="0.25">
      <c r="B7" s="4">
        <v>5</v>
      </c>
      <c r="C7" s="5" t="s">
        <v>30</v>
      </c>
      <c r="D7">
        <v>8508.3140000000003</v>
      </c>
      <c r="E7">
        <v>0.61</v>
      </c>
      <c r="F7" s="7">
        <v>0.23069999999999999</v>
      </c>
      <c r="G7">
        <v>124.8</v>
      </c>
      <c r="H7">
        <v>1992.34</v>
      </c>
      <c r="I7">
        <v>0.71</v>
      </c>
      <c r="J7">
        <v>77.279499999999999</v>
      </c>
      <c r="K7">
        <v>1.85</v>
      </c>
      <c r="L7">
        <v>41.818300000000001</v>
      </c>
      <c r="M7">
        <v>15.89</v>
      </c>
      <c r="N7">
        <v>15.8748</v>
      </c>
      <c r="O7">
        <v>1.19</v>
      </c>
      <c r="P7">
        <v>1.6667000000000001</v>
      </c>
      <c r="Q7">
        <v>2.81</v>
      </c>
      <c r="R7">
        <v>15.237500000000001</v>
      </c>
      <c r="S7">
        <v>5.28</v>
      </c>
      <c r="T7">
        <v>0.72140000000000004</v>
      </c>
      <c r="U7">
        <v>5.25</v>
      </c>
      <c r="V7">
        <v>0.22020000000000001</v>
      </c>
      <c r="W7">
        <v>17.71</v>
      </c>
      <c r="X7">
        <v>3.0611999999999999</v>
      </c>
      <c r="Y7">
        <v>1.8</v>
      </c>
      <c r="Z7">
        <v>0.62209999999999999</v>
      </c>
      <c r="AA7">
        <v>15.63</v>
      </c>
      <c r="AB7">
        <v>4.4299999999999999E-2</v>
      </c>
      <c r="AC7">
        <v>41.23</v>
      </c>
    </row>
    <row r="8" spans="2:29" x14ac:dyDescent="0.25">
      <c r="B8" s="4">
        <v>6</v>
      </c>
      <c r="C8" s="5" t="s">
        <v>31</v>
      </c>
      <c r="D8">
        <v>8536.5910000000003</v>
      </c>
      <c r="E8">
        <v>1.01</v>
      </c>
      <c r="F8" s="7">
        <v>0.27089999999999997</v>
      </c>
      <c r="G8">
        <v>126.5</v>
      </c>
      <c r="H8">
        <v>2036.9590000000001</v>
      </c>
      <c r="I8">
        <v>1.03</v>
      </c>
      <c r="J8">
        <v>79.668899999999994</v>
      </c>
      <c r="K8">
        <v>1.66</v>
      </c>
      <c r="L8">
        <v>41.782499999999999</v>
      </c>
      <c r="M8">
        <v>12.93</v>
      </c>
      <c r="N8">
        <v>16.695</v>
      </c>
      <c r="O8">
        <v>0.77</v>
      </c>
      <c r="P8">
        <v>1.5061</v>
      </c>
      <c r="Q8">
        <v>3.01</v>
      </c>
      <c r="R8">
        <v>12.8711</v>
      </c>
      <c r="S8">
        <v>6.32</v>
      </c>
      <c r="T8">
        <v>0.62819999999999998</v>
      </c>
      <c r="U8">
        <v>4.05</v>
      </c>
      <c r="V8">
        <v>0.40150000000000002</v>
      </c>
      <c r="W8">
        <v>6.26</v>
      </c>
      <c r="X8">
        <v>3.1032999999999999</v>
      </c>
      <c r="Y8">
        <v>2.21</v>
      </c>
      <c r="Z8">
        <v>0.70640000000000003</v>
      </c>
      <c r="AA8">
        <v>18.32</v>
      </c>
      <c r="AB8">
        <v>5.5500000000000001E-2</v>
      </c>
      <c r="AC8">
        <v>21.9</v>
      </c>
    </row>
    <row r="9" spans="2:29" x14ac:dyDescent="0.25">
      <c r="B9" s="4">
        <v>7</v>
      </c>
      <c r="C9" s="5" t="s">
        <v>32</v>
      </c>
      <c r="D9">
        <v>8887.0259999999998</v>
      </c>
      <c r="E9">
        <v>0.56999999999999995</v>
      </c>
      <c r="F9" s="7">
        <v>0.2732</v>
      </c>
      <c r="G9">
        <v>188</v>
      </c>
      <c r="H9">
        <v>2584.91</v>
      </c>
      <c r="I9">
        <v>0.36</v>
      </c>
      <c r="J9">
        <v>19.361799999999999</v>
      </c>
      <c r="K9">
        <v>4.07</v>
      </c>
      <c r="L9" s="7">
        <v>7.3326000000000002</v>
      </c>
      <c r="M9">
        <v>41.13</v>
      </c>
      <c r="N9">
        <v>17.561399999999999</v>
      </c>
      <c r="O9">
        <v>0.37</v>
      </c>
      <c r="P9">
        <v>0.98880000000000001</v>
      </c>
      <c r="Q9">
        <v>5.61</v>
      </c>
      <c r="R9">
        <v>0.51619999999999999</v>
      </c>
      <c r="S9">
        <v>76.040000000000006</v>
      </c>
      <c r="T9">
        <v>0.12559999999999999</v>
      </c>
      <c r="U9">
        <v>5.72</v>
      </c>
      <c r="V9">
        <v>0.18010000000000001</v>
      </c>
      <c r="W9">
        <v>11.49</v>
      </c>
      <c r="X9">
        <v>3.8243999999999998</v>
      </c>
      <c r="Y9">
        <v>2.09</v>
      </c>
      <c r="Z9">
        <v>0.61619999999999997</v>
      </c>
      <c r="AA9">
        <v>16.02</v>
      </c>
      <c r="AB9">
        <v>5.8200000000000002E-2</v>
      </c>
      <c r="AC9">
        <v>37.619999999999997</v>
      </c>
    </row>
    <row r="10" spans="2:29" x14ac:dyDescent="0.25">
      <c r="B10" s="4">
        <v>8</v>
      </c>
      <c r="C10" s="5" t="s">
        <v>33</v>
      </c>
      <c r="D10">
        <v>8784.1779999999999</v>
      </c>
      <c r="E10">
        <v>0.56000000000000005</v>
      </c>
      <c r="F10" s="7">
        <v>9.74E-2</v>
      </c>
      <c r="G10">
        <v>245.7</v>
      </c>
      <c r="H10">
        <v>1987.066</v>
      </c>
      <c r="I10">
        <v>0.22</v>
      </c>
      <c r="J10">
        <v>19.851099999999999</v>
      </c>
      <c r="K10">
        <v>3.51</v>
      </c>
      <c r="L10" s="7">
        <v>-17.8704</v>
      </c>
      <c r="M10">
        <v>20.66</v>
      </c>
      <c r="N10">
        <v>17.8963</v>
      </c>
      <c r="O10">
        <v>0.73</v>
      </c>
      <c r="P10">
        <v>0.7762</v>
      </c>
      <c r="Q10">
        <v>5.97</v>
      </c>
      <c r="R10">
        <v>0.72950000000000004</v>
      </c>
      <c r="S10">
        <v>22.05</v>
      </c>
      <c r="T10">
        <v>0.40970000000000001</v>
      </c>
      <c r="U10">
        <v>4.12</v>
      </c>
      <c r="V10">
        <v>0.50390000000000001</v>
      </c>
      <c r="W10">
        <v>9.1999999999999993</v>
      </c>
      <c r="X10">
        <v>3.6789000000000001</v>
      </c>
      <c r="Y10">
        <v>0.82</v>
      </c>
      <c r="Z10">
        <v>0.3609</v>
      </c>
      <c r="AA10">
        <v>24.03</v>
      </c>
      <c r="AB10">
        <v>6.1699999999999998E-2</v>
      </c>
      <c r="AC10">
        <v>27.02</v>
      </c>
    </row>
    <row r="11" spans="2:29" x14ac:dyDescent="0.25">
      <c r="B11" s="4">
        <v>9</v>
      </c>
      <c r="C11" s="5" t="s">
        <v>34</v>
      </c>
      <c r="D11">
        <v>8717.0910000000003</v>
      </c>
      <c r="E11">
        <v>0.71</v>
      </c>
      <c r="F11" s="7">
        <v>0.40810000000000002</v>
      </c>
      <c r="G11">
        <v>125.1</v>
      </c>
      <c r="H11">
        <v>2669.1280000000002</v>
      </c>
      <c r="I11">
        <v>0.7</v>
      </c>
      <c r="J11">
        <v>19.206399999999999</v>
      </c>
      <c r="K11">
        <v>3.86</v>
      </c>
      <c r="L11" s="7">
        <v>7.35</v>
      </c>
      <c r="M11">
        <v>17.18</v>
      </c>
      <c r="N11">
        <v>19.855399999999999</v>
      </c>
      <c r="O11">
        <v>0.53</v>
      </c>
      <c r="P11">
        <v>0.94840000000000002</v>
      </c>
      <c r="Q11">
        <v>3.93</v>
      </c>
      <c r="R11">
        <v>1.4839</v>
      </c>
      <c r="S11">
        <v>27.74</v>
      </c>
      <c r="T11">
        <v>0.1696</v>
      </c>
      <c r="U11">
        <v>8.66</v>
      </c>
      <c r="V11">
        <v>0.23419999999999999</v>
      </c>
      <c r="W11">
        <v>19.39</v>
      </c>
      <c r="X11">
        <v>3.6917</v>
      </c>
      <c r="Y11">
        <v>2.5299999999999998</v>
      </c>
      <c r="Z11">
        <v>0.60499999999999998</v>
      </c>
      <c r="AA11">
        <v>18.690000000000001</v>
      </c>
      <c r="AB11">
        <v>5.6800000000000003E-2</v>
      </c>
      <c r="AC11">
        <v>43.22</v>
      </c>
    </row>
    <row r="12" spans="2:29" x14ac:dyDescent="0.25">
      <c r="B12" s="4">
        <v>10</v>
      </c>
      <c r="C12" s="5" t="s">
        <v>35</v>
      </c>
      <c r="D12">
        <v>15043.09</v>
      </c>
      <c r="E12">
        <v>0.92</v>
      </c>
      <c r="F12" s="7">
        <v>0.42570000000000002</v>
      </c>
      <c r="G12">
        <v>96.77</v>
      </c>
      <c r="H12">
        <v>19.347799999999999</v>
      </c>
      <c r="I12">
        <v>2.1</v>
      </c>
      <c r="J12">
        <v>31.6675</v>
      </c>
      <c r="K12">
        <v>2.1</v>
      </c>
      <c r="L12">
        <v>10530.9</v>
      </c>
      <c r="M12">
        <v>0.4</v>
      </c>
      <c r="N12">
        <v>2.9961000000000002</v>
      </c>
      <c r="O12">
        <v>1.18</v>
      </c>
      <c r="P12">
        <v>1.0271999999999999</v>
      </c>
      <c r="Q12">
        <v>5.18</v>
      </c>
      <c r="R12">
        <v>4.5750999999999999</v>
      </c>
      <c r="S12">
        <v>4.24</v>
      </c>
      <c r="T12">
        <v>9.8199999999999996E-2</v>
      </c>
      <c r="U12">
        <v>8.8699999999999992</v>
      </c>
      <c r="V12">
        <v>0.14399999999999999</v>
      </c>
      <c r="W12">
        <v>16.89</v>
      </c>
      <c r="X12">
        <v>0.48060000000000003</v>
      </c>
      <c r="Y12">
        <v>6.71</v>
      </c>
      <c r="Z12" s="7">
        <v>-2.3800000000000002E-2</v>
      </c>
      <c r="AA12">
        <v>461</v>
      </c>
      <c r="AB12">
        <v>2.9700000000000001E-2</v>
      </c>
      <c r="AC12">
        <v>38.619999999999997</v>
      </c>
    </row>
    <row r="13" spans="2:29" x14ac:dyDescent="0.25">
      <c r="B13" s="4">
        <v>11</v>
      </c>
      <c r="C13" s="5" t="s">
        <v>36</v>
      </c>
      <c r="D13">
        <v>14517.55</v>
      </c>
      <c r="E13">
        <v>0.69</v>
      </c>
      <c r="F13">
        <v>0.74960000000000004</v>
      </c>
      <c r="G13">
        <v>48.03</v>
      </c>
      <c r="H13">
        <v>4.5867000000000004</v>
      </c>
      <c r="I13">
        <v>1.98</v>
      </c>
      <c r="J13">
        <v>30.2683</v>
      </c>
      <c r="K13">
        <v>3.57</v>
      </c>
      <c r="L13">
        <v>10281.19</v>
      </c>
      <c r="M13">
        <v>0.95</v>
      </c>
      <c r="N13">
        <v>2.7865000000000002</v>
      </c>
      <c r="O13">
        <v>0.98</v>
      </c>
      <c r="P13">
        <v>0.89649999999999996</v>
      </c>
      <c r="Q13">
        <v>6.71</v>
      </c>
      <c r="R13">
        <v>4.9070999999999998</v>
      </c>
      <c r="S13">
        <v>4.8499999999999996</v>
      </c>
      <c r="T13">
        <v>0.44629999999999997</v>
      </c>
      <c r="U13">
        <v>4.28</v>
      </c>
      <c r="V13">
        <v>0.35539999999999999</v>
      </c>
      <c r="W13">
        <v>7.19</v>
      </c>
      <c r="X13">
        <v>0.42459999999999998</v>
      </c>
      <c r="Y13">
        <v>8.65</v>
      </c>
      <c r="Z13" s="7">
        <v>6.2899999999999998E-2</v>
      </c>
      <c r="AA13">
        <v>138.30000000000001</v>
      </c>
      <c r="AB13">
        <v>3.5400000000000001E-2</v>
      </c>
      <c r="AC13">
        <v>44.42</v>
      </c>
    </row>
    <row r="14" spans="2:29" x14ac:dyDescent="0.25">
      <c r="B14" s="4">
        <v>12</v>
      </c>
      <c r="C14" s="5" t="s">
        <v>37</v>
      </c>
      <c r="D14">
        <v>14695.81</v>
      </c>
      <c r="E14">
        <v>0.72</v>
      </c>
      <c r="F14">
        <v>0.66700000000000004</v>
      </c>
      <c r="G14">
        <v>39.42</v>
      </c>
      <c r="H14">
        <v>2.3346</v>
      </c>
      <c r="I14">
        <v>3.55</v>
      </c>
      <c r="J14">
        <v>29.273499999999999</v>
      </c>
      <c r="K14">
        <v>2.6</v>
      </c>
      <c r="L14">
        <v>10393.6</v>
      </c>
      <c r="M14">
        <v>0.26</v>
      </c>
      <c r="N14">
        <v>2.7917000000000001</v>
      </c>
      <c r="O14">
        <v>1.76</v>
      </c>
      <c r="P14">
        <v>0.62949999999999995</v>
      </c>
      <c r="Q14">
        <v>7.32</v>
      </c>
      <c r="R14">
        <v>5.0076000000000001</v>
      </c>
      <c r="S14">
        <v>10.58</v>
      </c>
      <c r="T14">
        <v>3.9944000000000002</v>
      </c>
      <c r="U14">
        <v>2.0699999999999998</v>
      </c>
      <c r="V14">
        <v>1.9614</v>
      </c>
      <c r="W14">
        <v>3.49</v>
      </c>
      <c r="X14">
        <v>0.45</v>
      </c>
      <c r="Y14">
        <v>7.31</v>
      </c>
      <c r="Z14" s="7">
        <v>-9.9000000000000008E-3</v>
      </c>
      <c r="AA14">
        <v>950.1</v>
      </c>
      <c r="AB14">
        <v>3.6600000000000001E-2</v>
      </c>
      <c r="AC14">
        <v>34.25</v>
      </c>
    </row>
    <row r="15" spans="2:29" x14ac:dyDescent="0.25">
      <c r="B15" s="4">
        <v>13</v>
      </c>
      <c r="C15" s="5" t="s">
        <v>38</v>
      </c>
      <c r="D15">
        <v>4801.893</v>
      </c>
      <c r="E15">
        <v>0.68</v>
      </c>
      <c r="F15" s="7">
        <v>0.2465</v>
      </c>
      <c r="G15">
        <v>101.7</v>
      </c>
      <c r="H15">
        <v>1253.2139999999999</v>
      </c>
      <c r="I15">
        <v>0.98</v>
      </c>
      <c r="J15">
        <v>11.008699999999999</v>
      </c>
      <c r="K15">
        <v>4.21</v>
      </c>
      <c r="L15" s="7">
        <v>16.263999999999999</v>
      </c>
      <c r="M15">
        <v>13.75</v>
      </c>
      <c r="N15">
        <v>7.0533000000000001</v>
      </c>
      <c r="O15">
        <v>1.17</v>
      </c>
      <c r="P15">
        <v>0.47549999999999998</v>
      </c>
      <c r="Q15">
        <v>5.62</v>
      </c>
      <c r="R15" s="7">
        <v>0.32</v>
      </c>
      <c r="S15">
        <v>74.56</v>
      </c>
      <c r="T15">
        <v>9.2200000000000004E-2</v>
      </c>
      <c r="U15">
        <v>9.09</v>
      </c>
      <c r="V15">
        <v>0.19109999999999999</v>
      </c>
      <c r="W15">
        <v>8.73</v>
      </c>
      <c r="X15">
        <v>1.1794</v>
      </c>
      <c r="Y15">
        <v>4.46</v>
      </c>
      <c r="Z15">
        <v>0.185</v>
      </c>
      <c r="AA15">
        <v>35.81</v>
      </c>
      <c r="AB15">
        <v>3.61E-2</v>
      </c>
      <c r="AC15">
        <v>23.57</v>
      </c>
    </row>
    <row r="16" spans="2:29" x14ac:dyDescent="0.25">
      <c r="B16" s="4">
        <v>14</v>
      </c>
      <c r="C16" s="5" t="s">
        <v>39</v>
      </c>
      <c r="D16">
        <v>4370.6589999999997</v>
      </c>
      <c r="E16">
        <v>1.1499999999999999</v>
      </c>
      <c r="F16" s="7">
        <v>1.67E-2</v>
      </c>
      <c r="G16">
        <v>607.79999999999995</v>
      </c>
      <c r="H16">
        <v>1088.8510000000001</v>
      </c>
      <c r="I16">
        <v>0.78</v>
      </c>
      <c r="J16">
        <v>12.387600000000001</v>
      </c>
      <c r="K16">
        <v>4.59</v>
      </c>
      <c r="L16" s="7">
        <v>-14.1693</v>
      </c>
      <c r="M16">
        <v>18.43</v>
      </c>
      <c r="N16">
        <v>7.5372000000000003</v>
      </c>
      <c r="O16">
        <v>0.85</v>
      </c>
      <c r="P16">
        <v>0.39290000000000003</v>
      </c>
      <c r="Q16">
        <v>15.26</v>
      </c>
      <c r="R16">
        <v>0.47739999999999999</v>
      </c>
      <c r="S16">
        <v>54.36</v>
      </c>
      <c r="T16">
        <v>6.9400000000000003E-2</v>
      </c>
      <c r="U16">
        <v>9.15</v>
      </c>
      <c r="V16">
        <v>0.15679999999999999</v>
      </c>
      <c r="W16">
        <v>18.260000000000002</v>
      </c>
      <c r="X16">
        <v>0.83440000000000003</v>
      </c>
      <c r="Y16">
        <v>2.16</v>
      </c>
      <c r="Z16">
        <v>0.193</v>
      </c>
      <c r="AA16">
        <v>88.92</v>
      </c>
      <c r="AB16">
        <v>2.5000000000000001E-2</v>
      </c>
      <c r="AC16">
        <v>23.98</v>
      </c>
    </row>
    <row r="17" spans="2:29" x14ac:dyDescent="0.25">
      <c r="B17" s="4">
        <v>15</v>
      </c>
      <c r="C17" s="5" t="s">
        <v>40</v>
      </c>
      <c r="D17">
        <v>4321.826</v>
      </c>
      <c r="E17">
        <v>0.79</v>
      </c>
      <c r="F17" s="7">
        <v>0.38179999999999997</v>
      </c>
      <c r="G17">
        <v>79.56</v>
      </c>
      <c r="H17">
        <v>1042.9580000000001</v>
      </c>
      <c r="I17">
        <v>1.02</v>
      </c>
      <c r="J17">
        <v>11.2431</v>
      </c>
      <c r="K17">
        <v>9.0299999999999994</v>
      </c>
      <c r="L17" s="7">
        <v>-4.3952</v>
      </c>
      <c r="M17">
        <v>39.44</v>
      </c>
      <c r="N17">
        <v>8.9444999999999997</v>
      </c>
      <c r="O17">
        <v>1.44</v>
      </c>
      <c r="P17">
        <v>0.32800000000000001</v>
      </c>
      <c r="Q17">
        <v>8.6</v>
      </c>
      <c r="R17">
        <v>0.41439999999999999</v>
      </c>
      <c r="S17">
        <v>63.79</v>
      </c>
      <c r="T17">
        <v>0.1162</v>
      </c>
      <c r="U17">
        <v>8.73</v>
      </c>
      <c r="V17">
        <v>0.34439999999999998</v>
      </c>
      <c r="W17">
        <v>6.86</v>
      </c>
      <c r="X17">
        <v>0.84689999999999999</v>
      </c>
      <c r="Y17">
        <v>5.55</v>
      </c>
      <c r="Z17">
        <v>0.23150000000000001</v>
      </c>
      <c r="AA17">
        <v>39.450000000000003</v>
      </c>
      <c r="AB17">
        <v>3.5200000000000002E-2</v>
      </c>
      <c r="AC17">
        <v>24.55</v>
      </c>
    </row>
    <row r="18" spans="2:29" x14ac:dyDescent="0.25">
      <c r="B18" s="4">
        <v>16</v>
      </c>
      <c r="C18" s="5" t="s">
        <v>41</v>
      </c>
      <c r="D18">
        <v>4939.8919999999998</v>
      </c>
      <c r="E18">
        <v>0.7</v>
      </c>
      <c r="F18" s="7">
        <v>0.51400000000000001</v>
      </c>
      <c r="G18">
        <v>54.26</v>
      </c>
      <c r="H18">
        <v>1220.934</v>
      </c>
      <c r="I18">
        <v>0.36</v>
      </c>
      <c r="J18">
        <v>44.514800000000001</v>
      </c>
      <c r="K18">
        <v>3.73</v>
      </c>
      <c r="L18">
        <v>42.732199999999999</v>
      </c>
      <c r="M18">
        <v>7.55</v>
      </c>
      <c r="N18">
        <v>10.202400000000001</v>
      </c>
      <c r="O18">
        <v>0.74</v>
      </c>
      <c r="P18">
        <v>0.88929999999999998</v>
      </c>
      <c r="Q18">
        <v>5.42</v>
      </c>
      <c r="R18">
        <v>42.021000000000001</v>
      </c>
      <c r="S18">
        <v>0.9</v>
      </c>
      <c r="T18">
        <v>1.7743</v>
      </c>
      <c r="U18">
        <v>2.3199999999999998</v>
      </c>
      <c r="V18">
        <v>0.92100000000000004</v>
      </c>
      <c r="W18">
        <v>12.37</v>
      </c>
      <c r="X18">
        <v>1.2746</v>
      </c>
      <c r="Y18">
        <v>5.3</v>
      </c>
      <c r="Z18">
        <v>0.44429999999999997</v>
      </c>
      <c r="AA18">
        <v>37.07</v>
      </c>
      <c r="AB18">
        <v>3.6499999999999998E-2</v>
      </c>
      <c r="AC18">
        <v>23.98</v>
      </c>
    </row>
    <row r="19" spans="2:29" x14ac:dyDescent="0.25">
      <c r="B19" s="4">
        <v>17</v>
      </c>
      <c r="C19" s="5" t="s">
        <v>42</v>
      </c>
      <c r="D19">
        <v>4687.625</v>
      </c>
      <c r="E19">
        <v>0.54</v>
      </c>
      <c r="F19" s="7">
        <v>0.4733</v>
      </c>
      <c r="G19">
        <v>115.2</v>
      </c>
      <c r="H19">
        <v>1153.578</v>
      </c>
      <c r="I19">
        <v>0.67</v>
      </c>
      <c r="J19">
        <v>43.082599999999999</v>
      </c>
      <c r="K19">
        <v>1.32</v>
      </c>
      <c r="L19" s="7">
        <v>36.293500000000002</v>
      </c>
      <c r="M19">
        <v>6.34</v>
      </c>
      <c r="N19">
        <v>10.3215</v>
      </c>
      <c r="O19">
        <v>0.81</v>
      </c>
      <c r="P19">
        <v>0.83130000000000004</v>
      </c>
      <c r="Q19">
        <v>3.03</v>
      </c>
      <c r="R19">
        <v>55.786099999999998</v>
      </c>
      <c r="S19">
        <v>0.99</v>
      </c>
      <c r="T19">
        <v>0.39019999999999999</v>
      </c>
      <c r="U19">
        <v>5.24</v>
      </c>
      <c r="V19">
        <v>0.25650000000000001</v>
      </c>
      <c r="W19">
        <v>12.53</v>
      </c>
      <c r="X19">
        <v>1.1934</v>
      </c>
      <c r="Y19">
        <v>4.92</v>
      </c>
      <c r="Z19">
        <v>0.46189999999999998</v>
      </c>
      <c r="AA19">
        <v>17.760000000000002</v>
      </c>
      <c r="AB19">
        <v>4.24E-2</v>
      </c>
      <c r="AC19">
        <v>34.130000000000003</v>
      </c>
    </row>
    <row r="20" spans="2:29" x14ac:dyDescent="0.25">
      <c r="B20" s="4">
        <v>18</v>
      </c>
      <c r="C20" s="5" t="s">
        <v>43</v>
      </c>
      <c r="D20">
        <v>4664.9489999999996</v>
      </c>
      <c r="E20">
        <v>0.87</v>
      </c>
      <c r="F20" s="7">
        <v>0.33600000000000002</v>
      </c>
      <c r="G20">
        <v>56.15</v>
      </c>
      <c r="H20">
        <v>1129.568</v>
      </c>
      <c r="I20">
        <v>0.94</v>
      </c>
      <c r="J20">
        <v>42.593800000000002</v>
      </c>
      <c r="K20">
        <v>1.45</v>
      </c>
      <c r="L20" s="7">
        <v>21.6143</v>
      </c>
      <c r="M20">
        <v>17.98</v>
      </c>
      <c r="N20">
        <v>10.700900000000001</v>
      </c>
      <c r="O20">
        <v>1.1599999999999999</v>
      </c>
      <c r="P20">
        <v>0.90210000000000001</v>
      </c>
      <c r="Q20">
        <v>5.96</v>
      </c>
      <c r="R20">
        <v>50.816000000000003</v>
      </c>
      <c r="S20">
        <v>4.4400000000000004</v>
      </c>
      <c r="T20">
        <v>0.24560000000000001</v>
      </c>
      <c r="U20">
        <v>8.82</v>
      </c>
      <c r="V20">
        <v>0.26069999999999999</v>
      </c>
      <c r="W20">
        <v>10.55</v>
      </c>
      <c r="X20">
        <v>1.1853</v>
      </c>
      <c r="Y20">
        <v>1.73</v>
      </c>
      <c r="Z20">
        <v>0.55259999999999998</v>
      </c>
      <c r="AA20">
        <v>18.420000000000002</v>
      </c>
      <c r="AB20">
        <v>4.7800000000000002E-2</v>
      </c>
      <c r="AC20">
        <v>47.53</v>
      </c>
    </row>
    <row r="21" spans="2:29" x14ac:dyDescent="0.25">
      <c r="B21" s="4">
        <v>19</v>
      </c>
      <c r="C21" s="5" t="s">
        <v>44</v>
      </c>
      <c r="D21">
        <v>4399.3069999999998</v>
      </c>
      <c r="E21">
        <v>0.93</v>
      </c>
      <c r="F21">
        <v>0.60870000000000002</v>
      </c>
      <c r="G21">
        <v>43.01</v>
      </c>
      <c r="H21">
        <v>990.66869999999994</v>
      </c>
      <c r="I21">
        <v>0.73</v>
      </c>
      <c r="J21">
        <v>11.947699999999999</v>
      </c>
      <c r="K21">
        <v>5.0999999999999996</v>
      </c>
      <c r="L21" s="7">
        <v>-1.3317000000000001</v>
      </c>
      <c r="M21">
        <v>106.4</v>
      </c>
      <c r="N21">
        <v>11.635199999999999</v>
      </c>
      <c r="O21">
        <v>0.69</v>
      </c>
      <c r="P21">
        <v>0.27829999999999999</v>
      </c>
      <c r="Q21">
        <v>15.88</v>
      </c>
      <c r="R21">
        <v>17.682600000000001</v>
      </c>
      <c r="S21">
        <v>7.44</v>
      </c>
      <c r="T21">
        <v>7.9200000000000007E-2</v>
      </c>
      <c r="U21">
        <v>9.44</v>
      </c>
      <c r="V21">
        <v>0.13270000000000001</v>
      </c>
      <c r="W21">
        <v>10.88</v>
      </c>
      <c r="X21">
        <v>0.83069999999999999</v>
      </c>
      <c r="Y21">
        <v>3.29</v>
      </c>
      <c r="Z21">
        <v>0.54530000000000001</v>
      </c>
      <c r="AA21">
        <v>30.67</v>
      </c>
      <c r="AB21">
        <v>3.44E-2</v>
      </c>
      <c r="AC21">
        <v>44.07</v>
      </c>
    </row>
    <row r="22" spans="2:29" x14ac:dyDescent="0.25">
      <c r="B22" s="4">
        <v>20</v>
      </c>
      <c r="C22" s="5" t="s">
        <v>45</v>
      </c>
      <c r="D22">
        <v>5013.732</v>
      </c>
      <c r="E22">
        <v>0.67</v>
      </c>
      <c r="F22">
        <v>0.6573</v>
      </c>
      <c r="G22">
        <v>72.06</v>
      </c>
      <c r="H22">
        <v>1156.2470000000001</v>
      </c>
      <c r="I22">
        <v>0.61</v>
      </c>
      <c r="J22">
        <v>12.0823</v>
      </c>
      <c r="K22">
        <v>6.41</v>
      </c>
      <c r="L22" s="7">
        <v>2.7949999999999999</v>
      </c>
      <c r="M22">
        <v>95.19</v>
      </c>
      <c r="N22">
        <v>13.177199999999999</v>
      </c>
      <c r="O22">
        <v>0.57999999999999996</v>
      </c>
      <c r="P22">
        <v>0.34639999999999999</v>
      </c>
      <c r="Q22">
        <v>14.89</v>
      </c>
      <c r="R22">
        <v>26.120899999999999</v>
      </c>
      <c r="S22">
        <v>6.86</v>
      </c>
      <c r="T22">
        <v>4.76</v>
      </c>
      <c r="U22">
        <v>2.2599999999999998</v>
      </c>
      <c r="V22">
        <v>2.2052999999999998</v>
      </c>
      <c r="W22">
        <v>2.13</v>
      </c>
      <c r="X22">
        <v>1.0589</v>
      </c>
      <c r="Y22">
        <v>4.3499999999999996</v>
      </c>
      <c r="Z22">
        <v>0.45979999999999999</v>
      </c>
      <c r="AA22">
        <v>23.84</v>
      </c>
      <c r="AB22">
        <v>3.61E-2</v>
      </c>
      <c r="AC22">
        <v>48.53</v>
      </c>
    </row>
    <row r="23" spans="2:29" x14ac:dyDescent="0.25">
      <c r="B23" s="4">
        <v>21</v>
      </c>
      <c r="C23" s="5" t="s">
        <v>46</v>
      </c>
      <c r="D23">
        <v>4890.732</v>
      </c>
      <c r="E23">
        <v>1.08</v>
      </c>
      <c r="F23">
        <v>0.83919999999999995</v>
      </c>
      <c r="G23">
        <v>87.12</v>
      </c>
      <c r="H23">
        <v>1133.019</v>
      </c>
      <c r="I23">
        <v>0.5</v>
      </c>
      <c r="J23">
        <v>14.235300000000001</v>
      </c>
      <c r="K23">
        <v>9.7799999999999994</v>
      </c>
      <c r="L23" s="7">
        <v>2.3249</v>
      </c>
      <c r="M23">
        <v>159.4</v>
      </c>
      <c r="N23">
        <v>13.592700000000001</v>
      </c>
      <c r="O23">
        <v>0.81</v>
      </c>
      <c r="P23">
        <v>0.34239999999999998</v>
      </c>
      <c r="Q23">
        <v>21.33</v>
      </c>
      <c r="R23">
        <v>37.838099999999997</v>
      </c>
      <c r="S23">
        <v>2.66</v>
      </c>
      <c r="T23">
        <v>0.1072</v>
      </c>
      <c r="U23">
        <v>8.15</v>
      </c>
      <c r="V23">
        <v>0.22040000000000001</v>
      </c>
      <c r="W23">
        <v>14.1</v>
      </c>
      <c r="X23">
        <v>0.97430000000000005</v>
      </c>
      <c r="Y23">
        <v>3.71</v>
      </c>
      <c r="Z23">
        <v>0.57569999999999999</v>
      </c>
      <c r="AA23">
        <v>34.9</v>
      </c>
      <c r="AB23">
        <v>4.2299999999999997E-2</v>
      </c>
      <c r="AC23">
        <v>33.97</v>
      </c>
    </row>
    <row r="24" spans="2:29" x14ac:dyDescent="0.25">
      <c r="B24" s="4">
        <v>22</v>
      </c>
      <c r="C24" s="5" t="s">
        <v>47</v>
      </c>
      <c r="D24">
        <v>5689.24</v>
      </c>
      <c r="E24">
        <v>1.01</v>
      </c>
      <c r="F24">
        <v>0.71699999999999997</v>
      </c>
      <c r="G24">
        <v>61.33</v>
      </c>
      <c r="H24">
        <v>1.6102000000000001</v>
      </c>
      <c r="I24">
        <v>6.89</v>
      </c>
      <c r="J24">
        <v>13.690799999999999</v>
      </c>
      <c r="K24">
        <v>4.29</v>
      </c>
      <c r="L24">
        <v>10509.25</v>
      </c>
      <c r="M24">
        <v>0.76</v>
      </c>
      <c r="N24">
        <v>2.7894999999999999</v>
      </c>
      <c r="O24">
        <v>1.68</v>
      </c>
      <c r="P24">
        <v>0.23180000000000001</v>
      </c>
      <c r="Q24">
        <v>11.7</v>
      </c>
      <c r="R24">
        <v>5.2172999999999998</v>
      </c>
      <c r="S24">
        <v>5.15</v>
      </c>
      <c r="T24">
        <v>0.1348</v>
      </c>
      <c r="U24">
        <v>7.87</v>
      </c>
      <c r="V24">
        <v>0.31640000000000001</v>
      </c>
      <c r="W24">
        <v>9.43</v>
      </c>
      <c r="X24">
        <v>0.25080000000000002</v>
      </c>
      <c r="Y24">
        <v>3.85</v>
      </c>
      <c r="Z24" s="7">
        <v>1.89E-2</v>
      </c>
      <c r="AA24">
        <v>443.7</v>
      </c>
      <c r="AB24">
        <v>3.8399999999999997E-2</v>
      </c>
      <c r="AC24">
        <v>23.26</v>
      </c>
    </row>
    <row r="25" spans="2:29" x14ac:dyDescent="0.25">
      <c r="B25" s="4">
        <v>23</v>
      </c>
      <c r="C25" s="5" t="s">
        <v>48</v>
      </c>
      <c r="D25">
        <v>6057.4920000000002</v>
      </c>
      <c r="E25">
        <v>0.4</v>
      </c>
      <c r="F25" s="7">
        <v>0.3498</v>
      </c>
      <c r="G25">
        <v>119.6</v>
      </c>
      <c r="H25">
        <v>2.3761999999999999</v>
      </c>
      <c r="I25">
        <v>4.28</v>
      </c>
      <c r="J25">
        <v>14.7447</v>
      </c>
      <c r="K25">
        <v>4.34</v>
      </c>
      <c r="L25">
        <v>10989.1</v>
      </c>
      <c r="M25">
        <v>0.2</v>
      </c>
      <c r="N25">
        <v>2.9209000000000001</v>
      </c>
      <c r="O25">
        <v>4.88</v>
      </c>
      <c r="P25">
        <v>0.32279999999999998</v>
      </c>
      <c r="Q25">
        <v>78.05</v>
      </c>
      <c r="R25">
        <v>4.9935</v>
      </c>
      <c r="S25">
        <v>6.24</v>
      </c>
      <c r="T25">
        <v>7.1400000000000005E-2</v>
      </c>
      <c r="U25">
        <v>14.33</v>
      </c>
      <c r="V25">
        <v>0.31890000000000002</v>
      </c>
      <c r="W25">
        <v>11.81</v>
      </c>
      <c r="X25">
        <v>0.2261</v>
      </c>
      <c r="Y25">
        <v>10.92</v>
      </c>
      <c r="Z25" s="7">
        <v>-4.5499999999999999E-2</v>
      </c>
      <c r="AA25">
        <v>190.5</v>
      </c>
      <c r="AB25">
        <v>3.2099999999999997E-2</v>
      </c>
      <c r="AC25">
        <v>31.83</v>
      </c>
    </row>
    <row r="26" spans="2:29" x14ac:dyDescent="0.25">
      <c r="B26" s="4">
        <v>24</v>
      </c>
      <c r="C26" s="5" t="s">
        <v>49</v>
      </c>
      <c r="D26">
        <v>6699.4560000000001</v>
      </c>
      <c r="E26">
        <v>0.92</v>
      </c>
      <c r="F26">
        <v>0.78620000000000001</v>
      </c>
      <c r="G26">
        <v>43.47</v>
      </c>
      <c r="H26">
        <v>13.5771</v>
      </c>
      <c r="I26">
        <v>1.61</v>
      </c>
      <c r="J26">
        <v>16.655000000000001</v>
      </c>
      <c r="K26">
        <v>6.04</v>
      </c>
      <c r="L26">
        <v>12950.71</v>
      </c>
      <c r="M26">
        <v>0.85</v>
      </c>
      <c r="N26">
        <v>3.2006000000000001</v>
      </c>
      <c r="O26">
        <v>1.34</v>
      </c>
      <c r="P26">
        <v>0.22620000000000001</v>
      </c>
      <c r="Q26">
        <v>23.45</v>
      </c>
      <c r="R26">
        <v>6.8357000000000001</v>
      </c>
      <c r="S26">
        <v>7.86</v>
      </c>
      <c r="T26">
        <v>4.109</v>
      </c>
      <c r="U26">
        <v>2.13</v>
      </c>
      <c r="V26">
        <v>7.3720999999999997</v>
      </c>
      <c r="W26">
        <v>2.86</v>
      </c>
      <c r="X26">
        <v>0.27060000000000001</v>
      </c>
      <c r="Y26">
        <v>8.98</v>
      </c>
      <c r="Z26" s="7">
        <v>-6.2600000000000003E-2</v>
      </c>
      <c r="AA26">
        <v>277.8</v>
      </c>
      <c r="AB26">
        <v>2.93E-2</v>
      </c>
      <c r="AC26">
        <v>59.27</v>
      </c>
    </row>
    <row r="27" spans="2:29" x14ac:dyDescent="0.25">
      <c r="B27" s="4">
        <v>25</v>
      </c>
      <c r="C27" s="5" t="s">
        <v>50</v>
      </c>
      <c r="D27">
        <v>3318.0729999999999</v>
      </c>
      <c r="E27">
        <v>1.19</v>
      </c>
      <c r="F27" s="7">
        <v>0.11550000000000001</v>
      </c>
      <c r="G27">
        <v>169.9</v>
      </c>
      <c r="H27">
        <v>755.36990000000003</v>
      </c>
      <c r="I27">
        <v>0.76</v>
      </c>
      <c r="J27">
        <v>9.6913999999999998</v>
      </c>
      <c r="K27">
        <v>7.66</v>
      </c>
      <c r="L27" s="7">
        <v>18.4193</v>
      </c>
      <c r="M27">
        <v>15.26</v>
      </c>
      <c r="N27">
        <v>6.1864999999999997</v>
      </c>
      <c r="O27">
        <v>0.93</v>
      </c>
      <c r="P27">
        <v>0.2848</v>
      </c>
      <c r="Q27">
        <v>8.5500000000000007</v>
      </c>
      <c r="R27">
        <v>0.55769999999999997</v>
      </c>
      <c r="S27">
        <v>79.11</v>
      </c>
      <c r="T27">
        <v>0.1033</v>
      </c>
      <c r="U27">
        <v>8.39</v>
      </c>
      <c r="V27">
        <v>0.29959999999999998</v>
      </c>
      <c r="W27">
        <v>7.71</v>
      </c>
      <c r="X27">
        <v>0.46729999999999999</v>
      </c>
      <c r="Y27">
        <v>7.35</v>
      </c>
      <c r="Z27">
        <v>0.24829999999999999</v>
      </c>
      <c r="AA27">
        <v>51.93</v>
      </c>
      <c r="AB27">
        <v>3.5999999999999997E-2</v>
      </c>
      <c r="AC27">
        <v>48</v>
      </c>
    </row>
    <row r="28" spans="2:29" x14ac:dyDescent="0.25">
      <c r="B28" s="4">
        <v>26</v>
      </c>
      <c r="C28" s="5" t="s">
        <v>51</v>
      </c>
      <c r="D28">
        <v>3048.51</v>
      </c>
      <c r="E28">
        <v>0.69</v>
      </c>
      <c r="F28" s="7">
        <v>1.9199999999999998E-2</v>
      </c>
      <c r="G28">
        <v>1004</v>
      </c>
      <c r="H28">
        <v>665.5145</v>
      </c>
      <c r="I28">
        <v>0.62</v>
      </c>
      <c r="J28">
        <v>8.5429999999999993</v>
      </c>
      <c r="K28">
        <v>4.4400000000000004</v>
      </c>
      <c r="L28" s="7">
        <v>-4.6867999999999999</v>
      </c>
      <c r="M28">
        <v>35.93</v>
      </c>
      <c r="N28">
        <v>6.4374000000000002</v>
      </c>
      <c r="O28">
        <v>1.23</v>
      </c>
      <c r="P28">
        <v>0.49030000000000001</v>
      </c>
      <c r="Q28">
        <v>7.33</v>
      </c>
      <c r="R28">
        <v>1.3339000000000001</v>
      </c>
      <c r="S28">
        <v>18.920000000000002</v>
      </c>
      <c r="T28">
        <v>2.5301</v>
      </c>
      <c r="U28">
        <v>3.09</v>
      </c>
      <c r="V28">
        <v>1.3778999999999999</v>
      </c>
      <c r="W28">
        <v>4.74</v>
      </c>
      <c r="X28">
        <v>0.35909999999999997</v>
      </c>
      <c r="Y28">
        <v>6.66</v>
      </c>
      <c r="Z28" s="7">
        <v>7.5200000000000003E-2</v>
      </c>
      <c r="AA28">
        <v>99.97</v>
      </c>
      <c r="AB28">
        <v>3.2500000000000001E-2</v>
      </c>
      <c r="AC28">
        <v>33.71</v>
      </c>
    </row>
    <row r="29" spans="2:29" x14ac:dyDescent="0.25">
      <c r="B29" s="4">
        <v>27</v>
      </c>
      <c r="C29" s="5" t="s">
        <v>52</v>
      </c>
      <c r="D29">
        <v>3022.982</v>
      </c>
      <c r="E29">
        <v>1.1499999999999999</v>
      </c>
      <c r="F29">
        <v>0.75939999999999996</v>
      </c>
      <c r="G29">
        <v>48.04</v>
      </c>
      <c r="H29">
        <v>633.57309999999995</v>
      </c>
      <c r="I29">
        <v>0.59</v>
      </c>
      <c r="J29">
        <v>41.974699999999999</v>
      </c>
      <c r="K29">
        <v>1.44</v>
      </c>
      <c r="L29" s="7">
        <v>15.409599999999999</v>
      </c>
      <c r="M29">
        <v>37.01</v>
      </c>
      <c r="N29">
        <v>7.2188999999999997</v>
      </c>
      <c r="O29">
        <v>1.17</v>
      </c>
      <c r="P29">
        <v>0.1706</v>
      </c>
      <c r="Q29">
        <v>8.68</v>
      </c>
      <c r="R29">
        <v>2.6194999999999999</v>
      </c>
      <c r="S29">
        <v>32.78</v>
      </c>
      <c r="T29">
        <v>0.2213</v>
      </c>
      <c r="U29">
        <v>4.9400000000000004</v>
      </c>
      <c r="V29">
        <v>2.2705000000000002</v>
      </c>
      <c r="W29">
        <v>5.79</v>
      </c>
      <c r="X29">
        <v>0.3402</v>
      </c>
      <c r="Y29">
        <v>11.35</v>
      </c>
      <c r="Z29">
        <v>0.24970000000000001</v>
      </c>
      <c r="AA29">
        <v>32.54</v>
      </c>
      <c r="AB29">
        <v>3.0200000000000001E-2</v>
      </c>
      <c r="AC29">
        <v>20.03</v>
      </c>
    </row>
    <row r="30" spans="2:29" x14ac:dyDescent="0.25">
      <c r="B30" s="4">
        <v>28</v>
      </c>
      <c r="C30" s="5" t="s">
        <v>53</v>
      </c>
      <c r="D30">
        <v>3441.1579999999999</v>
      </c>
      <c r="E30">
        <v>0.84</v>
      </c>
      <c r="F30">
        <v>1.1255999999999999</v>
      </c>
      <c r="G30">
        <v>75.38</v>
      </c>
      <c r="H30">
        <v>767.42880000000002</v>
      </c>
      <c r="I30">
        <v>0.42</v>
      </c>
      <c r="J30">
        <v>29.892199999999999</v>
      </c>
      <c r="K30">
        <v>2.21</v>
      </c>
      <c r="L30">
        <v>47.176099999999998</v>
      </c>
      <c r="M30">
        <v>10.1</v>
      </c>
      <c r="N30">
        <v>7.9362000000000004</v>
      </c>
      <c r="O30">
        <v>1.19</v>
      </c>
      <c r="P30">
        <v>0.90359999999999996</v>
      </c>
      <c r="Q30">
        <v>5.83</v>
      </c>
      <c r="R30">
        <v>205.73220000000001</v>
      </c>
      <c r="S30">
        <v>2.39</v>
      </c>
      <c r="T30">
        <v>0.19409999999999999</v>
      </c>
      <c r="U30">
        <v>5.9</v>
      </c>
      <c r="V30">
        <v>0.56110000000000004</v>
      </c>
      <c r="W30">
        <v>9.5299999999999994</v>
      </c>
      <c r="X30">
        <v>0.64249999999999996</v>
      </c>
      <c r="Y30">
        <v>8.3000000000000007</v>
      </c>
      <c r="Z30">
        <v>0.37480000000000002</v>
      </c>
      <c r="AA30">
        <v>30.78</v>
      </c>
      <c r="AB30">
        <v>4.2099999999999999E-2</v>
      </c>
      <c r="AC30">
        <v>34.1</v>
      </c>
    </row>
    <row r="31" spans="2:29" x14ac:dyDescent="0.25">
      <c r="B31" s="4">
        <v>29</v>
      </c>
      <c r="C31" s="5" t="s">
        <v>54</v>
      </c>
      <c r="D31">
        <v>3301.6120000000001</v>
      </c>
      <c r="E31">
        <v>1.03</v>
      </c>
      <c r="F31">
        <v>0.79949999999999999</v>
      </c>
      <c r="G31">
        <v>47.52</v>
      </c>
      <c r="H31">
        <v>716.75980000000004</v>
      </c>
      <c r="I31">
        <v>0.9</v>
      </c>
      <c r="J31">
        <v>28.103000000000002</v>
      </c>
      <c r="K31">
        <v>1.5</v>
      </c>
      <c r="L31" s="7">
        <v>35.444299999999998</v>
      </c>
      <c r="M31">
        <v>9.41</v>
      </c>
      <c r="N31">
        <v>7.6919000000000004</v>
      </c>
      <c r="O31">
        <v>1.34</v>
      </c>
      <c r="P31">
        <v>0.79459999999999997</v>
      </c>
      <c r="Q31">
        <v>6.43</v>
      </c>
      <c r="R31">
        <v>197.6335</v>
      </c>
      <c r="S31">
        <v>2.21</v>
      </c>
      <c r="T31">
        <v>0.20300000000000001</v>
      </c>
      <c r="U31">
        <v>8.1999999999999993</v>
      </c>
      <c r="V31">
        <v>0.40749999999999997</v>
      </c>
      <c r="W31">
        <v>13.34</v>
      </c>
      <c r="X31">
        <v>0.59770000000000001</v>
      </c>
      <c r="Y31">
        <v>3.92</v>
      </c>
      <c r="Z31">
        <v>0.34589999999999999</v>
      </c>
      <c r="AA31">
        <v>23.92</v>
      </c>
      <c r="AB31">
        <v>4.3400000000000001E-2</v>
      </c>
      <c r="AC31">
        <v>24.99</v>
      </c>
    </row>
    <row r="32" spans="2:29" x14ac:dyDescent="0.25">
      <c r="B32" s="4">
        <v>30</v>
      </c>
      <c r="C32" s="5" t="s">
        <v>55</v>
      </c>
      <c r="D32">
        <v>3183.0529999999999</v>
      </c>
      <c r="E32">
        <v>0.73</v>
      </c>
      <c r="F32">
        <v>1.1671</v>
      </c>
      <c r="G32">
        <v>54.22</v>
      </c>
      <c r="H32">
        <v>679.34079999999994</v>
      </c>
      <c r="I32">
        <v>0.68</v>
      </c>
      <c r="J32">
        <v>28.000900000000001</v>
      </c>
      <c r="K32">
        <v>2.75</v>
      </c>
      <c r="L32" s="7">
        <v>24.388300000000001</v>
      </c>
      <c r="M32">
        <v>5.65</v>
      </c>
      <c r="N32">
        <v>7.3436000000000003</v>
      </c>
      <c r="O32">
        <v>1.57</v>
      </c>
      <c r="P32">
        <v>0.85609999999999997</v>
      </c>
      <c r="Q32">
        <v>3.01</v>
      </c>
      <c r="R32">
        <v>201.88810000000001</v>
      </c>
      <c r="S32">
        <v>1.55</v>
      </c>
      <c r="T32">
        <v>0.12959999999999999</v>
      </c>
      <c r="U32">
        <v>10.64</v>
      </c>
      <c r="V32">
        <v>0.1444</v>
      </c>
      <c r="W32">
        <v>1.54</v>
      </c>
      <c r="X32">
        <v>0.58609999999999995</v>
      </c>
      <c r="Y32">
        <v>5.34</v>
      </c>
      <c r="Z32">
        <v>0.33979999999999999</v>
      </c>
      <c r="AA32">
        <v>49.47</v>
      </c>
      <c r="AB32">
        <v>4.7399999999999998E-2</v>
      </c>
      <c r="AC32">
        <v>37.5</v>
      </c>
    </row>
    <row r="33" spans="2:29" x14ac:dyDescent="0.25">
      <c r="B33" s="4">
        <v>31</v>
      </c>
      <c r="C33" s="5" t="s">
        <v>56</v>
      </c>
      <c r="D33">
        <v>3057.6669999999999</v>
      </c>
      <c r="E33">
        <v>0.54</v>
      </c>
      <c r="F33">
        <v>0.8044</v>
      </c>
      <c r="G33">
        <v>51.24</v>
      </c>
      <c r="H33">
        <v>718.08330000000001</v>
      </c>
      <c r="I33">
        <v>0.77</v>
      </c>
      <c r="J33">
        <v>10.283899999999999</v>
      </c>
      <c r="K33">
        <v>6.44</v>
      </c>
      <c r="L33" s="7">
        <v>-0.80430000000000001</v>
      </c>
      <c r="M33">
        <v>228.4</v>
      </c>
      <c r="N33">
        <v>6.9715999999999996</v>
      </c>
      <c r="O33">
        <v>0.98</v>
      </c>
      <c r="P33">
        <v>0.30709999999999998</v>
      </c>
      <c r="Q33">
        <v>9.7899999999999991</v>
      </c>
      <c r="R33">
        <v>62.978200000000001</v>
      </c>
      <c r="S33">
        <v>1.96</v>
      </c>
      <c r="T33">
        <v>0.1661</v>
      </c>
      <c r="U33">
        <v>8.89</v>
      </c>
      <c r="V33">
        <v>0.23250000000000001</v>
      </c>
      <c r="W33">
        <v>20.9</v>
      </c>
      <c r="X33">
        <v>0.34899999999999998</v>
      </c>
      <c r="Y33">
        <v>5.46</v>
      </c>
      <c r="Z33">
        <v>0.34789999999999999</v>
      </c>
      <c r="AA33">
        <v>39.53</v>
      </c>
      <c r="AB33">
        <v>4.2099999999999999E-2</v>
      </c>
      <c r="AC33">
        <v>34.92</v>
      </c>
    </row>
    <row r="34" spans="2:29" x14ac:dyDescent="0.25">
      <c r="B34" s="4">
        <v>32</v>
      </c>
      <c r="C34" s="5" t="s">
        <v>57</v>
      </c>
      <c r="D34">
        <v>3087.5880000000002</v>
      </c>
      <c r="E34">
        <v>1.31</v>
      </c>
      <c r="F34">
        <v>1.1752</v>
      </c>
      <c r="G34">
        <v>37.4</v>
      </c>
      <c r="H34">
        <v>730.72379999999998</v>
      </c>
      <c r="I34">
        <v>0.89</v>
      </c>
      <c r="J34">
        <v>9.7148000000000003</v>
      </c>
      <c r="K34">
        <v>6.71</v>
      </c>
      <c r="L34" s="7">
        <v>2.8329</v>
      </c>
      <c r="M34">
        <v>42.51</v>
      </c>
      <c r="N34">
        <v>6.8220999999999998</v>
      </c>
      <c r="O34">
        <v>0.84</v>
      </c>
      <c r="P34">
        <v>0.44290000000000002</v>
      </c>
      <c r="Q34">
        <v>8.83</v>
      </c>
      <c r="R34">
        <v>67.554599999999994</v>
      </c>
      <c r="S34">
        <v>2.5499999999999998</v>
      </c>
      <c r="T34">
        <v>0.15379999999999999</v>
      </c>
      <c r="U34">
        <v>9.65</v>
      </c>
      <c r="V34">
        <v>0.29499999999999998</v>
      </c>
      <c r="W34">
        <v>9.52</v>
      </c>
      <c r="X34">
        <v>0.37559999999999999</v>
      </c>
      <c r="Y34">
        <v>10.61</v>
      </c>
      <c r="Z34">
        <v>0.33250000000000002</v>
      </c>
      <c r="AA34">
        <v>26.31</v>
      </c>
      <c r="AB34">
        <v>2.46E-2</v>
      </c>
      <c r="AC34">
        <v>28.71</v>
      </c>
    </row>
    <row r="35" spans="2:29" x14ac:dyDescent="0.25">
      <c r="B35" s="4">
        <v>33</v>
      </c>
      <c r="C35" s="5" t="s">
        <v>58</v>
      </c>
      <c r="D35">
        <v>3177.3009999999999</v>
      </c>
      <c r="E35">
        <v>0.69</v>
      </c>
      <c r="F35">
        <v>0.7127</v>
      </c>
      <c r="G35">
        <v>73.569999999999993</v>
      </c>
      <c r="H35">
        <v>736.24800000000005</v>
      </c>
      <c r="I35">
        <v>0.32</v>
      </c>
      <c r="J35">
        <v>10.2957</v>
      </c>
      <c r="K35">
        <v>3.68</v>
      </c>
      <c r="L35" s="7">
        <v>0.64580000000000004</v>
      </c>
      <c r="M35">
        <v>295.5</v>
      </c>
      <c r="N35">
        <v>6.8262</v>
      </c>
      <c r="O35">
        <v>0.51</v>
      </c>
      <c r="P35">
        <v>0.33329999999999999</v>
      </c>
      <c r="Q35">
        <v>6.78</v>
      </c>
      <c r="R35">
        <v>96.321899999999999</v>
      </c>
      <c r="S35">
        <v>2.0299999999999998</v>
      </c>
      <c r="T35">
        <v>0.17219999999999999</v>
      </c>
      <c r="U35">
        <v>10.130000000000001</v>
      </c>
      <c r="V35">
        <v>0.49890000000000001</v>
      </c>
      <c r="W35">
        <v>14.15</v>
      </c>
      <c r="X35">
        <v>0.38190000000000002</v>
      </c>
      <c r="Y35">
        <v>6.48</v>
      </c>
      <c r="Z35">
        <v>0.44269999999999998</v>
      </c>
      <c r="AA35">
        <v>17.850000000000001</v>
      </c>
      <c r="AB35">
        <v>4.0599999999999997E-2</v>
      </c>
      <c r="AC35">
        <v>58.03</v>
      </c>
    </row>
    <row r="36" spans="2:29" x14ac:dyDescent="0.25">
      <c r="B36" s="4">
        <v>34</v>
      </c>
      <c r="C36" s="5" t="s">
        <v>59</v>
      </c>
      <c r="D36">
        <v>2157.6439999999998</v>
      </c>
      <c r="E36">
        <v>1.39</v>
      </c>
      <c r="F36" s="7">
        <v>0.16270000000000001</v>
      </c>
      <c r="G36">
        <v>164.4</v>
      </c>
      <c r="H36">
        <v>100.71420000000001</v>
      </c>
      <c r="I36">
        <v>1.9</v>
      </c>
      <c r="J36">
        <v>8.2316000000000003</v>
      </c>
      <c r="K36">
        <v>7.05</v>
      </c>
      <c r="L36">
        <v>1786.867</v>
      </c>
      <c r="M36">
        <v>0.99</v>
      </c>
      <c r="N36">
        <v>2.7755999999999998</v>
      </c>
      <c r="O36">
        <v>1.58</v>
      </c>
      <c r="P36">
        <v>0.10589999999999999</v>
      </c>
      <c r="Q36">
        <v>18.190000000000001</v>
      </c>
      <c r="R36">
        <v>1.1659999999999999</v>
      </c>
      <c r="S36">
        <v>21.68</v>
      </c>
      <c r="T36">
        <v>0.98080000000000001</v>
      </c>
      <c r="U36">
        <v>1.47</v>
      </c>
      <c r="V36">
        <v>0.92710000000000004</v>
      </c>
      <c r="W36">
        <v>8.42</v>
      </c>
      <c r="X36">
        <v>0.47899999999999998</v>
      </c>
      <c r="Y36">
        <v>3.7</v>
      </c>
      <c r="Z36" s="7">
        <v>1.38E-2</v>
      </c>
      <c r="AA36">
        <v>514.20000000000005</v>
      </c>
      <c r="AB36">
        <v>2.8899999999999999E-2</v>
      </c>
      <c r="AC36">
        <v>18.32</v>
      </c>
    </row>
    <row r="37" spans="2:29" x14ac:dyDescent="0.25">
      <c r="B37" s="4">
        <v>35</v>
      </c>
      <c r="C37" s="5" t="s">
        <v>60</v>
      </c>
      <c r="D37">
        <v>2206.1889999999999</v>
      </c>
      <c r="E37">
        <v>0.48</v>
      </c>
      <c r="F37" s="7">
        <v>0.15939999999999999</v>
      </c>
      <c r="G37">
        <v>129.80000000000001</v>
      </c>
      <c r="H37">
        <v>104.5042</v>
      </c>
      <c r="I37">
        <v>0.5</v>
      </c>
      <c r="J37">
        <v>7.0655000000000001</v>
      </c>
      <c r="K37">
        <v>11.55</v>
      </c>
      <c r="L37">
        <v>1325.1669999999999</v>
      </c>
      <c r="M37">
        <v>1.29</v>
      </c>
      <c r="N37">
        <v>2.7926000000000002</v>
      </c>
      <c r="O37">
        <v>1.93</v>
      </c>
      <c r="P37" s="7">
        <v>6.0900000000000003E-2</v>
      </c>
      <c r="Q37">
        <v>14.21</v>
      </c>
      <c r="R37">
        <v>0.77629999999999999</v>
      </c>
      <c r="S37">
        <v>52.83</v>
      </c>
      <c r="T37">
        <v>0.1111</v>
      </c>
      <c r="U37">
        <v>7.2</v>
      </c>
      <c r="V37">
        <v>0.43480000000000002</v>
      </c>
      <c r="W37">
        <v>14.12</v>
      </c>
      <c r="X37">
        <v>0.51859999999999995</v>
      </c>
      <c r="Y37">
        <v>9.6</v>
      </c>
      <c r="Z37" s="7">
        <v>-2.0299999999999999E-2</v>
      </c>
      <c r="AA37">
        <v>342.8</v>
      </c>
      <c r="AB37">
        <v>2.63E-2</v>
      </c>
      <c r="AC37">
        <v>13.53</v>
      </c>
    </row>
    <row r="38" spans="2:29" x14ac:dyDescent="0.25">
      <c r="B38" s="4">
        <v>36</v>
      </c>
      <c r="C38" s="5" t="s">
        <v>61</v>
      </c>
      <c r="D38">
        <v>2225.114</v>
      </c>
      <c r="E38">
        <v>1.07</v>
      </c>
      <c r="F38" s="7">
        <v>0.26400000000000001</v>
      </c>
      <c r="G38">
        <v>118</v>
      </c>
      <c r="H38">
        <v>85.917100000000005</v>
      </c>
      <c r="I38">
        <v>0.83</v>
      </c>
      <c r="J38">
        <v>6.9005999999999998</v>
      </c>
      <c r="K38">
        <v>16.64</v>
      </c>
      <c r="L38">
        <v>1635.4559999999999</v>
      </c>
      <c r="M38">
        <v>0.94</v>
      </c>
      <c r="N38">
        <v>2.5960999999999999</v>
      </c>
      <c r="O38">
        <v>1.0900000000000001</v>
      </c>
      <c r="P38">
        <v>9.8900000000000002E-2</v>
      </c>
      <c r="Q38">
        <v>23.69</v>
      </c>
      <c r="R38">
        <v>0.87290000000000001</v>
      </c>
      <c r="S38">
        <v>26.1</v>
      </c>
      <c r="T38">
        <v>9.5899999999999999E-2</v>
      </c>
      <c r="U38">
        <v>5.34</v>
      </c>
      <c r="V38">
        <v>0.246</v>
      </c>
      <c r="W38">
        <v>7.3</v>
      </c>
      <c r="X38">
        <v>0.46279999999999999</v>
      </c>
      <c r="Y38">
        <v>5.9</v>
      </c>
      <c r="Z38" s="7">
        <v>-3.2000000000000001E-2</v>
      </c>
      <c r="AA38">
        <v>272.8</v>
      </c>
      <c r="AB38">
        <v>3.4500000000000003E-2</v>
      </c>
      <c r="AC38">
        <v>39.06</v>
      </c>
    </row>
    <row r="39" spans="2:29" x14ac:dyDescent="0.25">
      <c r="B39" s="4">
        <v>37</v>
      </c>
      <c r="C39" s="5" t="s">
        <v>62</v>
      </c>
      <c r="D39">
        <v>2475.7759999999998</v>
      </c>
      <c r="E39">
        <v>1.44</v>
      </c>
      <c r="F39" s="7">
        <v>0.216</v>
      </c>
      <c r="G39">
        <v>59.88</v>
      </c>
      <c r="H39">
        <v>532.81410000000005</v>
      </c>
      <c r="I39">
        <v>0.74</v>
      </c>
      <c r="J39">
        <v>7.9025999999999996</v>
      </c>
      <c r="K39">
        <v>10.97</v>
      </c>
      <c r="L39" s="7">
        <v>13.653</v>
      </c>
      <c r="M39">
        <v>27.13</v>
      </c>
      <c r="N39">
        <v>5.1410999999999998</v>
      </c>
      <c r="O39">
        <v>0.5</v>
      </c>
      <c r="P39">
        <v>0.10780000000000001</v>
      </c>
      <c r="Q39">
        <v>33.21</v>
      </c>
      <c r="R39">
        <v>1.5014000000000001</v>
      </c>
      <c r="S39">
        <v>13.6</v>
      </c>
      <c r="T39">
        <v>6.0400000000000002E-2</v>
      </c>
      <c r="U39">
        <v>7.38</v>
      </c>
      <c r="V39">
        <v>0.31909999999999999</v>
      </c>
      <c r="W39">
        <v>13.43</v>
      </c>
      <c r="X39">
        <v>0.23280000000000001</v>
      </c>
      <c r="Y39">
        <v>10.79</v>
      </c>
      <c r="Z39">
        <v>0.16669999999999999</v>
      </c>
      <c r="AA39">
        <v>53.47</v>
      </c>
      <c r="AB39">
        <v>3.5200000000000002E-2</v>
      </c>
      <c r="AC39">
        <v>44.28</v>
      </c>
    </row>
    <row r="40" spans="2:29" x14ac:dyDescent="0.25">
      <c r="B40" s="4">
        <v>38</v>
      </c>
      <c r="C40" s="5" t="s">
        <v>63</v>
      </c>
      <c r="D40">
        <v>2396.6590000000001</v>
      </c>
      <c r="E40">
        <v>0.78</v>
      </c>
      <c r="F40" s="7">
        <v>2.63E-2</v>
      </c>
      <c r="G40">
        <v>406.8</v>
      </c>
      <c r="H40">
        <v>502.3999</v>
      </c>
      <c r="I40">
        <v>0.28000000000000003</v>
      </c>
      <c r="J40">
        <v>7.6017000000000001</v>
      </c>
      <c r="K40">
        <v>10.34</v>
      </c>
      <c r="L40" s="7">
        <v>-1.8075000000000001</v>
      </c>
      <c r="M40">
        <v>281.3</v>
      </c>
      <c r="N40">
        <v>5.4360999999999997</v>
      </c>
      <c r="O40">
        <v>1.48</v>
      </c>
      <c r="P40">
        <v>0.13089999999999999</v>
      </c>
      <c r="Q40">
        <v>21.94</v>
      </c>
      <c r="R40">
        <v>2.915</v>
      </c>
      <c r="S40">
        <v>8.69</v>
      </c>
      <c r="T40">
        <v>1.8934</v>
      </c>
      <c r="U40">
        <v>1.89</v>
      </c>
      <c r="V40">
        <v>1.048</v>
      </c>
      <c r="W40">
        <v>7.28</v>
      </c>
      <c r="X40">
        <v>0.20399999999999999</v>
      </c>
      <c r="Y40">
        <v>5.31</v>
      </c>
      <c r="Z40">
        <v>0.18160000000000001</v>
      </c>
      <c r="AA40">
        <v>20.48</v>
      </c>
      <c r="AB40">
        <v>4.2700000000000002E-2</v>
      </c>
      <c r="AC40">
        <v>38.78</v>
      </c>
    </row>
    <row r="41" spans="2:29" x14ac:dyDescent="0.25">
      <c r="B41" s="4">
        <v>39</v>
      </c>
      <c r="C41" s="5" t="s">
        <v>64</v>
      </c>
      <c r="D41">
        <v>2446.7350000000001</v>
      </c>
      <c r="E41">
        <v>0.25</v>
      </c>
      <c r="F41" s="7">
        <v>0.26450000000000001</v>
      </c>
      <c r="G41">
        <v>117.5</v>
      </c>
      <c r="H41">
        <v>502.79289999999997</v>
      </c>
      <c r="I41">
        <v>0.73</v>
      </c>
      <c r="J41">
        <v>9.8088999999999995</v>
      </c>
      <c r="K41">
        <v>9.2799999999999994</v>
      </c>
      <c r="L41" s="7">
        <v>-8.3000000000000007</v>
      </c>
      <c r="M41">
        <v>61.03</v>
      </c>
      <c r="N41">
        <v>5.4455999999999998</v>
      </c>
      <c r="O41">
        <v>1.03</v>
      </c>
      <c r="P41" s="7">
        <v>8.3000000000000004E-2</v>
      </c>
      <c r="Q41">
        <v>35.43</v>
      </c>
      <c r="R41">
        <v>8.8484999999999996</v>
      </c>
      <c r="S41">
        <v>17.93</v>
      </c>
      <c r="T41">
        <v>0.1321</v>
      </c>
      <c r="U41">
        <v>5.98</v>
      </c>
      <c r="V41">
        <v>0.28100000000000003</v>
      </c>
      <c r="W41">
        <v>10.37</v>
      </c>
      <c r="X41">
        <v>0.1865</v>
      </c>
      <c r="Y41">
        <v>10.88</v>
      </c>
      <c r="Z41">
        <v>0.27679999999999999</v>
      </c>
      <c r="AA41">
        <v>52.11</v>
      </c>
      <c r="AB41">
        <v>3.5999999999999997E-2</v>
      </c>
      <c r="AC41">
        <v>42.63</v>
      </c>
    </row>
    <row r="42" spans="2:29" x14ac:dyDescent="0.25">
      <c r="B42" s="4">
        <v>40</v>
      </c>
      <c r="C42" s="5" t="s">
        <v>65</v>
      </c>
      <c r="D42">
        <v>2386.6759999999999</v>
      </c>
      <c r="E42">
        <v>1.1599999999999999</v>
      </c>
      <c r="F42">
        <v>1.6447000000000001</v>
      </c>
      <c r="G42">
        <v>45.48</v>
      </c>
      <c r="H42">
        <v>522.67449999999997</v>
      </c>
      <c r="I42">
        <v>0.66</v>
      </c>
      <c r="J42">
        <v>21.887699999999999</v>
      </c>
      <c r="K42">
        <v>4.78</v>
      </c>
      <c r="L42" s="7">
        <v>29.5215</v>
      </c>
      <c r="M42">
        <v>12.2</v>
      </c>
      <c r="N42">
        <v>5.2412999999999998</v>
      </c>
      <c r="O42">
        <v>0.25</v>
      </c>
      <c r="P42">
        <v>0.75570000000000004</v>
      </c>
      <c r="Q42">
        <v>5.41</v>
      </c>
      <c r="R42">
        <v>318.65170000000001</v>
      </c>
      <c r="S42">
        <v>2.48</v>
      </c>
      <c r="T42">
        <v>2.6530999999999998</v>
      </c>
      <c r="U42">
        <v>1.8</v>
      </c>
      <c r="V42">
        <v>27.1844</v>
      </c>
      <c r="W42">
        <v>1.41</v>
      </c>
      <c r="X42">
        <v>0.45839999999999997</v>
      </c>
      <c r="Y42">
        <v>4.38</v>
      </c>
      <c r="Z42">
        <v>0.2482</v>
      </c>
      <c r="AA42">
        <v>49.98</v>
      </c>
      <c r="AB42">
        <v>4.0099999999999997E-2</v>
      </c>
      <c r="AC42">
        <v>36.21</v>
      </c>
    </row>
    <row r="43" spans="2:29" x14ac:dyDescent="0.25">
      <c r="B43" s="4">
        <v>41</v>
      </c>
      <c r="C43" s="5" t="s">
        <v>66</v>
      </c>
      <c r="D43">
        <v>2290.3310000000001</v>
      </c>
      <c r="E43">
        <v>0.68</v>
      </c>
      <c r="F43">
        <v>3.2509999999999999</v>
      </c>
      <c r="G43">
        <v>35.270000000000003</v>
      </c>
      <c r="H43">
        <v>502.01010000000002</v>
      </c>
      <c r="I43">
        <v>0.9</v>
      </c>
      <c r="J43">
        <v>21.610199999999999</v>
      </c>
      <c r="K43">
        <v>0.63</v>
      </c>
      <c r="L43">
        <v>82.703900000000004</v>
      </c>
      <c r="M43">
        <v>4.2699999999999996</v>
      </c>
      <c r="N43">
        <v>4.9294000000000002</v>
      </c>
      <c r="O43">
        <v>1.62</v>
      </c>
      <c r="P43">
        <v>0.84150000000000003</v>
      </c>
      <c r="Q43">
        <v>7.93</v>
      </c>
      <c r="R43">
        <v>346.91019999999997</v>
      </c>
      <c r="S43">
        <v>1.1200000000000001</v>
      </c>
      <c r="T43">
        <v>0.62019999999999997</v>
      </c>
      <c r="U43">
        <v>5.45</v>
      </c>
      <c r="V43">
        <v>0.83250000000000002</v>
      </c>
      <c r="W43">
        <v>7.67</v>
      </c>
      <c r="X43">
        <v>0.43690000000000001</v>
      </c>
      <c r="Y43">
        <v>2.21</v>
      </c>
      <c r="Z43">
        <v>0.34379999999999999</v>
      </c>
      <c r="AA43">
        <v>49.9</v>
      </c>
      <c r="AB43">
        <v>3.7600000000000001E-2</v>
      </c>
      <c r="AC43">
        <v>51.67</v>
      </c>
    </row>
    <row r="44" spans="2:29" x14ac:dyDescent="0.25">
      <c r="B44" s="4">
        <v>42</v>
      </c>
      <c r="C44" s="5" t="s">
        <v>67</v>
      </c>
      <c r="D44">
        <v>2572.2669999999998</v>
      </c>
      <c r="E44">
        <v>0.77</v>
      </c>
      <c r="F44">
        <v>2.1111</v>
      </c>
      <c r="G44">
        <v>40.020000000000003</v>
      </c>
      <c r="H44">
        <v>526.85429999999997</v>
      </c>
      <c r="I44">
        <v>0.91</v>
      </c>
      <c r="J44">
        <v>46.418700000000001</v>
      </c>
      <c r="K44">
        <v>2.27</v>
      </c>
      <c r="L44" s="7">
        <v>29.1965</v>
      </c>
      <c r="M44">
        <v>11.18</v>
      </c>
      <c r="N44">
        <v>5.2324000000000002</v>
      </c>
      <c r="O44">
        <v>1.31</v>
      </c>
      <c r="P44">
        <v>0.76280000000000003</v>
      </c>
      <c r="Q44">
        <v>11.02</v>
      </c>
      <c r="R44">
        <v>296.57299999999998</v>
      </c>
      <c r="S44">
        <v>2.92</v>
      </c>
      <c r="T44">
        <v>0.19539999999999999</v>
      </c>
      <c r="U44">
        <v>5.32</v>
      </c>
      <c r="V44">
        <v>0.63870000000000005</v>
      </c>
      <c r="W44">
        <v>4.63</v>
      </c>
      <c r="X44">
        <v>0.43080000000000002</v>
      </c>
      <c r="Y44">
        <v>9.0399999999999991</v>
      </c>
      <c r="Z44">
        <v>0.36609999999999998</v>
      </c>
      <c r="AA44">
        <v>28.22</v>
      </c>
      <c r="AB44">
        <v>5.1299999999999998E-2</v>
      </c>
      <c r="AC44">
        <v>37.97</v>
      </c>
    </row>
    <row r="45" spans="2:29" x14ac:dyDescent="0.25">
      <c r="B45" s="4">
        <v>43</v>
      </c>
      <c r="C45" s="5" t="s">
        <v>68</v>
      </c>
      <c r="D45">
        <v>2434.5659999999998</v>
      </c>
      <c r="E45">
        <v>1.03</v>
      </c>
      <c r="F45" s="7">
        <v>0.30909999999999999</v>
      </c>
      <c r="G45">
        <v>121.5</v>
      </c>
      <c r="H45">
        <v>513.79880000000003</v>
      </c>
      <c r="I45">
        <v>0.57999999999999996</v>
      </c>
      <c r="J45">
        <v>7.4717000000000002</v>
      </c>
      <c r="K45">
        <v>4.6900000000000004</v>
      </c>
      <c r="L45" s="7">
        <v>-16.553599999999999</v>
      </c>
      <c r="M45">
        <v>19.600000000000001</v>
      </c>
      <c r="N45">
        <v>4.1923000000000004</v>
      </c>
      <c r="O45">
        <v>1.1599999999999999</v>
      </c>
      <c r="P45">
        <v>0.2455</v>
      </c>
      <c r="Q45">
        <v>14.52</v>
      </c>
      <c r="R45">
        <v>67.0792</v>
      </c>
      <c r="S45">
        <v>2.2000000000000002</v>
      </c>
      <c r="T45">
        <v>0.54979999999999996</v>
      </c>
      <c r="U45">
        <v>5.42</v>
      </c>
      <c r="V45">
        <v>0.41739999999999999</v>
      </c>
      <c r="W45">
        <v>10.7</v>
      </c>
      <c r="X45">
        <v>0.1958</v>
      </c>
      <c r="Y45">
        <v>11.8</v>
      </c>
      <c r="Z45">
        <v>0.1925</v>
      </c>
      <c r="AA45">
        <v>26.62</v>
      </c>
      <c r="AB45">
        <v>3.4200000000000001E-2</v>
      </c>
      <c r="AC45">
        <v>41.12</v>
      </c>
    </row>
    <row r="46" spans="2:29" x14ac:dyDescent="0.25">
      <c r="B46" s="4">
        <v>44</v>
      </c>
      <c r="C46" s="5" t="s">
        <v>69</v>
      </c>
      <c r="D46">
        <v>2426.4349999999999</v>
      </c>
      <c r="E46">
        <v>0.56000000000000005</v>
      </c>
      <c r="F46">
        <v>0.78410000000000002</v>
      </c>
      <c r="G46">
        <v>77.319999999999993</v>
      </c>
      <c r="H46">
        <v>568.90620000000001</v>
      </c>
      <c r="I46">
        <v>0.48</v>
      </c>
      <c r="J46">
        <v>7.69</v>
      </c>
      <c r="K46">
        <v>0.69</v>
      </c>
      <c r="L46" s="7">
        <v>-8.3536999999999999</v>
      </c>
      <c r="M46">
        <v>51.63</v>
      </c>
      <c r="N46">
        <v>4.0876999999999999</v>
      </c>
      <c r="O46">
        <v>1.4</v>
      </c>
      <c r="P46">
        <v>0.32290000000000002</v>
      </c>
      <c r="Q46">
        <v>5.28</v>
      </c>
      <c r="R46">
        <v>104.35</v>
      </c>
      <c r="S46">
        <v>2.0499999999999998</v>
      </c>
      <c r="T46">
        <v>0.1142</v>
      </c>
      <c r="U46">
        <v>9.69</v>
      </c>
      <c r="V46">
        <v>0.28739999999999999</v>
      </c>
      <c r="W46">
        <v>17.52</v>
      </c>
      <c r="X46">
        <v>0.23580000000000001</v>
      </c>
      <c r="Y46">
        <v>12.2</v>
      </c>
      <c r="Z46">
        <v>0.34429999999999999</v>
      </c>
      <c r="AA46">
        <v>18.63</v>
      </c>
      <c r="AB46">
        <v>3.6600000000000001E-2</v>
      </c>
      <c r="AC46">
        <v>21.69</v>
      </c>
    </row>
    <row r="47" spans="2:29" x14ac:dyDescent="0.25">
      <c r="B47" s="4">
        <v>45</v>
      </c>
      <c r="C47" s="5" t="s">
        <v>70</v>
      </c>
      <c r="D47">
        <v>2375.0949999999998</v>
      </c>
      <c r="E47">
        <v>1.2</v>
      </c>
      <c r="F47" s="7">
        <v>0.55379999999999996</v>
      </c>
      <c r="G47">
        <v>52.94</v>
      </c>
      <c r="H47">
        <v>550.47170000000006</v>
      </c>
      <c r="I47">
        <v>0.85</v>
      </c>
      <c r="J47">
        <v>7.7497999999999996</v>
      </c>
      <c r="K47">
        <v>6.66</v>
      </c>
      <c r="L47" s="7">
        <v>-10.427899999999999</v>
      </c>
      <c r="M47">
        <v>47.05</v>
      </c>
      <c r="N47">
        <v>3.7061000000000002</v>
      </c>
      <c r="O47">
        <v>0.35</v>
      </c>
      <c r="P47">
        <v>0.39279999999999998</v>
      </c>
      <c r="Q47">
        <v>10.87</v>
      </c>
      <c r="R47">
        <v>138.78569999999999</v>
      </c>
      <c r="S47">
        <v>2.77</v>
      </c>
      <c r="T47">
        <v>0.1002</v>
      </c>
      <c r="U47">
        <v>12.48</v>
      </c>
      <c r="V47">
        <v>0.2087</v>
      </c>
      <c r="W47">
        <v>20.29</v>
      </c>
      <c r="X47">
        <v>0.25700000000000001</v>
      </c>
      <c r="Y47">
        <v>16.45</v>
      </c>
      <c r="Z47">
        <v>0.28389999999999999</v>
      </c>
      <c r="AA47">
        <v>34.08</v>
      </c>
      <c r="AB47">
        <v>3.6200000000000003E-2</v>
      </c>
      <c r="AC47">
        <v>25.63</v>
      </c>
    </row>
    <row r="48" spans="2:29" x14ac:dyDescent="0.25">
      <c r="B48" s="4">
        <v>46</v>
      </c>
      <c r="C48" s="5" t="s">
        <v>71</v>
      </c>
      <c r="D48">
        <v>1404.213</v>
      </c>
      <c r="E48">
        <v>0.37</v>
      </c>
      <c r="F48" s="7">
        <v>0.30919999999999997</v>
      </c>
      <c r="G48">
        <v>53.42</v>
      </c>
      <c r="H48">
        <v>223.95349999999999</v>
      </c>
      <c r="I48">
        <v>0.72</v>
      </c>
      <c r="J48">
        <v>5.8136999999999999</v>
      </c>
      <c r="K48">
        <v>17.61</v>
      </c>
      <c r="L48">
        <v>678.92129999999997</v>
      </c>
      <c r="M48">
        <v>1.38</v>
      </c>
      <c r="N48">
        <v>2.0636999999999999</v>
      </c>
      <c r="O48">
        <v>2.21</v>
      </c>
      <c r="P48" s="7">
        <v>3.04E-2</v>
      </c>
      <c r="Q48">
        <v>65.489999999999995</v>
      </c>
      <c r="R48" s="7">
        <v>0.28560000000000002</v>
      </c>
      <c r="S48">
        <v>43.72</v>
      </c>
      <c r="T48">
        <v>0.41249999999999998</v>
      </c>
      <c r="U48">
        <v>3.91</v>
      </c>
      <c r="V48">
        <v>0.45390000000000003</v>
      </c>
      <c r="W48">
        <v>10.68</v>
      </c>
      <c r="X48">
        <v>0.42049999999999998</v>
      </c>
      <c r="Y48">
        <v>9.84</v>
      </c>
      <c r="Z48" s="7">
        <v>-7.3899999999999993E-2</v>
      </c>
      <c r="AA48">
        <v>160.69999999999999</v>
      </c>
      <c r="AB48">
        <v>3.3399999999999999E-2</v>
      </c>
      <c r="AC48">
        <v>33.229999999999997</v>
      </c>
    </row>
    <row r="49" spans="2:29" x14ac:dyDescent="0.25">
      <c r="B49" s="4">
        <v>47</v>
      </c>
      <c r="C49" s="5" t="s">
        <v>72</v>
      </c>
      <c r="D49">
        <v>1420.2850000000001</v>
      </c>
      <c r="E49">
        <v>1.43</v>
      </c>
      <c r="F49" s="7">
        <v>0.26329999999999998</v>
      </c>
      <c r="G49">
        <v>149.30000000000001</v>
      </c>
      <c r="H49">
        <v>204.99160000000001</v>
      </c>
      <c r="I49">
        <v>1.26</v>
      </c>
      <c r="J49">
        <v>4.9595000000000002</v>
      </c>
      <c r="K49">
        <v>19.3</v>
      </c>
      <c r="L49">
        <v>337.03129999999999</v>
      </c>
      <c r="M49">
        <v>2.16</v>
      </c>
      <c r="N49">
        <v>1.9655</v>
      </c>
      <c r="O49">
        <v>2.64</v>
      </c>
      <c r="P49" s="7">
        <v>3.5799999999999998E-2</v>
      </c>
      <c r="Q49">
        <v>80.12</v>
      </c>
      <c r="R49" s="7">
        <v>0.2949</v>
      </c>
      <c r="S49">
        <v>37.770000000000003</v>
      </c>
      <c r="T49">
        <v>1.8657999999999999</v>
      </c>
      <c r="U49">
        <v>2.2200000000000002</v>
      </c>
      <c r="V49">
        <v>1.2779</v>
      </c>
      <c r="W49">
        <v>4.6900000000000004</v>
      </c>
      <c r="X49">
        <v>0.38800000000000001</v>
      </c>
      <c r="Y49">
        <v>3.62</v>
      </c>
      <c r="Z49" s="7">
        <v>-7.3400000000000007E-2</v>
      </c>
      <c r="AA49">
        <v>78.72</v>
      </c>
      <c r="AB49">
        <v>2.53E-2</v>
      </c>
      <c r="AC49">
        <v>33.14</v>
      </c>
    </row>
    <row r="50" spans="2:29" x14ac:dyDescent="0.25">
      <c r="B50" s="4">
        <v>48</v>
      </c>
      <c r="C50" s="5" t="s">
        <v>73</v>
      </c>
      <c r="D50">
        <v>1411.144</v>
      </c>
      <c r="E50">
        <v>1.46</v>
      </c>
      <c r="F50" s="7">
        <v>0.1211</v>
      </c>
      <c r="G50">
        <v>216.1</v>
      </c>
      <c r="H50">
        <v>212.18960000000001</v>
      </c>
      <c r="I50">
        <v>0.54</v>
      </c>
      <c r="J50">
        <v>4.7786</v>
      </c>
      <c r="K50">
        <v>22.05</v>
      </c>
      <c r="L50">
        <v>302.5095</v>
      </c>
      <c r="M50">
        <v>0.93</v>
      </c>
      <c r="N50">
        <v>2.0718000000000001</v>
      </c>
      <c r="O50">
        <v>1.39</v>
      </c>
      <c r="P50" s="7">
        <v>3.7699999999999997E-2</v>
      </c>
      <c r="Q50">
        <v>70.17</v>
      </c>
      <c r="R50" s="7">
        <v>0.16769999999999999</v>
      </c>
      <c r="S50">
        <v>131.80000000000001</v>
      </c>
      <c r="T50">
        <v>8.4500000000000006E-2</v>
      </c>
      <c r="U50">
        <v>5.52</v>
      </c>
      <c r="V50">
        <v>0.13469999999999999</v>
      </c>
      <c r="W50">
        <v>19.14</v>
      </c>
      <c r="X50">
        <v>0.42159999999999997</v>
      </c>
      <c r="Y50">
        <v>8.75</v>
      </c>
      <c r="Z50" s="7">
        <v>-4.36E-2</v>
      </c>
      <c r="AA50">
        <v>310.60000000000002</v>
      </c>
      <c r="AB50">
        <v>3.0300000000000001E-2</v>
      </c>
      <c r="AC50">
        <v>49.3</v>
      </c>
    </row>
    <row r="51" spans="2:29" x14ac:dyDescent="0.25">
      <c r="B51" s="4">
        <v>49</v>
      </c>
      <c r="C51" s="5" t="s">
        <v>74</v>
      </c>
      <c r="D51">
        <v>2278.2280000000001</v>
      </c>
      <c r="E51">
        <v>0.83</v>
      </c>
      <c r="F51" s="7">
        <v>2.6700000000000002E-2</v>
      </c>
      <c r="G51">
        <v>748.7</v>
      </c>
      <c r="H51">
        <v>497.74149999999997</v>
      </c>
      <c r="I51">
        <v>0.66</v>
      </c>
      <c r="J51">
        <v>6.8940999999999999</v>
      </c>
      <c r="K51">
        <v>11.29</v>
      </c>
      <c r="L51" s="7">
        <v>4.6867000000000001</v>
      </c>
      <c r="M51">
        <v>38.19</v>
      </c>
      <c r="N51">
        <v>5.0275999999999996</v>
      </c>
      <c r="O51">
        <v>1.31</v>
      </c>
      <c r="P51">
        <v>0.19789999999999999</v>
      </c>
      <c r="Q51">
        <v>32.31</v>
      </c>
      <c r="R51">
        <v>4.3780000000000001</v>
      </c>
      <c r="S51">
        <v>20.149999999999999</v>
      </c>
      <c r="T51">
        <v>8.8200000000000001E-2</v>
      </c>
      <c r="U51">
        <v>8.59</v>
      </c>
      <c r="V51">
        <v>0.2056</v>
      </c>
      <c r="W51">
        <v>11.35</v>
      </c>
      <c r="X51">
        <v>0.18990000000000001</v>
      </c>
      <c r="Y51">
        <v>5.79</v>
      </c>
      <c r="Z51">
        <v>0.29870000000000002</v>
      </c>
      <c r="AA51">
        <v>55.09</v>
      </c>
      <c r="AB51">
        <v>3.61E-2</v>
      </c>
      <c r="AC51">
        <v>33.5</v>
      </c>
    </row>
    <row r="52" spans="2:29" x14ac:dyDescent="0.25">
      <c r="B52" s="4">
        <v>50</v>
      </c>
      <c r="C52" s="5" t="s">
        <v>75</v>
      </c>
      <c r="D52">
        <v>2085.0360000000001</v>
      </c>
      <c r="E52">
        <v>0.76</v>
      </c>
      <c r="F52" s="7">
        <v>0.2656</v>
      </c>
      <c r="G52">
        <v>266.39999999999998</v>
      </c>
      <c r="H52">
        <v>442.15280000000001</v>
      </c>
      <c r="I52">
        <v>1.4</v>
      </c>
      <c r="J52">
        <v>6.8586999999999998</v>
      </c>
      <c r="K52">
        <v>10.65</v>
      </c>
      <c r="L52" s="7">
        <v>-4.1759000000000004</v>
      </c>
      <c r="M52">
        <v>67.88</v>
      </c>
      <c r="N52">
        <v>4.6413000000000002</v>
      </c>
      <c r="O52">
        <v>1.76</v>
      </c>
      <c r="P52">
        <v>0.10580000000000001</v>
      </c>
      <c r="Q52">
        <v>13.99</v>
      </c>
      <c r="R52">
        <v>9.6671999999999993</v>
      </c>
      <c r="S52">
        <v>7.83</v>
      </c>
      <c r="T52">
        <v>7.6999999999999999E-2</v>
      </c>
      <c r="U52">
        <v>9.85</v>
      </c>
      <c r="V52">
        <v>0.1953</v>
      </c>
      <c r="W52">
        <v>15.41</v>
      </c>
      <c r="X52">
        <v>0.15559999999999999</v>
      </c>
      <c r="Y52">
        <v>15.46</v>
      </c>
      <c r="Z52">
        <v>0.32150000000000001</v>
      </c>
      <c r="AA52">
        <v>15.93</v>
      </c>
      <c r="AB52">
        <v>3.61E-2</v>
      </c>
      <c r="AC52">
        <v>35.44</v>
      </c>
    </row>
    <row r="53" spans="2:29" x14ac:dyDescent="0.25">
      <c r="B53" s="4">
        <v>51</v>
      </c>
      <c r="C53" s="5" t="s">
        <v>76</v>
      </c>
      <c r="D53">
        <v>2149.4319999999998</v>
      </c>
      <c r="E53">
        <v>0.4</v>
      </c>
      <c r="F53">
        <v>1.3183</v>
      </c>
      <c r="G53">
        <v>15.47</v>
      </c>
      <c r="H53">
        <v>463.26609999999999</v>
      </c>
      <c r="I53">
        <v>0.68</v>
      </c>
      <c r="J53">
        <v>41.512599999999999</v>
      </c>
      <c r="K53">
        <v>2.08</v>
      </c>
      <c r="L53">
        <v>89.994600000000005</v>
      </c>
      <c r="M53">
        <v>3.83</v>
      </c>
      <c r="N53">
        <v>4.3220999999999998</v>
      </c>
      <c r="O53">
        <v>1.0900000000000001</v>
      </c>
      <c r="P53">
        <v>0.1401</v>
      </c>
      <c r="Q53">
        <v>39.270000000000003</v>
      </c>
      <c r="R53">
        <v>21.941700000000001</v>
      </c>
      <c r="S53">
        <v>9.67</v>
      </c>
      <c r="T53">
        <v>2.8828999999999998</v>
      </c>
      <c r="U53">
        <v>2.0299999999999998</v>
      </c>
      <c r="V53">
        <v>3.2804000000000002</v>
      </c>
      <c r="W53">
        <v>4.0999999999999996</v>
      </c>
      <c r="X53">
        <v>0.16170000000000001</v>
      </c>
      <c r="Y53">
        <v>16.52</v>
      </c>
      <c r="Z53">
        <v>0.33110000000000001</v>
      </c>
      <c r="AA53">
        <v>42.29</v>
      </c>
      <c r="AB53">
        <v>2.1399999999999999E-2</v>
      </c>
      <c r="AC53">
        <v>51.48</v>
      </c>
    </row>
    <row r="54" spans="2:29" x14ac:dyDescent="0.25">
      <c r="B54" s="4">
        <v>52</v>
      </c>
      <c r="C54" s="5" t="s">
        <v>77</v>
      </c>
      <c r="D54">
        <v>1900.0709999999999</v>
      </c>
      <c r="E54">
        <v>0.85</v>
      </c>
      <c r="F54">
        <v>1.9326000000000001</v>
      </c>
      <c r="G54">
        <v>22.28</v>
      </c>
      <c r="H54">
        <v>424.39190000000002</v>
      </c>
      <c r="I54">
        <v>0.96</v>
      </c>
      <c r="J54">
        <v>17.165600000000001</v>
      </c>
      <c r="K54">
        <v>4.6399999999999997</v>
      </c>
      <c r="L54" s="7">
        <v>19.929300000000001</v>
      </c>
      <c r="M54">
        <v>14</v>
      </c>
      <c r="N54">
        <v>3.6040000000000001</v>
      </c>
      <c r="O54">
        <v>0.69</v>
      </c>
      <c r="P54">
        <v>0.78210000000000002</v>
      </c>
      <c r="Q54">
        <v>5.36</v>
      </c>
      <c r="R54">
        <v>348.65159999999997</v>
      </c>
      <c r="S54">
        <v>2.0299999999999998</v>
      </c>
      <c r="T54">
        <v>0.3831</v>
      </c>
      <c r="U54">
        <v>7.1</v>
      </c>
      <c r="V54">
        <v>0.314</v>
      </c>
      <c r="W54">
        <v>3.34</v>
      </c>
      <c r="X54">
        <v>0.37630000000000002</v>
      </c>
      <c r="Y54">
        <v>8.58</v>
      </c>
      <c r="Z54">
        <v>0.15809999999999999</v>
      </c>
      <c r="AA54">
        <v>116.1</v>
      </c>
      <c r="AB54">
        <v>5.4899999999999997E-2</v>
      </c>
      <c r="AC54">
        <v>21.19</v>
      </c>
    </row>
    <row r="55" spans="2:29" x14ac:dyDescent="0.25">
      <c r="B55" s="4">
        <v>53</v>
      </c>
      <c r="C55" s="5" t="s">
        <v>78</v>
      </c>
      <c r="D55">
        <v>1882.0360000000001</v>
      </c>
      <c r="E55">
        <v>0.74</v>
      </c>
      <c r="F55">
        <v>2.032</v>
      </c>
      <c r="G55">
        <v>64.099999999999994</v>
      </c>
      <c r="H55">
        <v>416.20830000000001</v>
      </c>
      <c r="I55">
        <v>0.85</v>
      </c>
      <c r="J55">
        <v>54.050699999999999</v>
      </c>
      <c r="K55">
        <v>2.0099999999999998</v>
      </c>
      <c r="L55">
        <v>57.823500000000003</v>
      </c>
      <c r="M55">
        <v>5</v>
      </c>
      <c r="N55">
        <v>3.4931999999999999</v>
      </c>
      <c r="O55">
        <v>1.23</v>
      </c>
      <c r="P55">
        <v>0.81679999999999997</v>
      </c>
      <c r="Q55">
        <v>9.9499999999999993</v>
      </c>
      <c r="R55">
        <v>373.01589999999999</v>
      </c>
      <c r="S55">
        <v>1.47</v>
      </c>
      <c r="T55">
        <v>0.18809999999999999</v>
      </c>
      <c r="U55">
        <v>12.76</v>
      </c>
      <c r="V55">
        <v>2.3475999999999999</v>
      </c>
      <c r="W55">
        <v>3.04</v>
      </c>
      <c r="X55">
        <v>0.38379999999999997</v>
      </c>
      <c r="Y55">
        <v>12.47</v>
      </c>
      <c r="Z55">
        <v>0.2228</v>
      </c>
      <c r="AA55">
        <v>43.57</v>
      </c>
      <c r="AB55">
        <v>3.2000000000000001E-2</v>
      </c>
      <c r="AC55">
        <v>21.25</v>
      </c>
    </row>
    <row r="56" spans="2:29" x14ac:dyDescent="0.25">
      <c r="B56" s="4">
        <v>54</v>
      </c>
      <c r="C56" s="5" t="s">
        <v>79</v>
      </c>
      <c r="D56">
        <v>2029.0119999999999</v>
      </c>
      <c r="E56">
        <v>1.08</v>
      </c>
      <c r="F56">
        <v>20.4343</v>
      </c>
      <c r="G56">
        <v>9.42</v>
      </c>
      <c r="H56">
        <v>421.55770000000001</v>
      </c>
      <c r="I56">
        <v>0.59</v>
      </c>
      <c r="J56">
        <v>20.912400000000002</v>
      </c>
      <c r="K56">
        <v>4.72</v>
      </c>
      <c r="L56" s="7">
        <v>33.9816</v>
      </c>
      <c r="M56">
        <v>10.86</v>
      </c>
      <c r="N56">
        <v>3.2202999999999999</v>
      </c>
      <c r="O56">
        <v>1.78</v>
      </c>
      <c r="P56">
        <v>0.69040000000000001</v>
      </c>
      <c r="Q56">
        <v>2.73</v>
      </c>
      <c r="R56">
        <v>234.2997</v>
      </c>
      <c r="S56">
        <v>2.2599999999999998</v>
      </c>
      <c r="T56">
        <v>0.1978</v>
      </c>
      <c r="U56">
        <v>5.67</v>
      </c>
      <c r="V56">
        <v>0.67159999999999997</v>
      </c>
      <c r="W56">
        <v>5.6</v>
      </c>
      <c r="X56">
        <v>0.29449999999999998</v>
      </c>
      <c r="Y56">
        <v>14.32</v>
      </c>
      <c r="Z56">
        <v>0.13900000000000001</v>
      </c>
      <c r="AA56">
        <v>60.73</v>
      </c>
      <c r="AB56">
        <v>4.1700000000000001E-2</v>
      </c>
      <c r="AC56">
        <v>28.67</v>
      </c>
    </row>
    <row r="57" spans="2:29" x14ac:dyDescent="0.25">
      <c r="B57" s="4">
        <v>55</v>
      </c>
      <c r="C57" s="5" t="s">
        <v>80</v>
      </c>
      <c r="D57">
        <v>2061.6480000000001</v>
      </c>
      <c r="E57">
        <v>1.33</v>
      </c>
      <c r="F57">
        <v>1.2742</v>
      </c>
      <c r="G57">
        <v>19.29</v>
      </c>
      <c r="H57">
        <v>551.47490000000005</v>
      </c>
      <c r="I57">
        <v>0.69</v>
      </c>
      <c r="J57">
        <v>5.8814000000000002</v>
      </c>
      <c r="K57">
        <v>13.46</v>
      </c>
      <c r="L57" s="7">
        <v>-11.305300000000001</v>
      </c>
      <c r="M57">
        <v>36.64</v>
      </c>
      <c r="N57">
        <v>3.1907999999999999</v>
      </c>
      <c r="O57">
        <v>1.45</v>
      </c>
      <c r="P57">
        <v>0.43440000000000001</v>
      </c>
      <c r="Q57">
        <v>17.14</v>
      </c>
      <c r="R57">
        <v>220.74940000000001</v>
      </c>
      <c r="S57">
        <v>1.82</v>
      </c>
      <c r="T57">
        <v>0.1232</v>
      </c>
      <c r="U57">
        <v>8.74</v>
      </c>
      <c r="V57">
        <v>0.24310000000000001</v>
      </c>
      <c r="W57">
        <v>17.27</v>
      </c>
      <c r="X57">
        <v>0.28739999999999999</v>
      </c>
      <c r="Y57">
        <v>6.71</v>
      </c>
      <c r="Z57">
        <v>0.2034</v>
      </c>
      <c r="AA57">
        <v>36.22</v>
      </c>
      <c r="AB57">
        <v>3.5400000000000001E-2</v>
      </c>
      <c r="AC57">
        <v>45.09</v>
      </c>
    </row>
    <row r="58" spans="2:29" x14ac:dyDescent="0.25">
      <c r="B58" s="4">
        <v>56</v>
      </c>
      <c r="C58" s="5" t="s">
        <v>81</v>
      </c>
      <c r="D58">
        <v>2187.0839999999998</v>
      </c>
      <c r="E58">
        <v>0.87</v>
      </c>
      <c r="F58">
        <v>0.84119999999999995</v>
      </c>
      <c r="G58">
        <v>31.39</v>
      </c>
      <c r="H58">
        <v>516.76530000000002</v>
      </c>
      <c r="I58">
        <v>0.28000000000000003</v>
      </c>
      <c r="J58">
        <v>5.6153000000000004</v>
      </c>
      <c r="K58">
        <v>7.57</v>
      </c>
      <c r="L58" s="7">
        <v>-11.7643</v>
      </c>
      <c r="M58">
        <v>21.33</v>
      </c>
      <c r="N58">
        <v>2.9119999999999999</v>
      </c>
      <c r="O58">
        <v>0.83</v>
      </c>
      <c r="P58">
        <v>0.28270000000000001</v>
      </c>
      <c r="Q58">
        <v>15.27</v>
      </c>
      <c r="R58">
        <v>130.27099999999999</v>
      </c>
      <c r="S58">
        <v>2.7</v>
      </c>
      <c r="T58">
        <v>8.6099999999999996E-2</v>
      </c>
      <c r="U58">
        <v>9.26</v>
      </c>
      <c r="V58">
        <v>0.39950000000000002</v>
      </c>
      <c r="W58">
        <v>7.38</v>
      </c>
      <c r="X58">
        <v>0.21490000000000001</v>
      </c>
      <c r="Y58">
        <v>14.28</v>
      </c>
      <c r="Z58">
        <v>0.1709</v>
      </c>
      <c r="AA58">
        <v>64.72</v>
      </c>
      <c r="AB58">
        <v>3.7900000000000003E-2</v>
      </c>
      <c r="AC58">
        <v>53.85</v>
      </c>
    </row>
    <row r="59" spans="2:29" x14ac:dyDescent="0.25">
      <c r="B59" s="4">
        <v>57</v>
      </c>
      <c r="C59" s="5" t="s">
        <v>82</v>
      </c>
      <c r="D59">
        <v>2137.6759999999999</v>
      </c>
      <c r="E59">
        <v>1.06</v>
      </c>
      <c r="F59">
        <v>0.70760000000000001</v>
      </c>
      <c r="G59">
        <v>67.27</v>
      </c>
      <c r="H59">
        <v>495.90069999999997</v>
      </c>
      <c r="I59">
        <v>0.39</v>
      </c>
      <c r="J59">
        <v>5.1064999999999996</v>
      </c>
      <c r="K59">
        <v>13.51</v>
      </c>
      <c r="L59" s="7">
        <v>-24.5456</v>
      </c>
      <c r="M59">
        <v>21.98</v>
      </c>
      <c r="N59">
        <v>2.6373000000000002</v>
      </c>
      <c r="O59">
        <v>1.96</v>
      </c>
      <c r="P59">
        <v>0.3357</v>
      </c>
      <c r="Q59">
        <v>16.11</v>
      </c>
      <c r="R59">
        <v>134.11349999999999</v>
      </c>
      <c r="S59">
        <v>1.55</v>
      </c>
      <c r="T59">
        <v>0.3347</v>
      </c>
      <c r="U59">
        <v>3.28</v>
      </c>
      <c r="V59">
        <v>0.4476</v>
      </c>
      <c r="W59">
        <v>5.83</v>
      </c>
      <c r="X59">
        <v>0.21879999999999999</v>
      </c>
      <c r="Y59">
        <v>7.21</v>
      </c>
      <c r="Z59">
        <v>0.2263</v>
      </c>
      <c r="AA59">
        <v>32.799999999999997</v>
      </c>
      <c r="AB59">
        <v>3.0700000000000002E-2</v>
      </c>
      <c r="AC59">
        <v>27.68</v>
      </c>
    </row>
    <row r="60" spans="2:29" x14ac:dyDescent="0.25">
      <c r="B60" s="4">
        <v>58</v>
      </c>
      <c r="C60" s="5" t="s">
        <v>83</v>
      </c>
      <c r="D60">
        <v>1110.395</v>
      </c>
      <c r="E60">
        <v>0.96</v>
      </c>
      <c r="F60" s="7">
        <v>2.8899999999999999E-2</v>
      </c>
      <c r="G60">
        <v>374.7</v>
      </c>
      <c r="H60">
        <v>105.51390000000001</v>
      </c>
      <c r="I60">
        <v>1.04</v>
      </c>
      <c r="J60">
        <v>4.0805999999999996</v>
      </c>
      <c r="K60">
        <v>10.8</v>
      </c>
      <c r="L60">
        <v>327.52749999999997</v>
      </c>
      <c r="M60">
        <v>1.53</v>
      </c>
      <c r="N60">
        <v>1.1308</v>
      </c>
      <c r="O60">
        <v>2.2799999999999998</v>
      </c>
      <c r="P60" s="7">
        <v>6.83E-2</v>
      </c>
      <c r="Q60">
        <v>39.450000000000003</v>
      </c>
      <c r="R60" s="7">
        <v>0.3957</v>
      </c>
      <c r="S60">
        <v>48.14</v>
      </c>
      <c r="T60">
        <v>1.7718</v>
      </c>
      <c r="U60">
        <v>3.55</v>
      </c>
      <c r="V60">
        <v>1.1277999999999999</v>
      </c>
      <c r="W60">
        <v>9.48</v>
      </c>
      <c r="X60">
        <v>0.28139999999999998</v>
      </c>
      <c r="Y60">
        <v>11.4</v>
      </c>
      <c r="Z60" s="7">
        <v>3.6900000000000002E-2</v>
      </c>
      <c r="AA60">
        <v>182.9</v>
      </c>
      <c r="AB60">
        <v>3.7499999999999999E-2</v>
      </c>
      <c r="AC60">
        <v>20.58</v>
      </c>
    </row>
    <row r="61" spans="2:29" x14ac:dyDescent="0.25">
      <c r="B61" s="4">
        <v>59</v>
      </c>
      <c r="C61" s="5" t="s">
        <v>84</v>
      </c>
      <c r="D61">
        <v>1139.549</v>
      </c>
      <c r="E61">
        <v>0.91</v>
      </c>
      <c r="F61" s="7">
        <v>0.12429999999999999</v>
      </c>
      <c r="G61">
        <v>162.80000000000001</v>
      </c>
      <c r="H61">
        <v>262.50049999999999</v>
      </c>
      <c r="I61">
        <v>0.73</v>
      </c>
      <c r="J61">
        <v>4.3494999999999999</v>
      </c>
      <c r="K61">
        <v>14.94</v>
      </c>
      <c r="L61">
        <v>278.86930000000001</v>
      </c>
      <c r="M61">
        <v>1.85</v>
      </c>
      <c r="N61">
        <v>1.4763999999999999</v>
      </c>
      <c r="O61">
        <v>1.86</v>
      </c>
      <c r="P61" s="7">
        <v>5.4399999999999997E-2</v>
      </c>
      <c r="Q61">
        <v>40.25</v>
      </c>
      <c r="R61" s="7">
        <v>0.35620000000000002</v>
      </c>
      <c r="S61">
        <v>64.569999999999993</v>
      </c>
      <c r="T61">
        <v>9.6699999999999994E-2</v>
      </c>
      <c r="U61">
        <v>6.96</v>
      </c>
      <c r="V61">
        <v>0.1575</v>
      </c>
      <c r="W61">
        <v>26.32</v>
      </c>
      <c r="X61">
        <v>0.30249999999999999</v>
      </c>
      <c r="Y61">
        <v>7.09</v>
      </c>
      <c r="Z61" s="7">
        <v>-4.7500000000000001E-2</v>
      </c>
      <c r="AA61">
        <v>120.3</v>
      </c>
      <c r="AB61">
        <v>2.6499999999999999E-2</v>
      </c>
      <c r="AC61">
        <v>45</v>
      </c>
    </row>
    <row r="62" spans="2:29" x14ac:dyDescent="0.25">
      <c r="B62" s="4">
        <v>60</v>
      </c>
      <c r="C62" s="5" t="s">
        <v>85</v>
      </c>
      <c r="D62">
        <v>1138.652</v>
      </c>
      <c r="E62">
        <v>0.76</v>
      </c>
      <c r="F62" s="7">
        <v>0.1239</v>
      </c>
      <c r="G62">
        <v>253.4</v>
      </c>
      <c r="H62">
        <v>270.39780000000002</v>
      </c>
      <c r="I62">
        <v>0.84</v>
      </c>
      <c r="J62">
        <v>4.8993000000000002</v>
      </c>
      <c r="K62">
        <v>18.510000000000002</v>
      </c>
      <c r="L62">
        <v>955.6327</v>
      </c>
      <c r="M62">
        <v>0.91</v>
      </c>
      <c r="N62">
        <v>1.6194</v>
      </c>
      <c r="O62">
        <v>1.84</v>
      </c>
      <c r="P62" s="7">
        <v>5.9799999999999999E-2</v>
      </c>
      <c r="Q62">
        <v>57.18</v>
      </c>
      <c r="R62">
        <v>0.69159999999999999</v>
      </c>
      <c r="S62">
        <v>57.16</v>
      </c>
      <c r="T62">
        <v>1.5999000000000001</v>
      </c>
      <c r="U62">
        <v>2.84</v>
      </c>
      <c r="V62">
        <v>0.8982</v>
      </c>
      <c r="W62">
        <v>5.98</v>
      </c>
      <c r="X62">
        <v>0.33040000000000003</v>
      </c>
      <c r="Y62">
        <v>5.74</v>
      </c>
      <c r="Z62" s="7">
        <v>-1.89E-2</v>
      </c>
      <c r="AA62">
        <v>491.9</v>
      </c>
      <c r="AB62">
        <v>2.4899999999999999E-2</v>
      </c>
      <c r="AC62">
        <v>31.91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"/>
  <sheetViews>
    <sheetView workbookViewId="0">
      <selection activeCell="G2" sqref="G2"/>
    </sheetView>
  </sheetViews>
  <sheetFormatPr defaultColWidth="11" defaultRowHeight="15.75" x14ac:dyDescent="0.25"/>
  <cols>
    <col min="5" max="5" width="12.125" bestFit="1" customWidth="1"/>
    <col min="10" max="10" width="12.375" bestFit="1" customWidth="1"/>
    <col min="11" max="11" width="9.125" bestFit="1" customWidth="1"/>
    <col min="14" max="14" width="16" bestFit="1" customWidth="1"/>
    <col min="15" max="15" width="13.625" bestFit="1" customWidth="1"/>
  </cols>
  <sheetData>
    <row r="1" spans="1:16" x14ac:dyDescent="0.25">
      <c r="A1" t="s">
        <v>126</v>
      </c>
    </row>
    <row r="3" spans="1:16" x14ac:dyDescent="0.25">
      <c r="A3" s="2"/>
      <c r="B3" s="2"/>
      <c r="C3" s="2" t="s">
        <v>6</v>
      </c>
      <c r="D3" s="2" t="s">
        <v>0</v>
      </c>
      <c r="E3" s="2" t="s">
        <v>91</v>
      </c>
      <c r="F3" s="2" t="s">
        <v>0</v>
      </c>
    </row>
    <row r="4" spans="1:16" x14ac:dyDescent="0.25">
      <c r="A4" s="4">
        <v>1</v>
      </c>
      <c r="B4" s="5" t="s">
        <v>26</v>
      </c>
      <c r="C4">
        <v>8860.7199999999993</v>
      </c>
      <c r="D4">
        <v>1.26</v>
      </c>
      <c r="E4" s="15">
        <f>C4/1000</f>
        <v>8.8607199999999988</v>
      </c>
      <c r="F4">
        <f>D4</f>
        <v>1.26</v>
      </c>
    </row>
    <row r="5" spans="1:16" x14ac:dyDescent="0.25">
      <c r="A5" s="4">
        <v>2</v>
      </c>
      <c r="B5" s="5" t="s">
        <v>27</v>
      </c>
      <c r="C5">
        <v>8721.8629999999994</v>
      </c>
      <c r="D5">
        <v>0.65</v>
      </c>
      <c r="E5" s="15">
        <f t="shared" ref="E5:E63" si="0">C5/1000</f>
        <v>8.721862999999999</v>
      </c>
      <c r="F5">
        <f t="shared" ref="F5:F63" si="1">D5</f>
        <v>0.65</v>
      </c>
    </row>
    <row r="6" spans="1:16" x14ac:dyDescent="0.25">
      <c r="A6" s="4">
        <v>3</v>
      </c>
      <c r="B6" s="5" t="s">
        <v>28</v>
      </c>
      <c r="C6">
        <v>8866.7520000000004</v>
      </c>
      <c r="D6">
        <v>0.77</v>
      </c>
      <c r="E6" s="15">
        <f t="shared" si="0"/>
        <v>8.866752</v>
      </c>
      <c r="F6">
        <f t="shared" si="1"/>
        <v>0.77</v>
      </c>
    </row>
    <row r="7" spans="1:16" x14ac:dyDescent="0.25">
      <c r="A7" s="4">
        <v>4</v>
      </c>
      <c r="B7" s="5" t="s">
        <v>29</v>
      </c>
      <c r="C7">
        <v>8736.5390000000007</v>
      </c>
      <c r="D7">
        <v>1.1499999999999999</v>
      </c>
      <c r="E7" s="15">
        <f t="shared" si="0"/>
        <v>8.7365390000000005</v>
      </c>
      <c r="F7">
        <f t="shared" si="1"/>
        <v>1.1499999999999999</v>
      </c>
      <c r="J7" s="10" t="s">
        <v>89</v>
      </c>
      <c r="K7" s="11" t="s">
        <v>90</v>
      </c>
      <c r="L7" s="12" t="s">
        <v>92</v>
      </c>
      <c r="M7" s="12" t="s">
        <v>93</v>
      </c>
      <c r="N7" s="12" t="s">
        <v>94</v>
      </c>
      <c r="O7" s="13" t="s">
        <v>95</v>
      </c>
      <c r="P7" s="13" t="s">
        <v>99</v>
      </c>
    </row>
    <row r="8" spans="1:16" x14ac:dyDescent="0.25">
      <c r="A8" s="4">
        <v>5</v>
      </c>
      <c r="B8" s="5" t="s">
        <v>30</v>
      </c>
      <c r="C8">
        <v>8508.3140000000003</v>
      </c>
      <c r="D8">
        <v>0.61</v>
      </c>
      <c r="E8" s="15">
        <f t="shared" si="0"/>
        <v>8.5083140000000004</v>
      </c>
      <c r="F8">
        <f t="shared" si="1"/>
        <v>0.61</v>
      </c>
      <c r="J8" s="37">
        <v>10</v>
      </c>
      <c r="K8" s="14" t="s">
        <v>26</v>
      </c>
      <c r="L8" s="16">
        <f t="shared" ref="L8:M10" si="2">E4</f>
        <v>8.8607199999999988</v>
      </c>
      <c r="M8" s="16">
        <f t="shared" si="2"/>
        <v>1.26</v>
      </c>
      <c r="N8" s="36">
        <f>AVERAGE(L8:L10)</f>
        <v>8.8164449999999999</v>
      </c>
      <c r="O8" s="36">
        <f>AVERAGE(M8:M10)</f>
        <v>0.89333333333333342</v>
      </c>
      <c r="P8" s="36">
        <f>STDEV(L8:L10)</f>
        <v>8.1965921571101955E-2</v>
      </c>
    </row>
    <row r="9" spans="1:16" x14ac:dyDescent="0.25">
      <c r="A9" s="4">
        <v>6</v>
      </c>
      <c r="B9" s="5" t="s">
        <v>31</v>
      </c>
      <c r="C9">
        <v>8536.5910000000003</v>
      </c>
      <c r="D9">
        <v>1.01</v>
      </c>
      <c r="E9" s="15">
        <f t="shared" si="0"/>
        <v>8.5365909999999996</v>
      </c>
      <c r="F9">
        <f t="shared" si="1"/>
        <v>1.01</v>
      </c>
      <c r="J9" s="37"/>
      <c r="K9" s="14" t="s">
        <v>27</v>
      </c>
      <c r="L9" s="16">
        <f t="shared" si="2"/>
        <v>8.721862999999999</v>
      </c>
      <c r="M9" s="16">
        <f t="shared" si="2"/>
        <v>0.65</v>
      </c>
      <c r="N9" s="36"/>
      <c r="O9" s="36"/>
      <c r="P9" s="36"/>
    </row>
    <row r="10" spans="1:16" x14ac:dyDescent="0.25">
      <c r="A10" s="4">
        <v>7</v>
      </c>
      <c r="B10" s="5" t="s">
        <v>32</v>
      </c>
      <c r="C10">
        <v>8887.0259999999998</v>
      </c>
      <c r="D10">
        <v>0.56999999999999995</v>
      </c>
      <c r="E10" s="15">
        <f t="shared" si="0"/>
        <v>8.8870260000000005</v>
      </c>
      <c r="F10">
        <f t="shared" si="1"/>
        <v>0.56999999999999995</v>
      </c>
      <c r="J10" s="37"/>
      <c r="K10" s="14" t="s">
        <v>28</v>
      </c>
      <c r="L10" s="16">
        <f t="shared" si="2"/>
        <v>8.866752</v>
      </c>
      <c r="M10" s="16">
        <f t="shared" si="2"/>
        <v>0.77</v>
      </c>
      <c r="N10" s="36"/>
      <c r="O10" s="36"/>
      <c r="P10" s="36"/>
    </row>
    <row r="11" spans="1:16" x14ac:dyDescent="0.25">
      <c r="A11" s="4">
        <v>8</v>
      </c>
      <c r="B11" s="5" t="s">
        <v>33</v>
      </c>
      <c r="C11">
        <v>8784.1779999999999</v>
      </c>
      <c r="D11">
        <v>0.56000000000000005</v>
      </c>
      <c r="E11" s="15">
        <f t="shared" si="0"/>
        <v>8.7841780000000007</v>
      </c>
      <c r="F11">
        <f t="shared" si="1"/>
        <v>0.56000000000000005</v>
      </c>
      <c r="J11" s="37">
        <v>20</v>
      </c>
      <c r="K11" s="14" t="s">
        <v>38</v>
      </c>
      <c r="L11" s="16">
        <f t="shared" ref="L11:M13" si="3">E16</f>
        <v>4.8018929999999997</v>
      </c>
      <c r="M11" s="16">
        <f t="shared" si="3"/>
        <v>0.68</v>
      </c>
      <c r="N11" s="36">
        <f>AVERAGE(L11:L13)</f>
        <v>4.4981260000000001</v>
      </c>
      <c r="O11" s="36">
        <f>AVERAGE(M11:M13)</f>
        <v>0.87333333333333341</v>
      </c>
      <c r="P11" s="36">
        <f>STDEV(L11:L13)</f>
        <v>0.26420060217380276</v>
      </c>
    </row>
    <row r="12" spans="1:16" x14ac:dyDescent="0.25">
      <c r="A12" s="4">
        <v>9</v>
      </c>
      <c r="B12" s="5" t="s">
        <v>34</v>
      </c>
      <c r="C12">
        <v>8717.0910000000003</v>
      </c>
      <c r="D12">
        <v>0.71</v>
      </c>
      <c r="E12" s="15">
        <f t="shared" si="0"/>
        <v>8.7170909999999999</v>
      </c>
      <c r="F12">
        <f t="shared" si="1"/>
        <v>0.71</v>
      </c>
      <c r="J12" s="37"/>
      <c r="K12" s="14" t="s">
        <v>39</v>
      </c>
      <c r="L12" s="16">
        <f t="shared" si="3"/>
        <v>4.3706589999999998</v>
      </c>
      <c r="M12" s="16">
        <f t="shared" si="3"/>
        <v>1.1499999999999999</v>
      </c>
      <c r="N12" s="36"/>
      <c r="O12" s="36"/>
      <c r="P12" s="36"/>
    </row>
    <row r="13" spans="1:16" x14ac:dyDescent="0.25">
      <c r="A13" s="4">
        <v>10</v>
      </c>
      <c r="B13" s="5" t="s">
        <v>35</v>
      </c>
      <c r="C13">
        <v>15043.09</v>
      </c>
      <c r="D13">
        <v>0.92</v>
      </c>
      <c r="E13" s="15">
        <f t="shared" si="0"/>
        <v>15.043089999999999</v>
      </c>
      <c r="F13">
        <f t="shared" si="1"/>
        <v>0.92</v>
      </c>
      <c r="J13" s="37"/>
      <c r="K13" s="14" t="s">
        <v>40</v>
      </c>
      <c r="L13" s="16">
        <f t="shared" si="3"/>
        <v>4.3218259999999997</v>
      </c>
      <c r="M13" s="16">
        <f t="shared" si="3"/>
        <v>0.79</v>
      </c>
      <c r="N13" s="36"/>
      <c r="O13" s="36"/>
      <c r="P13" s="36"/>
    </row>
    <row r="14" spans="1:16" x14ac:dyDescent="0.25">
      <c r="A14" s="4">
        <v>11</v>
      </c>
      <c r="B14" s="5" t="s">
        <v>36</v>
      </c>
      <c r="C14">
        <v>14517.55</v>
      </c>
      <c r="D14">
        <v>0.69</v>
      </c>
      <c r="E14" s="15">
        <f t="shared" si="0"/>
        <v>14.51755</v>
      </c>
      <c r="F14">
        <f t="shared" si="1"/>
        <v>0.69</v>
      </c>
      <c r="J14" s="37">
        <v>30</v>
      </c>
      <c r="K14" s="14" t="s">
        <v>50</v>
      </c>
      <c r="L14" s="16">
        <f t="shared" ref="L14:M16" si="4">E28</f>
        <v>3.3180730000000001</v>
      </c>
      <c r="M14" s="16">
        <f t="shared" si="4"/>
        <v>1.19</v>
      </c>
      <c r="N14" s="36">
        <f>AVERAGE(L14:L16)</f>
        <v>3.1298550000000005</v>
      </c>
      <c r="O14" s="36">
        <f>AVERAGE(M14:M16)</f>
        <v>1.01</v>
      </c>
      <c r="P14" s="36">
        <f>STDEV(L14:L16)</f>
        <v>0.16350055455257639</v>
      </c>
    </row>
    <row r="15" spans="1:16" x14ac:dyDescent="0.25">
      <c r="A15" s="4">
        <v>12</v>
      </c>
      <c r="B15" s="5" t="s">
        <v>37</v>
      </c>
      <c r="C15">
        <v>14695.81</v>
      </c>
      <c r="D15">
        <v>0.72</v>
      </c>
      <c r="E15" s="15">
        <f t="shared" si="0"/>
        <v>14.69581</v>
      </c>
      <c r="F15">
        <f t="shared" si="1"/>
        <v>0.72</v>
      </c>
      <c r="J15" s="37"/>
      <c r="K15" s="14" t="s">
        <v>51</v>
      </c>
      <c r="L15" s="16">
        <f t="shared" si="4"/>
        <v>3.0485100000000003</v>
      </c>
      <c r="M15" s="16">
        <f t="shared" si="4"/>
        <v>0.69</v>
      </c>
      <c r="N15" s="36"/>
      <c r="O15" s="36"/>
      <c r="P15" s="36"/>
    </row>
    <row r="16" spans="1:16" x14ac:dyDescent="0.25">
      <c r="A16" s="4">
        <v>13</v>
      </c>
      <c r="B16" s="5" t="s">
        <v>38</v>
      </c>
      <c r="C16">
        <v>4801.893</v>
      </c>
      <c r="D16">
        <v>0.68</v>
      </c>
      <c r="E16" s="15">
        <f t="shared" si="0"/>
        <v>4.8018929999999997</v>
      </c>
      <c r="F16">
        <f t="shared" si="1"/>
        <v>0.68</v>
      </c>
      <c r="J16" s="37"/>
      <c r="K16" s="14" t="s">
        <v>52</v>
      </c>
      <c r="L16" s="16">
        <f t="shared" si="4"/>
        <v>3.0229819999999998</v>
      </c>
      <c r="M16" s="16">
        <f t="shared" si="4"/>
        <v>1.1499999999999999</v>
      </c>
      <c r="N16" s="36"/>
      <c r="O16" s="36"/>
      <c r="P16" s="36"/>
    </row>
    <row r="17" spans="1:16" x14ac:dyDescent="0.25">
      <c r="A17" s="4">
        <v>14</v>
      </c>
      <c r="B17" s="5" t="s">
        <v>39</v>
      </c>
      <c r="C17">
        <v>4370.6589999999997</v>
      </c>
      <c r="D17">
        <v>1.1499999999999999</v>
      </c>
      <c r="E17" s="15">
        <f t="shared" si="0"/>
        <v>4.3706589999999998</v>
      </c>
      <c r="F17">
        <f t="shared" si="1"/>
        <v>1.1499999999999999</v>
      </c>
      <c r="J17" s="37">
        <v>40</v>
      </c>
      <c r="K17" s="14" t="s">
        <v>62</v>
      </c>
      <c r="L17" s="16">
        <f t="shared" ref="L17:M19" si="5">E40</f>
        <v>2.4757759999999998</v>
      </c>
      <c r="M17" s="16">
        <f t="shared" si="5"/>
        <v>1.44</v>
      </c>
      <c r="N17" s="36">
        <f>AVERAGE(L17:L19)</f>
        <v>2.4397233333333332</v>
      </c>
      <c r="O17" s="36">
        <f>AVERAGE(M17:M19)</f>
        <v>0.82333333333333325</v>
      </c>
      <c r="P17" s="36">
        <f>STDEV(L17:L19)</f>
        <v>4.0021838092887771E-2</v>
      </c>
    </row>
    <row r="18" spans="1:16" x14ac:dyDescent="0.25">
      <c r="A18" s="4">
        <v>15</v>
      </c>
      <c r="B18" s="5" t="s">
        <v>40</v>
      </c>
      <c r="C18">
        <v>4321.826</v>
      </c>
      <c r="D18">
        <v>0.79</v>
      </c>
      <c r="E18" s="15">
        <f t="shared" si="0"/>
        <v>4.3218259999999997</v>
      </c>
      <c r="F18">
        <f t="shared" si="1"/>
        <v>0.79</v>
      </c>
      <c r="J18" s="37"/>
      <c r="K18" s="14" t="s">
        <v>63</v>
      </c>
      <c r="L18" s="16">
        <f t="shared" si="5"/>
        <v>2.3966590000000001</v>
      </c>
      <c r="M18" s="16">
        <f t="shared" si="5"/>
        <v>0.78</v>
      </c>
      <c r="N18" s="36"/>
      <c r="O18" s="36"/>
      <c r="P18" s="36"/>
    </row>
    <row r="19" spans="1:16" x14ac:dyDescent="0.25">
      <c r="A19" s="4">
        <v>16</v>
      </c>
      <c r="B19" s="5" t="s">
        <v>41</v>
      </c>
      <c r="C19">
        <v>4939.8919999999998</v>
      </c>
      <c r="D19">
        <v>0.7</v>
      </c>
      <c r="E19" s="15">
        <f t="shared" si="0"/>
        <v>4.9398919999999995</v>
      </c>
      <c r="F19">
        <f t="shared" si="1"/>
        <v>0.7</v>
      </c>
      <c r="J19" s="37"/>
      <c r="K19" s="14" t="s">
        <v>64</v>
      </c>
      <c r="L19" s="16">
        <f t="shared" si="5"/>
        <v>2.4467350000000003</v>
      </c>
      <c r="M19" s="16">
        <f t="shared" si="5"/>
        <v>0.25</v>
      </c>
      <c r="N19" s="36"/>
      <c r="O19" s="36"/>
      <c r="P19" s="36"/>
    </row>
    <row r="20" spans="1:16" x14ac:dyDescent="0.25">
      <c r="A20" s="4">
        <v>17</v>
      </c>
      <c r="B20" s="5" t="s">
        <v>42</v>
      </c>
      <c r="C20">
        <v>4687.625</v>
      </c>
      <c r="D20">
        <v>0.54</v>
      </c>
      <c r="E20" s="15">
        <f t="shared" si="0"/>
        <v>4.6876249999999997</v>
      </c>
      <c r="F20">
        <f t="shared" si="1"/>
        <v>0.54</v>
      </c>
      <c r="J20" s="37">
        <v>50</v>
      </c>
      <c r="K20" s="14" t="s">
        <v>74</v>
      </c>
      <c r="L20" s="16">
        <f t="shared" ref="L20:M22" si="6">E52</f>
        <v>2.2782279999999999</v>
      </c>
      <c r="M20" s="16">
        <f t="shared" si="6"/>
        <v>0.83</v>
      </c>
      <c r="N20" s="36">
        <f>AVERAGE(L20:L22)</f>
        <v>2.1708986666666665</v>
      </c>
      <c r="O20" s="36">
        <f>AVERAGE(M20:M22)</f>
        <v>0.66333333333333322</v>
      </c>
      <c r="P20" s="36">
        <f>STDEV(L20:L22)</f>
        <v>9.8368696999265551E-2</v>
      </c>
    </row>
    <row r="21" spans="1:16" x14ac:dyDescent="0.25">
      <c r="A21" s="4">
        <v>18</v>
      </c>
      <c r="B21" s="5" t="s">
        <v>43</v>
      </c>
      <c r="C21">
        <v>4664.9489999999996</v>
      </c>
      <c r="D21">
        <v>0.87</v>
      </c>
      <c r="E21" s="15">
        <f t="shared" si="0"/>
        <v>4.664949</v>
      </c>
      <c r="F21">
        <f t="shared" si="1"/>
        <v>0.87</v>
      </c>
      <c r="J21" s="37"/>
      <c r="K21" s="14" t="s">
        <v>75</v>
      </c>
      <c r="L21" s="16">
        <f t="shared" si="6"/>
        <v>2.0850360000000001</v>
      </c>
      <c r="M21" s="16">
        <f t="shared" si="6"/>
        <v>0.76</v>
      </c>
      <c r="N21" s="36"/>
      <c r="O21" s="36"/>
      <c r="P21" s="36"/>
    </row>
    <row r="22" spans="1:16" x14ac:dyDescent="0.25">
      <c r="A22" s="4">
        <v>19</v>
      </c>
      <c r="B22" s="5" t="s">
        <v>44</v>
      </c>
      <c r="C22">
        <v>4399.3069999999998</v>
      </c>
      <c r="D22">
        <v>0.93</v>
      </c>
      <c r="E22" s="15">
        <f t="shared" si="0"/>
        <v>4.3993069999999994</v>
      </c>
      <c r="F22">
        <f t="shared" si="1"/>
        <v>0.93</v>
      </c>
      <c r="J22" s="37"/>
      <c r="K22" s="14" t="s">
        <v>76</v>
      </c>
      <c r="L22" s="16">
        <f t="shared" si="6"/>
        <v>2.149432</v>
      </c>
      <c r="M22" s="16">
        <f t="shared" si="6"/>
        <v>0.4</v>
      </c>
      <c r="N22" s="36"/>
      <c r="O22" s="36"/>
      <c r="P22" s="36"/>
    </row>
    <row r="23" spans="1:16" x14ac:dyDescent="0.25">
      <c r="A23" s="4">
        <v>20</v>
      </c>
      <c r="B23" s="5" t="s">
        <v>45</v>
      </c>
      <c r="C23">
        <v>5013.732</v>
      </c>
      <c r="D23">
        <v>0.67</v>
      </c>
      <c r="E23" s="15">
        <f t="shared" si="0"/>
        <v>5.0137320000000001</v>
      </c>
      <c r="F23">
        <f t="shared" si="1"/>
        <v>0.67</v>
      </c>
      <c r="J23" s="17"/>
      <c r="K23" s="17"/>
      <c r="L23" s="17"/>
      <c r="M23" s="17"/>
      <c r="N23" s="17"/>
      <c r="O23" s="17"/>
    </row>
    <row r="24" spans="1:16" x14ac:dyDescent="0.25">
      <c r="A24" s="4">
        <v>21</v>
      </c>
      <c r="B24" s="5" t="s">
        <v>46</v>
      </c>
      <c r="C24">
        <v>4890.732</v>
      </c>
      <c r="D24">
        <v>1.08</v>
      </c>
      <c r="E24" s="15">
        <f t="shared" si="0"/>
        <v>4.8907319999999999</v>
      </c>
      <c r="F24">
        <f t="shared" si="1"/>
        <v>1.08</v>
      </c>
      <c r="J24" s="37">
        <v>10</v>
      </c>
      <c r="K24" s="18" t="s">
        <v>29</v>
      </c>
      <c r="L24" s="19">
        <f t="shared" ref="L24:M26" si="7">E7</f>
        <v>8.7365390000000005</v>
      </c>
      <c r="M24" s="19">
        <f t="shared" si="7"/>
        <v>1.1499999999999999</v>
      </c>
      <c r="N24" s="36">
        <f>AVERAGE(L24:L26)</f>
        <v>8.5938146666666668</v>
      </c>
      <c r="O24" s="36">
        <f>AVERAGE(M24:M26)</f>
        <v>0.92333333333333323</v>
      </c>
      <c r="P24" s="36">
        <f>STDEV(L24:L26)</f>
        <v>0.12440889709475524</v>
      </c>
    </row>
    <row r="25" spans="1:16" x14ac:dyDescent="0.25">
      <c r="A25" s="4">
        <v>22</v>
      </c>
      <c r="B25" s="5" t="s">
        <v>47</v>
      </c>
      <c r="C25">
        <v>5689.24</v>
      </c>
      <c r="D25">
        <v>1.01</v>
      </c>
      <c r="E25" s="15">
        <f t="shared" si="0"/>
        <v>5.6892399999999999</v>
      </c>
      <c r="F25">
        <f t="shared" si="1"/>
        <v>1.01</v>
      </c>
      <c r="J25" s="37"/>
      <c r="K25" s="14" t="s">
        <v>30</v>
      </c>
      <c r="L25" s="19">
        <f t="shared" si="7"/>
        <v>8.5083140000000004</v>
      </c>
      <c r="M25" s="19">
        <f t="shared" si="7"/>
        <v>0.61</v>
      </c>
      <c r="N25" s="36"/>
      <c r="O25" s="36"/>
      <c r="P25" s="36"/>
    </row>
    <row r="26" spans="1:16" x14ac:dyDescent="0.25">
      <c r="A26" s="4">
        <v>23</v>
      </c>
      <c r="B26" s="5" t="s">
        <v>48</v>
      </c>
      <c r="C26">
        <v>6057.4920000000002</v>
      </c>
      <c r="D26">
        <v>0.4</v>
      </c>
      <c r="E26" s="15">
        <f t="shared" si="0"/>
        <v>6.0574919999999999</v>
      </c>
      <c r="F26">
        <f t="shared" si="1"/>
        <v>0.4</v>
      </c>
      <c r="J26" s="37"/>
      <c r="K26" s="14" t="s">
        <v>31</v>
      </c>
      <c r="L26" s="19">
        <f t="shared" si="7"/>
        <v>8.5365909999999996</v>
      </c>
      <c r="M26" s="19">
        <f t="shared" si="7"/>
        <v>1.01</v>
      </c>
      <c r="N26" s="36"/>
      <c r="O26" s="36"/>
      <c r="P26" s="36"/>
    </row>
    <row r="27" spans="1:16" x14ac:dyDescent="0.25">
      <c r="A27" s="4">
        <v>24</v>
      </c>
      <c r="B27" s="5" t="s">
        <v>49</v>
      </c>
      <c r="C27">
        <v>6699.4560000000001</v>
      </c>
      <c r="D27">
        <v>0.92</v>
      </c>
      <c r="E27" s="15">
        <f t="shared" si="0"/>
        <v>6.6994560000000005</v>
      </c>
      <c r="F27">
        <f t="shared" si="1"/>
        <v>0.92</v>
      </c>
      <c r="J27" s="37">
        <v>20</v>
      </c>
      <c r="K27" s="14" t="s">
        <v>41</v>
      </c>
      <c r="L27" s="16">
        <f t="shared" ref="L27:M29" si="8">E19</f>
        <v>4.9398919999999995</v>
      </c>
      <c r="M27" s="16">
        <f t="shared" si="8"/>
        <v>0.7</v>
      </c>
      <c r="N27" s="36">
        <f>AVERAGE(L27:L29)</f>
        <v>4.7641553333333331</v>
      </c>
      <c r="O27" s="36">
        <f>AVERAGE(M27:M29)</f>
        <v>0.70333333333333325</v>
      </c>
      <c r="P27" s="36">
        <f>STDEV(L27:L29)</f>
        <v>0.1526141613754545</v>
      </c>
    </row>
    <row r="28" spans="1:16" x14ac:dyDescent="0.25">
      <c r="A28" s="4">
        <v>25</v>
      </c>
      <c r="B28" s="5" t="s">
        <v>50</v>
      </c>
      <c r="C28">
        <v>3318.0729999999999</v>
      </c>
      <c r="D28">
        <v>1.19</v>
      </c>
      <c r="E28" s="15">
        <f t="shared" si="0"/>
        <v>3.3180730000000001</v>
      </c>
      <c r="F28">
        <f t="shared" si="1"/>
        <v>1.19</v>
      </c>
      <c r="J28" s="37"/>
      <c r="K28" s="14" t="s">
        <v>42</v>
      </c>
      <c r="L28" s="16">
        <f t="shared" si="8"/>
        <v>4.6876249999999997</v>
      </c>
      <c r="M28" s="16">
        <f t="shared" si="8"/>
        <v>0.54</v>
      </c>
      <c r="N28" s="36"/>
      <c r="O28" s="36"/>
      <c r="P28" s="36"/>
    </row>
    <row r="29" spans="1:16" x14ac:dyDescent="0.25">
      <c r="A29" s="4">
        <v>26</v>
      </c>
      <c r="B29" s="5" t="s">
        <v>51</v>
      </c>
      <c r="C29">
        <v>3048.51</v>
      </c>
      <c r="D29">
        <v>0.69</v>
      </c>
      <c r="E29" s="15">
        <f t="shared" si="0"/>
        <v>3.0485100000000003</v>
      </c>
      <c r="F29">
        <f t="shared" si="1"/>
        <v>0.69</v>
      </c>
      <c r="J29" s="37"/>
      <c r="K29" s="14" t="s">
        <v>43</v>
      </c>
      <c r="L29" s="16">
        <f t="shared" si="8"/>
        <v>4.664949</v>
      </c>
      <c r="M29" s="16">
        <f t="shared" si="8"/>
        <v>0.87</v>
      </c>
      <c r="N29" s="36"/>
      <c r="O29" s="36"/>
      <c r="P29" s="36"/>
    </row>
    <row r="30" spans="1:16" x14ac:dyDescent="0.25">
      <c r="A30" s="4">
        <v>27</v>
      </c>
      <c r="B30" s="5" t="s">
        <v>52</v>
      </c>
      <c r="C30">
        <v>3022.982</v>
      </c>
      <c r="D30">
        <v>1.1499999999999999</v>
      </c>
      <c r="E30" s="15">
        <f t="shared" si="0"/>
        <v>3.0229819999999998</v>
      </c>
      <c r="F30">
        <f t="shared" si="1"/>
        <v>1.1499999999999999</v>
      </c>
      <c r="J30" s="37">
        <v>30</v>
      </c>
      <c r="K30" s="14" t="s">
        <v>53</v>
      </c>
      <c r="L30" s="16">
        <f t="shared" ref="L30:M32" si="9">E31</f>
        <v>3.4411579999999997</v>
      </c>
      <c r="M30" s="16">
        <f t="shared" si="9"/>
        <v>0.84</v>
      </c>
      <c r="N30" s="36">
        <f>AVERAGE(L30:L32)</f>
        <v>3.3086076666666666</v>
      </c>
      <c r="O30" s="36">
        <f>AVERAGE(M30:M32)</f>
        <v>0.8666666666666667</v>
      </c>
      <c r="P30" s="36">
        <f>STDEV(L30:L32)</f>
        <v>0.12919462941753165</v>
      </c>
    </row>
    <row r="31" spans="1:16" x14ac:dyDescent="0.25">
      <c r="A31" s="4">
        <v>28</v>
      </c>
      <c r="B31" s="5" t="s">
        <v>53</v>
      </c>
      <c r="C31">
        <v>3441.1579999999999</v>
      </c>
      <c r="D31">
        <v>0.84</v>
      </c>
      <c r="E31" s="15">
        <f t="shared" si="0"/>
        <v>3.4411579999999997</v>
      </c>
      <c r="F31">
        <f t="shared" si="1"/>
        <v>0.84</v>
      </c>
      <c r="J31" s="37"/>
      <c r="K31" s="14" t="s">
        <v>54</v>
      </c>
      <c r="L31" s="16">
        <f t="shared" si="9"/>
        <v>3.301612</v>
      </c>
      <c r="M31" s="16">
        <f t="shared" si="9"/>
        <v>1.03</v>
      </c>
      <c r="N31" s="36"/>
      <c r="O31" s="36"/>
      <c r="P31" s="36"/>
    </row>
    <row r="32" spans="1:16" x14ac:dyDescent="0.25">
      <c r="A32" s="4">
        <v>29</v>
      </c>
      <c r="B32" s="5" t="s">
        <v>54</v>
      </c>
      <c r="C32">
        <v>3301.6120000000001</v>
      </c>
      <c r="D32">
        <v>1.03</v>
      </c>
      <c r="E32" s="15">
        <f t="shared" si="0"/>
        <v>3.301612</v>
      </c>
      <c r="F32">
        <f t="shared" si="1"/>
        <v>1.03</v>
      </c>
      <c r="J32" s="37"/>
      <c r="K32" s="14" t="s">
        <v>55</v>
      </c>
      <c r="L32" s="16">
        <f t="shared" si="9"/>
        <v>3.1830529999999997</v>
      </c>
      <c r="M32" s="16">
        <f t="shared" si="9"/>
        <v>0.73</v>
      </c>
      <c r="N32" s="36"/>
      <c r="O32" s="36"/>
      <c r="P32" s="36"/>
    </row>
    <row r="33" spans="1:16" x14ac:dyDescent="0.25">
      <c r="A33" s="4">
        <v>30</v>
      </c>
      <c r="B33" s="5" t="s">
        <v>55</v>
      </c>
      <c r="C33">
        <v>3183.0529999999999</v>
      </c>
      <c r="D33">
        <v>0.73</v>
      </c>
      <c r="E33" s="15">
        <f t="shared" si="0"/>
        <v>3.1830529999999997</v>
      </c>
      <c r="F33">
        <f t="shared" si="1"/>
        <v>0.73</v>
      </c>
      <c r="J33" s="37">
        <v>40</v>
      </c>
      <c r="K33" s="14" t="s">
        <v>65</v>
      </c>
      <c r="L33" s="16">
        <f t="shared" ref="L33:M35" si="10">E43</f>
        <v>2.386676</v>
      </c>
      <c r="M33" s="16">
        <f t="shared" si="10"/>
        <v>1.1599999999999999</v>
      </c>
      <c r="N33" s="36">
        <f>AVERAGE(L33:L35)</f>
        <v>2.4164246666666664</v>
      </c>
      <c r="O33" s="36">
        <f>AVERAGE(M33:M35)</f>
        <v>0.87</v>
      </c>
      <c r="P33" s="36">
        <f>STDEV(L33:L35)</f>
        <v>0.14330287645519632</v>
      </c>
    </row>
    <row r="34" spans="1:16" x14ac:dyDescent="0.25">
      <c r="A34" s="4">
        <v>31</v>
      </c>
      <c r="B34" s="5" t="s">
        <v>56</v>
      </c>
      <c r="C34">
        <v>3057.6669999999999</v>
      </c>
      <c r="D34">
        <v>0.54</v>
      </c>
      <c r="E34" s="15">
        <f t="shared" si="0"/>
        <v>3.0576669999999999</v>
      </c>
      <c r="F34">
        <f t="shared" si="1"/>
        <v>0.54</v>
      </c>
      <c r="J34" s="37"/>
      <c r="K34" s="14" t="s">
        <v>66</v>
      </c>
      <c r="L34" s="16">
        <f t="shared" si="10"/>
        <v>2.2903310000000001</v>
      </c>
      <c r="M34" s="16">
        <f t="shared" si="10"/>
        <v>0.68</v>
      </c>
      <c r="N34" s="36"/>
      <c r="O34" s="36"/>
      <c r="P34" s="36"/>
    </row>
    <row r="35" spans="1:16" x14ac:dyDescent="0.25">
      <c r="A35" s="4">
        <v>32</v>
      </c>
      <c r="B35" s="5" t="s">
        <v>57</v>
      </c>
      <c r="C35">
        <v>3087.5880000000002</v>
      </c>
      <c r="D35">
        <v>1.31</v>
      </c>
      <c r="E35" s="15">
        <f t="shared" si="0"/>
        <v>3.0875880000000002</v>
      </c>
      <c r="F35">
        <f t="shared" si="1"/>
        <v>1.31</v>
      </c>
      <c r="J35" s="37"/>
      <c r="K35" s="14" t="s">
        <v>67</v>
      </c>
      <c r="L35" s="16">
        <f t="shared" si="10"/>
        <v>2.5722669999999996</v>
      </c>
      <c r="M35" s="16">
        <f t="shared" si="10"/>
        <v>0.77</v>
      </c>
      <c r="N35" s="36"/>
      <c r="O35" s="36"/>
      <c r="P35" s="36"/>
    </row>
    <row r="36" spans="1:16" x14ac:dyDescent="0.25">
      <c r="A36" s="4">
        <v>33</v>
      </c>
      <c r="B36" s="5" t="s">
        <v>58</v>
      </c>
      <c r="C36">
        <v>3177.3009999999999</v>
      </c>
      <c r="D36">
        <v>0.69</v>
      </c>
      <c r="E36" s="15">
        <f t="shared" si="0"/>
        <v>3.1773009999999999</v>
      </c>
      <c r="F36">
        <f t="shared" si="1"/>
        <v>0.69</v>
      </c>
      <c r="J36" s="37">
        <v>50</v>
      </c>
      <c r="K36" s="14" t="s">
        <v>77</v>
      </c>
      <c r="L36" s="16">
        <f t="shared" ref="L36:M38" si="11">E55</f>
        <v>1.9000709999999998</v>
      </c>
      <c r="M36" s="16">
        <f t="shared" si="11"/>
        <v>0.85</v>
      </c>
      <c r="N36" s="36">
        <f>AVERAGE(L36:L38)</f>
        <v>1.9370396666666665</v>
      </c>
      <c r="O36" s="36">
        <f>AVERAGE(M36:M38)</f>
        <v>0.89</v>
      </c>
      <c r="P36" s="36">
        <f>STDEV(L36:L38)</f>
        <v>8.0159203341433727E-2</v>
      </c>
    </row>
    <row r="37" spans="1:16" x14ac:dyDescent="0.25">
      <c r="A37" s="4">
        <v>34</v>
      </c>
      <c r="B37" s="5" t="s">
        <v>59</v>
      </c>
      <c r="C37">
        <v>2157.6439999999998</v>
      </c>
      <c r="D37">
        <v>1.39</v>
      </c>
      <c r="E37" s="15">
        <f t="shared" si="0"/>
        <v>2.1576439999999999</v>
      </c>
      <c r="F37">
        <f t="shared" si="1"/>
        <v>1.39</v>
      </c>
      <c r="J37" s="37"/>
      <c r="K37" s="14" t="s">
        <v>78</v>
      </c>
      <c r="L37" s="16">
        <f t="shared" si="11"/>
        <v>1.882036</v>
      </c>
      <c r="M37" s="16">
        <f t="shared" si="11"/>
        <v>0.74</v>
      </c>
      <c r="N37" s="36"/>
      <c r="O37" s="36"/>
      <c r="P37" s="36"/>
    </row>
    <row r="38" spans="1:16" x14ac:dyDescent="0.25">
      <c r="A38" s="4">
        <v>35</v>
      </c>
      <c r="B38" s="5" t="s">
        <v>60</v>
      </c>
      <c r="C38">
        <v>2206.1889999999999</v>
      </c>
      <c r="D38">
        <v>0.48</v>
      </c>
      <c r="E38" s="15">
        <f t="shared" si="0"/>
        <v>2.2061889999999997</v>
      </c>
      <c r="F38">
        <f t="shared" si="1"/>
        <v>0.48</v>
      </c>
      <c r="J38" s="37"/>
      <c r="K38" s="14" t="s">
        <v>79</v>
      </c>
      <c r="L38" s="16">
        <f t="shared" si="11"/>
        <v>2.0290119999999998</v>
      </c>
      <c r="M38" s="16">
        <f t="shared" si="11"/>
        <v>1.08</v>
      </c>
      <c r="N38" s="36"/>
      <c r="O38" s="36"/>
      <c r="P38" s="36"/>
    </row>
    <row r="39" spans="1:16" x14ac:dyDescent="0.25">
      <c r="A39" s="4">
        <v>36</v>
      </c>
      <c r="B39" s="5" t="s">
        <v>61</v>
      </c>
      <c r="C39">
        <v>2225.114</v>
      </c>
      <c r="D39">
        <v>1.07</v>
      </c>
      <c r="E39" s="15">
        <f t="shared" si="0"/>
        <v>2.225114</v>
      </c>
      <c r="F39">
        <f t="shared" si="1"/>
        <v>1.07</v>
      </c>
      <c r="J39" s="17"/>
      <c r="K39" s="17"/>
      <c r="L39" s="17"/>
      <c r="M39" s="17"/>
      <c r="N39" s="17"/>
      <c r="O39" s="17"/>
    </row>
    <row r="40" spans="1:16" x14ac:dyDescent="0.25">
      <c r="A40" s="4">
        <v>37</v>
      </c>
      <c r="B40" s="5" t="s">
        <v>62</v>
      </c>
      <c r="C40">
        <v>2475.7759999999998</v>
      </c>
      <c r="D40">
        <v>1.44</v>
      </c>
      <c r="E40" s="15">
        <f t="shared" si="0"/>
        <v>2.4757759999999998</v>
      </c>
      <c r="F40">
        <f t="shared" si="1"/>
        <v>1.44</v>
      </c>
      <c r="J40" s="37">
        <v>10</v>
      </c>
      <c r="K40" s="18" t="s">
        <v>32</v>
      </c>
      <c r="L40" s="19">
        <f t="shared" ref="L40:M42" si="12">E10</f>
        <v>8.8870260000000005</v>
      </c>
      <c r="M40" s="19">
        <f t="shared" si="12"/>
        <v>0.56999999999999995</v>
      </c>
      <c r="N40" s="36">
        <f>AVERAGE(L40:L42)</f>
        <v>8.7960983333333349</v>
      </c>
      <c r="O40" s="36">
        <f>AVERAGE(M40:M42)</f>
        <v>0.61333333333333329</v>
      </c>
      <c r="P40" s="36">
        <f>STDEV(L40:L42)</f>
        <v>8.5592329190958341E-2</v>
      </c>
    </row>
    <row r="41" spans="1:16" x14ac:dyDescent="0.25">
      <c r="A41" s="4">
        <v>38</v>
      </c>
      <c r="B41" s="5" t="s">
        <v>63</v>
      </c>
      <c r="C41">
        <v>2396.6590000000001</v>
      </c>
      <c r="D41">
        <v>0.78</v>
      </c>
      <c r="E41" s="15">
        <f t="shared" si="0"/>
        <v>2.3966590000000001</v>
      </c>
      <c r="F41">
        <f t="shared" si="1"/>
        <v>0.78</v>
      </c>
      <c r="J41" s="37"/>
      <c r="K41" s="14" t="s">
        <v>33</v>
      </c>
      <c r="L41" s="19">
        <f t="shared" si="12"/>
        <v>8.7841780000000007</v>
      </c>
      <c r="M41" s="19">
        <f t="shared" si="12"/>
        <v>0.56000000000000005</v>
      </c>
      <c r="N41" s="36"/>
      <c r="O41" s="36"/>
      <c r="P41" s="36"/>
    </row>
    <row r="42" spans="1:16" x14ac:dyDescent="0.25">
      <c r="A42" s="4">
        <v>39</v>
      </c>
      <c r="B42" s="5" t="s">
        <v>64</v>
      </c>
      <c r="C42">
        <v>2446.7350000000001</v>
      </c>
      <c r="D42">
        <v>0.25</v>
      </c>
      <c r="E42" s="15">
        <f t="shared" si="0"/>
        <v>2.4467350000000003</v>
      </c>
      <c r="F42">
        <f t="shared" si="1"/>
        <v>0.25</v>
      </c>
      <c r="J42" s="37"/>
      <c r="K42" s="14" t="s">
        <v>34</v>
      </c>
      <c r="L42" s="19">
        <f t="shared" si="12"/>
        <v>8.7170909999999999</v>
      </c>
      <c r="M42" s="19">
        <f t="shared" si="12"/>
        <v>0.71</v>
      </c>
      <c r="N42" s="36"/>
      <c r="O42" s="36"/>
      <c r="P42" s="36"/>
    </row>
    <row r="43" spans="1:16" x14ac:dyDescent="0.25">
      <c r="A43" s="4">
        <v>40</v>
      </c>
      <c r="B43" s="5" t="s">
        <v>65</v>
      </c>
      <c r="C43">
        <v>2386.6759999999999</v>
      </c>
      <c r="D43">
        <v>1.1599999999999999</v>
      </c>
      <c r="E43" s="15">
        <f t="shared" si="0"/>
        <v>2.386676</v>
      </c>
      <c r="F43">
        <f t="shared" si="1"/>
        <v>1.1599999999999999</v>
      </c>
      <c r="J43" s="37">
        <v>20</v>
      </c>
      <c r="K43" s="14" t="s">
        <v>44</v>
      </c>
      <c r="L43" s="16">
        <f t="shared" ref="L43:M45" si="13">E22</f>
        <v>4.3993069999999994</v>
      </c>
      <c r="M43" s="16">
        <f t="shared" si="13"/>
        <v>0.93</v>
      </c>
      <c r="N43" s="36">
        <f>AVERAGE(L43:L45)</f>
        <v>4.7679236666666664</v>
      </c>
      <c r="O43" s="36">
        <f>AVERAGE(M43:M45)</f>
        <v>0.89333333333333342</v>
      </c>
      <c r="P43" s="36">
        <f>STDEV(L43:L45)</f>
        <v>0.32510142295648842</v>
      </c>
    </row>
    <row r="44" spans="1:16" x14ac:dyDescent="0.25">
      <c r="A44" s="4">
        <v>41</v>
      </c>
      <c r="B44" s="5" t="s">
        <v>66</v>
      </c>
      <c r="C44">
        <v>2290.3310000000001</v>
      </c>
      <c r="D44">
        <v>0.68</v>
      </c>
      <c r="E44" s="15">
        <f t="shared" si="0"/>
        <v>2.2903310000000001</v>
      </c>
      <c r="F44">
        <f t="shared" si="1"/>
        <v>0.68</v>
      </c>
      <c r="J44" s="37"/>
      <c r="K44" s="14" t="s">
        <v>45</v>
      </c>
      <c r="L44" s="16">
        <f t="shared" si="13"/>
        <v>5.0137320000000001</v>
      </c>
      <c r="M44" s="16">
        <f t="shared" si="13"/>
        <v>0.67</v>
      </c>
      <c r="N44" s="36"/>
      <c r="O44" s="36"/>
      <c r="P44" s="36"/>
    </row>
    <row r="45" spans="1:16" x14ac:dyDescent="0.25">
      <c r="A45" s="4">
        <v>42</v>
      </c>
      <c r="B45" s="5" t="s">
        <v>67</v>
      </c>
      <c r="C45">
        <v>2572.2669999999998</v>
      </c>
      <c r="D45">
        <v>0.77</v>
      </c>
      <c r="E45" s="15">
        <f t="shared" si="0"/>
        <v>2.5722669999999996</v>
      </c>
      <c r="F45">
        <f t="shared" si="1"/>
        <v>0.77</v>
      </c>
      <c r="J45" s="37"/>
      <c r="K45" s="14" t="s">
        <v>46</v>
      </c>
      <c r="L45" s="16">
        <f t="shared" si="13"/>
        <v>4.8907319999999999</v>
      </c>
      <c r="M45" s="16">
        <f t="shared" si="13"/>
        <v>1.08</v>
      </c>
      <c r="N45" s="36"/>
      <c r="O45" s="36"/>
      <c r="P45" s="36"/>
    </row>
    <row r="46" spans="1:16" x14ac:dyDescent="0.25">
      <c r="A46" s="4">
        <v>43</v>
      </c>
      <c r="B46" s="5" t="s">
        <v>68</v>
      </c>
      <c r="C46">
        <v>2434.5659999999998</v>
      </c>
      <c r="D46">
        <v>1.03</v>
      </c>
      <c r="E46" s="15">
        <f t="shared" si="0"/>
        <v>2.4345659999999998</v>
      </c>
      <c r="F46">
        <f t="shared" si="1"/>
        <v>1.03</v>
      </c>
      <c r="J46" s="37">
        <v>30</v>
      </c>
      <c r="K46" s="14" t="s">
        <v>56</v>
      </c>
      <c r="L46" s="16">
        <f t="shared" ref="L46:M48" si="14">E34</f>
        <v>3.0576669999999999</v>
      </c>
      <c r="M46" s="16">
        <f t="shared" si="14"/>
        <v>0.54</v>
      </c>
      <c r="N46" s="36">
        <f>AVERAGE(L46:L48)</f>
        <v>3.107518666666667</v>
      </c>
      <c r="O46" s="36">
        <f>AVERAGE(M46:M48)</f>
        <v>0.84666666666666668</v>
      </c>
      <c r="P46" s="36">
        <f>STDEV(L46:L48)</f>
        <v>6.2257506329223694E-2</v>
      </c>
    </row>
    <row r="47" spans="1:16" x14ac:dyDescent="0.25">
      <c r="A47" s="4">
        <v>44</v>
      </c>
      <c r="B47" s="5" t="s">
        <v>69</v>
      </c>
      <c r="C47">
        <v>2426.4349999999999</v>
      </c>
      <c r="D47">
        <v>0.56000000000000005</v>
      </c>
      <c r="E47" s="15">
        <f t="shared" si="0"/>
        <v>2.4264350000000001</v>
      </c>
      <c r="F47">
        <f t="shared" si="1"/>
        <v>0.56000000000000005</v>
      </c>
      <c r="J47" s="37"/>
      <c r="K47" s="14" t="s">
        <v>57</v>
      </c>
      <c r="L47" s="16">
        <f t="shared" si="14"/>
        <v>3.0875880000000002</v>
      </c>
      <c r="M47" s="16">
        <f t="shared" si="14"/>
        <v>1.31</v>
      </c>
      <c r="N47" s="36"/>
      <c r="O47" s="36"/>
      <c r="P47" s="36"/>
    </row>
    <row r="48" spans="1:16" x14ac:dyDescent="0.25">
      <c r="A48" s="4">
        <v>45</v>
      </c>
      <c r="B48" s="5" t="s">
        <v>70</v>
      </c>
      <c r="C48">
        <v>2375.0949999999998</v>
      </c>
      <c r="D48">
        <v>1.2</v>
      </c>
      <c r="E48" s="15">
        <f t="shared" si="0"/>
        <v>2.375095</v>
      </c>
      <c r="F48">
        <f t="shared" si="1"/>
        <v>1.2</v>
      </c>
      <c r="J48" s="37"/>
      <c r="K48" s="14" t="s">
        <v>58</v>
      </c>
      <c r="L48" s="16">
        <f t="shared" si="14"/>
        <v>3.1773009999999999</v>
      </c>
      <c r="M48" s="16">
        <f t="shared" si="14"/>
        <v>0.69</v>
      </c>
      <c r="N48" s="36"/>
      <c r="O48" s="36"/>
      <c r="P48" s="36"/>
    </row>
    <row r="49" spans="1:16" x14ac:dyDescent="0.25">
      <c r="A49" s="4">
        <v>46</v>
      </c>
      <c r="B49" s="5" t="s">
        <v>71</v>
      </c>
      <c r="C49">
        <v>1404.213</v>
      </c>
      <c r="D49">
        <v>0.37</v>
      </c>
      <c r="E49" s="15">
        <f t="shared" si="0"/>
        <v>1.4042129999999999</v>
      </c>
      <c r="F49">
        <f t="shared" si="1"/>
        <v>0.37</v>
      </c>
      <c r="J49" s="37">
        <v>40</v>
      </c>
      <c r="K49" s="14" t="s">
        <v>68</v>
      </c>
      <c r="L49" s="16">
        <f t="shared" ref="L49:M51" si="15">E46</f>
        <v>2.4345659999999998</v>
      </c>
      <c r="M49" s="16">
        <f t="shared" si="15"/>
        <v>1.03</v>
      </c>
      <c r="N49" s="36">
        <f>AVERAGE(L49:L51)</f>
        <v>2.412032</v>
      </c>
      <c r="O49" s="36">
        <f>AVERAGE(M49:M51)</f>
        <v>0.93</v>
      </c>
      <c r="P49" s="36">
        <f>STDEV(L49:L51)</f>
        <v>3.224569377451815E-2</v>
      </c>
    </row>
    <row r="50" spans="1:16" x14ac:dyDescent="0.25">
      <c r="A50" s="4">
        <v>47</v>
      </c>
      <c r="B50" s="5" t="s">
        <v>72</v>
      </c>
      <c r="C50">
        <v>1420.2850000000001</v>
      </c>
      <c r="D50">
        <v>1.43</v>
      </c>
      <c r="E50" s="15">
        <f t="shared" si="0"/>
        <v>1.420285</v>
      </c>
      <c r="F50">
        <f t="shared" si="1"/>
        <v>1.43</v>
      </c>
      <c r="J50" s="37"/>
      <c r="K50" s="14" t="s">
        <v>69</v>
      </c>
      <c r="L50" s="16">
        <f t="shared" si="15"/>
        <v>2.4264350000000001</v>
      </c>
      <c r="M50" s="16">
        <f t="shared" si="15"/>
        <v>0.56000000000000005</v>
      </c>
      <c r="N50" s="36"/>
      <c r="O50" s="36"/>
      <c r="P50" s="36"/>
    </row>
    <row r="51" spans="1:16" x14ac:dyDescent="0.25">
      <c r="A51" s="4">
        <v>48</v>
      </c>
      <c r="B51" s="5" t="s">
        <v>73</v>
      </c>
      <c r="C51">
        <v>1411.144</v>
      </c>
      <c r="D51">
        <v>1.46</v>
      </c>
      <c r="E51" s="15">
        <f t="shared" si="0"/>
        <v>1.411144</v>
      </c>
      <c r="F51">
        <f t="shared" si="1"/>
        <v>1.46</v>
      </c>
      <c r="J51" s="37"/>
      <c r="K51" s="14" t="s">
        <v>70</v>
      </c>
      <c r="L51" s="16">
        <f t="shared" si="15"/>
        <v>2.375095</v>
      </c>
      <c r="M51" s="16">
        <f t="shared" si="15"/>
        <v>1.2</v>
      </c>
      <c r="N51" s="36"/>
      <c r="O51" s="36"/>
      <c r="P51" s="36"/>
    </row>
    <row r="52" spans="1:16" x14ac:dyDescent="0.25">
      <c r="A52" s="4">
        <v>49</v>
      </c>
      <c r="B52" s="5" t="s">
        <v>74</v>
      </c>
      <c r="C52">
        <v>2278.2280000000001</v>
      </c>
      <c r="D52">
        <v>0.83</v>
      </c>
      <c r="E52" s="15">
        <f t="shared" si="0"/>
        <v>2.2782279999999999</v>
      </c>
      <c r="F52">
        <f t="shared" si="1"/>
        <v>0.83</v>
      </c>
      <c r="J52" s="37">
        <v>50</v>
      </c>
      <c r="K52" s="14" t="s">
        <v>80</v>
      </c>
      <c r="L52" s="16">
        <f t="shared" ref="L52:M54" si="16">E58</f>
        <v>2.0616479999999999</v>
      </c>
      <c r="M52" s="16">
        <f t="shared" si="16"/>
        <v>1.33</v>
      </c>
      <c r="N52" s="36">
        <f>AVERAGE(L52:L54)</f>
        <v>2.1288026666666666</v>
      </c>
      <c r="O52" s="36">
        <f>AVERAGE(M52:M54)</f>
        <v>1.0866666666666667</v>
      </c>
      <c r="P52" s="36">
        <f>STDEV(L52:L54)</f>
        <v>6.3187020481530382E-2</v>
      </c>
    </row>
    <row r="53" spans="1:16" x14ac:dyDescent="0.25">
      <c r="A53" s="4">
        <v>50</v>
      </c>
      <c r="B53" s="5" t="s">
        <v>75</v>
      </c>
      <c r="C53">
        <v>2085.0360000000001</v>
      </c>
      <c r="D53">
        <v>0.76</v>
      </c>
      <c r="E53" s="15">
        <f t="shared" si="0"/>
        <v>2.0850360000000001</v>
      </c>
      <c r="F53">
        <f t="shared" si="1"/>
        <v>0.76</v>
      </c>
      <c r="J53" s="37"/>
      <c r="K53" s="14" t="s">
        <v>81</v>
      </c>
      <c r="L53" s="16">
        <f t="shared" si="16"/>
        <v>2.187084</v>
      </c>
      <c r="M53" s="16">
        <f t="shared" si="16"/>
        <v>0.87</v>
      </c>
      <c r="N53" s="36"/>
      <c r="O53" s="36"/>
      <c r="P53" s="36"/>
    </row>
    <row r="54" spans="1:16" x14ac:dyDescent="0.25">
      <c r="A54" s="4">
        <v>51</v>
      </c>
      <c r="B54" s="5" t="s">
        <v>76</v>
      </c>
      <c r="C54">
        <v>2149.4319999999998</v>
      </c>
      <c r="D54">
        <v>0.4</v>
      </c>
      <c r="E54" s="15">
        <f t="shared" si="0"/>
        <v>2.149432</v>
      </c>
      <c r="F54">
        <f t="shared" si="1"/>
        <v>0.4</v>
      </c>
      <c r="J54" s="37"/>
      <c r="K54" s="14" t="s">
        <v>82</v>
      </c>
      <c r="L54" s="16">
        <f t="shared" si="16"/>
        <v>2.1376759999999999</v>
      </c>
      <c r="M54" s="16">
        <f t="shared" si="16"/>
        <v>1.06</v>
      </c>
      <c r="N54" s="36"/>
      <c r="O54" s="36"/>
      <c r="P54" s="36"/>
    </row>
    <row r="55" spans="1:16" x14ac:dyDescent="0.25">
      <c r="A55" s="4">
        <v>52</v>
      </c>
      <c r="B55" s="5" t="s">
        <v>77</v>
      </c>
      <c r="C55">
        <v>1900.0709999999999</v>
      </c>
      <c r="D55">
        <v>0.85</v>
      </c>
      <c r="E55" s="15">
        <f t="shared" si="0"/>
        <v>1.9000709999999998</v>
      </c>
      <c r="F55">
        <f t="shared" si="1"/>
        <v>0.85</v>
      </c>
      <c r="J55" s="17"/>
      <c r="K55" s="17"/>
      <c r="L55" s="17"/>
      <c r="M55" s="17"/>
      <c r="N55" s="17"/>
      <c r="O55" s="17"/>
    </row>
    <row r="56" spans="1:16" x14ac:dyDescent="0.25">
      <c r="A56" s="4">
        <v>53</v>
      </c>
      <c r="B56" s="5" t="s">
        <v>78</v>
      </c>
      <c r="C56">
        <v>1882.0360000000001</v>
      </c>
      <c r="D56">
        <v>0.74</v>
      </c>
      <c r="E56" s="15">
        <f t="shared" si="0"/>
        <v>1.882036</v>
      </c>
      <c r="F56">
        <f t="shared" si="1"/>
        <v>0.74</v>
      </c>
      <c r="J56" s="37">
        <v>10</v>
      </c>
      <c r="K56" s="18" t="s">
        <v>35</v>
      </c>
      <c r="L56" s="19">
        <f t="shared" ref="L56:M58" si="17">E13</f>
        <v>15.043089999999999</v>
      </c>
      <c r="M56" s="19">
        <f t="shared" si="17"/>
        <v>0.92</v>
      </c>
      <c r="N56" s="36">
        <f>AVERAGE(L56:L58)</f>
        <v>14.75215</v>
      </c>
      <c r="O56" s="36">
        <f>AVERAGE(M56:M58)</f>
        <v>0.77666666666666673</v>
      </c>
      <c r="P56" s="36">
        <f>STDEV(L56:L58)</f>
        <v>0.26726151911564044</v>
      </c>
    </row>
    <row r="57" spans="1:16" x14ac:dyDescent="0.25">
      <c r="A57" s="4">
        <v>54</v>
      </c>
      <c r="B57" s="5" t="s">
        <v>79</v>
      </c>
      <c r="C57">
        <v>2029.0119999999999</v>
      </c>
      <c r="D57">
        <v>1.08</v>
      </c>
      <c r="E57" s="15">
        <f t="shared" si="0"/>
        <v>2.0290119999999998</v>
      </c>
      <c r="F57">
        <f t="shared" si="1"/>
        <v>1.08</v>
      </c>
      <c r="J57" s="37"/>
      <c r="K57" s="14" t="s">
        <v>36</v>
      </c>
      <c r="L57" s="19">
        <f t="shared" si="17"/>
        <v>14.51755</v>
      </c>
      <c r="M57" s="19">
        <f t="shared" si="17"/>
        <v>0.69</v>
      </c>
      <c r="N57" s="36"/>
      <c r="O57" s="36"/>
      <c r="P57" s="36"/>
    </row>
    <row r="58" spans="1:16" x14ac:dyDescent="0.25">
      <c r="A58" s="4">
        <v>55</v>
      </c>
      <c r="B58" s="5" t="s">
        <v>80</v>
      </c>
      <c r="C58">
        <v>2061.6480000000001</v>
      </c>
      <c r="D58">
        <v>1.33</v>
      </c>
      <c r="E58" s="15">
        <f t="shared" si="0"/>
        <v>2.0616479999999999</v>
      </c>
      <c r="F58">
        <f t="shared" si="1"/>
        <v>1.33</v>
      </c>
      <c r="J58" s="37"/>
      <c r="K58" s="14" t="s">
        <v>37</v>
      </c>
      <c r="L58" s="19">
        <f t="shared" si="17"/>
        <v>14.69581</v>
      </c>
      <c r="M58" s="19">
        <f t="shared" si="17"/>
        <v>0.72</v>
      </c>
      <c r="N58" s="36"/>
      <c r="O58" s="36"/>
      <c r="P58" s="36"/>
    </row>
    <row r="59" spans="1:16" x14ac:dyDescent="0.25">
      <c r="A59" s="4">
        <v>56</v>
      </c>
      <c r="B59" s="5" t="s">
        <v>81</v>
      </c>
      <c r="C59">
        <v>2187.0839999999998</v>
      </c>
      <c r="D59">
        <v>0.87</v>
      </c>
      <c r="E59" s="15">
        <f t="shared" si="0"/>
        <v>2.187084</v>
      </c>
      <c r="F59">
        <f t="shared" si="1"/>
        <v>0.87</v>
      </c>
      <c r="J59" s="37">
        <v>20</v>
      </c>
      <c r="K59" s="14" t="s">
        <v>47</v>
      </c>
      <c r="L59" s="16">
        <f t="shared" ref="L59:M61" si="18">E25</f>
        <v>5.6892399999999999</v>
      </c>
      <c r="M59" s="16">
        <f t="shared" si="18"/>
        <v>1.01</v>
      </c>
      <c r="N59" s="36">
        <f>AVERAGE(L59:L61)</f>
        <v>6.1487293333333328</v>
      </c>
      <c r="O59" s="36">
        <f>AVERAGE(M59:M61)</f>
        <v>0.77666666666666673</v>
      </c>
      <c r="P59" s="36">
        <f>STDEV(L59:L61)</f>
        <v>0.51125070162233877</v>
      </c>
    </row>
    <row r="60" spans="1:16" x14ac:dyDescent="0.25">
      <c r="A60" s="4">
        <v>57</v>
      </c>
      <c r="B60" s="5" t="s">
        <v>82</v>
      </c>
      <c r="C60">
        <v>2137.6759999999999</v>
      </c>
      <c r="D60">
        <v>1.06</v>
      </c>
      <c r="E60" s="15">
        <f t="shared" si="0"/>
        <v>2.1376759999999999</v>
      </c>
      <c r="F60">
        <f t="shared" si="1"/>
        <v>1.06</v>
      </c>
      <c r="J60" s="37"/>
      <c r="K60" s="14" t="s">
        <v>48</v>
      </c>
      <c r="L60" s="16">
        <f t="shared" si="18"/>
        <v>6.0574919999999999</v>
      </c>
      <c r="M60" s="16">
        <f t="shared" si="18"/>
        <v>0.4</v>
      </c>
      <c r="N60" s="36"/>
      <c r="O60" s="36"/>
      <c r="P60" s="36"/>
    </row>
    <row r="61" spans="1:16" x14ac:dyDescent="0.25">
      <c r="A61" s="4">
        <v>58</v>
      </c>
      <c r="B61" s="5" t="s">
        <v>83</v>
      </c>
      <c r="C61">
        <v>1110.395</v>
      </c>
      <c r="D61">
        <v>0.96</v>
      </c>
      <c r="E61" s="15">
        <f t="shared" si="0"/>
        <v>1.110395</v>
      </c>
      <c r="F61">
        <f t="shared" si="1"/>
        <v>0.96</v>
      </c>
      <c r="J61" s="37"/>
      <c r="K61" s="14" t="s">
        <v>49</v>
      </c>
      <c r="L61" s="16">
        <f t="shared" si="18"/>
        <v>6.6994560000000005</v>
      </c>
      <c r="M61" s="16">
        <f t="shared" si="18"/>
        <v>0.92</v>
      </c>
      <c r="N61" s="36"/>
      <c r="O61" s="36"/>
      <c r="P61" s="36"/>
    </row>
    <row r="62" spans="1:16" x14ac:dyDescent="0.25">
      <c r="A62" s="4">
        <v>59</v>
      </c>
      <c r="B62" s="5" t="s">
        <v>84</v>
      </c>
      <c r="C62">
        <v>1139.549</v>
      </c>
      <c r="D62">
        <v>0.91</v>
      </c>
      <c r="E62" s="15">
        <f t="shared" si="0"/>
        <v>1.1395489999999999</v>
      </c>
      <c r="F62">
        <f t="shared" si="1"/>
        <v>0.91</v>
      </c>
      <c r="J62" s="37">
        <v>30</v>
      </c>
      <c r="K62" s="14" t="s">
        <v>59</v>
      </c>
      <c r="L62" s="16">
        <f t="shared" ref="L62:M64" si="19">E37</f>
        <v>2.1576439999999999</v>
      </c>
      <c r="M62" s="16">
        <f t="shared" si="19"/>
        <v>1.39</v>
      </c>
      <c r="N62" s="36">
        <f>AVERAGE(L62:L64)</f>
        <v>2.1963156666666666</v>
      </c>
      <c r="O62" s="36">
        <f>AVERAGE(M62:M64)</f>
        <v>0.98</v>
      </c>
      <c r="P62" s="36">
        <f>STDEV(L62:L64)</f>
        <v>3.4801756540918098E-2</v>
      </c>
    </row>
    <row r="63" spans="1:16" x14ac:dyDescent="0.25">
      <c r="A63" s="4">
        <v>60</v>
      </c>
      <c r="B63" s="5" t="s">
        <v>85</v>
      </c>
      <c r="C63">
        <v>1138.652</v>
      </c>
      <c r="D63">
        <v>0.76</v>
      </c>
      <c r="E63" s="15">
        <f t="shared" si="0"/>
        <v>1.138652</v>
      </c>
      <c r="F63">
        <f t="shared" si="1"/>
        <v>0.76</v>
      </c>
      <c r="J63" s="37"/>
      <c r="K63" s="14" t="s">
        <v>60</v>
      </c>
      <c r="L63" s="16">
        <f t="shared" si="19"/>
        <v>2.2061889999999997</v>
      </c>
      <c r="M63" s="16">
        <f t="shared" si="19"/>
        <v>0.48</v>
      </c>
      <c r="N63" s="36"/>
      <c r="O63" s="36"/>
      <c r="P63" s="36"/>
    </row>
    <row r="64" spans="1:16" x14ac:dyDescent="0.25">
      <c r="J64" s="37"/>
      <c r="K64" s="14" t="s">
        <v>61</v>
      </c>
      <c r="L64" s="16">
        <f t="shared" si="19"/>
        <v>2.225114</v>
      </c>
      <c r="M64" s="16">
        <f t="shared" si="19"/>
        <v>1.07</v>
      </c>
      <c r="N64" s="36"/>
      <c r="O64" s="36"/>
      <c r="P64" s="36"/>
    </row>
    <row r="65" spans="10:16" x14ac:dyDescent="0.25">
      <c r="J65" s="37">
        <v>40</v>
      </c>
      <c r="K65" s="14" t="s">
        <v>71</v>
      </c>
      <c r="L65" s="16">
        <f t="shared" ref="L65:M67" si="20">E49</f>
        <v>1.4042129999999999</v>
      </c>
      <c r="M65" s="16">
        <f t="shared" si="20"/>
        <v>0.37</v>
      </c>
      <c r="N65" s="36">
        <f>AVERAGE(L65:L67)</f>
        <v>1.4118806666666668</v>
      </c>
      <c r="O65" s="36">
        <f>AVERAGE(M65:M67)</f>
        <v>1.0866666666666667</v>
      </c>
      <c r="P65" s="36">
        <f>STDEV(L65:L67)</f>
        <v>8.0612842856045003E-3</v>
      </c>
    </row>
    <row r="66" spans="10:16" x14ac:dyDescent="0.25">
      <c r="J66" s="37"/>
      <c r="K66" s="14" t="s">
        <v>72</v>
      </c>
      <c r="L66" s="16">
        <f t="shared" si="20"/>
        <v>1.420285</v>
      </c>
      <c r="M66" s="16">
        <f t="shared" si="20"/>
        <v>1.43</v>
      </c>
      <c r="N66" s="36"/>
      <c r="O66" s="36"/>
      <c r="P66" s="36"/>
    </row>
    <row r="67" spans="10:16" x14ac:dyDescent="0.25">
      <c r="J67" s="37"/>
      <c r="K67" s="14" t="s">
        <v>73</v>
      </c>
      <c r="L67" s="16">
        <f t="shared" si="20"/>
        <v>1.411144</v>
      </c>
      <c r="M67" s="16">
        <f t="shared" si="20"/>
        <v>1.46</v>
      </c>
      <c r="N67" s="36"/>
      <c r="O67" s="36"/>
      <c r="P67" s="36"/>
    </row>
    <row r="68" spans="10:16" x14ac:dyDescent="0.25">
      <c r="J68" s="37">
        <v>50</v>
      </c>
      <c r="K68" s="14" t="s">
        <v>83</v>
      </c>
      <c r="L68" s="16">
        <f t="shared" ref="L68:M70" si="21">E61</f>
        <v>1.110395</v>
      </c>
      <c r="M68" s="16">
        <f t="shared" si="21"/>
        <v>0.96</v>
      </c>
      <c r="N68" s="36">
        <f>AVERAGE(L68:L70)</f>
        <v>1.129532</v>
      </c>
      <c r="O68" s="36">
        <f>AVERAGE(M68:M70)</f>
        <v>0.87666666666666659</v>
      </c>
      <c r="P68" s="36">
        <f>STDEV(L68:L70)</f>
        <v>1.657919566806541E-2</v>
      </c>
    </row>
    <row r="69" spans="10:16" x14ac:dyDescent="0.25">
      <c r="J69" s="37"/>
      <c r="K69" s="14" t="s">
        <v>84</v>
      </c>
      <c r="L69" s="16">
        <f t="shared" si="21"/>
        <v>1.1395489999999999</v>
      </c>
      <c r="M69" s="16">
        <f t="shared" si="21"/>
        <v>0.91</v>
      </c>
      <c r="N69" s="36"/>
      <c r="O69" s="36"/>
      <c r="P69" s="36"/>
    </row>
    <row r="70" spans="10:16" x14ac:dyDescent="0.25">
      <c r="J70" s="37"/>
      <c r="K70" s="14" t="s">
        <v>85</v>
      </c>
      <c r="L70" s="16">
        <f t="shared" si="21"/>
        <v>1.138652</v>
      </c>
      <c r="M70" s="16">
        <f t="shared" si="21"/>
        <v>0.76</v>
      </c>
      <c r="N70" s="36"/>
      <c r="O70" s="36"/>
      <c r="P70" s="36"/>
    </row>
  </sheetData>
  <mergeCells count="80">
    <mergeCell ref="J8:J10"/>
    <mergeCell ref="N8:N10"/>
    <mergeCell ref="O8:O10"/>
    <mergeCell ref="J11:J13"/>
    <mergeCell ref="N11:N13"/>
    <mergeCell ref="O11:O13"/>
    <mergeCell ref="J14:J16"/>
    <mergeCell ref="N14:N16"/>
    <mergeCell ref="O14:O16"/>
    <mergeCell ref="J17:J19"/>
    <mergeCell ref="N17:N19"/>
    <mergeCell ref="O17:O19"/>
    <mergeCell ref="J20:J22"/>
    <mergeCell ref="N20:N22"/>
    <mergeCell ref="O20:O22"/>
    <mergeCell ref="J24:J26"/>
    <mergeCell ref="N24:N26"/>
    <mergeCell ref="O24:O26"/>
    <mergeCell ref="J27:J29"/>
    <mergeCell ref="N27:N29"/>
    <mergeCell ref="O27:O29"/>
    <mergeCell ref="J30:J32"/>
    <mergeCell ref="N30:N32"/>
    <mergeCell ref="O30:O32"/>
    <mergeCell ref="J33:J35"/>
    <mergeCell ref="N33:N35"/>
    <mergeCell ref="O33:O35"/>
    <mergeCell ref="J36:J38"/>
    <mergeCell ref="N36:N38"/>
    <mergeCell ref="O36:O38"/>
    <mergeCell ref="J40:J42"/>
    <mergeCell ref="N40:N42"/>
    <mergeCell ref="O40:O42"/>
    <mergeCell ref="J43:J45"/>
    <mergeCell ref="N43:N45"/>
    <mergeCell ref="O43:O45"/>
    <mergeCell ref="J46:J48"/>
    <mergeCell ref="N46:N48"/>
    <mergeCell ref="O46:O48"/>
    <mergeCell ref="J49:J51"/>
    <mergeCell ref="N49:N51"/>
    <mergeCell ref="O49:O51"/>
    <mergeCell ref="J52:J54"/>
    <mergeCell ref="N52:N54"/>
    <mergeCell ref="O52:O54"/>
    <mergeCell ref="J56:J58"/>
    <mergeCell ref="N56:N58"/>
    <mergeCell ref="O56:O58"/>
    <mergeCell ref="J59:J61"/>
    <mergeCell ref="N59:N61"/>
    <mergeCell ref="O59:O61"/>
    <mergeCell ref="J62:J64"/>
    <mergeCell ref="N62:N64"/>
    <mergeCell ref="O62:O64"/>
    <mergeCell ref="J65:J67"/>
    <mergeCell ref="N65:N67"/>
    <mergeCell ref="O65:O67"/>
    <mergeCell ref="J68:J70"/>
    <mergeCell ref="N68:N70"/>
    <mergeCell ref="O68:O70"/>
    <mergeCell ref="P43:P45"/>
    <mergeCell ref="P8:P10"/>
    <mergeCell ref="P11:P13"/>
    <mergeCell ref="P14:P16"/>
    <mergeCell ref="P17:P19"/>
    <mergeCell ref="P20:P22"/>
    <mergeCell ref="P24:P26"/>
    <mergeCell ref="P27:P29"/>
    <mergeCell ref="P30:P32"/>
    <mergeCell ref="P33:P35"/>
    <mergeCell ref="P36:P38"/>
    <mergeCell ref="P40:P42"/>
    <mergeCell ref="P65:P67"/>
    <mergeCell ref="P68:P70"/>
    <mergeCell ref="P46:P48"/>
    <mergeCell ref="P49:P51"/>
    <mergeCell ref="P52:P54"/>
    <mergeCell ref="P56:P58"/>
    <mergeCell ref="P59:P61"/>
    <mergeCell ref="P62:P6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Q71"/>
  <sheetViews>
    <sheetView zoomScale="150" zoomScaleNormal="90" workbookViewId="0">
      <selection activeCell="D3" sqref="D3"/>
    </sheetView>
  </sheetViews>
  <sheetFormatPr defaultColWidth="11" defaultRowHeight="15.75" x14ac:dyDescent="0.25"/>
  <cols>
    <col min="15" max="15" width="16" bestFit="1" customWidth="1"/>
    <col min="16" max="16" width="13.625" bestFit="1" customWidth="1"/>
  </cols>
  <sheetData>
    <row r="4" spans="2:17" x14ac:dyDescent="0.25">
      <c r="B4" s="2"/>
      <c r="C4" s="2"/>
      <c r="D4" s="2" t="s">
        <v>8</v>
      </c>
      <c r="E4" s="2" t="s">
        <v>0</v>
      </c>
      <c r="F4" s="2" t="s">
        <v>104</v>
      </c>
      <c r="G4" s="2" t="s">
        <v>0</v>
      </c>
    </row>
    <row r="5" spans="2:17" x14ac:dyDescent="0.25">
      <c r="B5" s="4">
        <v>1</v>
      </c>
      <c r="C5" s="5" t="s">
        <v>26</v>
      </c>
      <c r="D5">
        <v>2668.9769999999999</v>
      </c>
      <c r="E5">
        <v>0.66</v>
      </c>
      <c r="F5" s="15">
        <f>D5/1000</f>
        <v>2.6689769999999999</v>
      </c>
      <c r="G5">
        <f>E5</f>
        <v>0.66</v>
      </c>
      <c r="H5" s="31">
        <f>F5*[2]Sheet1!$F$3</f>
        <v>134.5164408</v>
      </c>
    </row>
    <row r="6" spans="2:17" x14ac:dyDescent="0.25">
      <c r="B6" s="4">
        <v>2</v>
      </c>
      <c r="C6" s="5" t="s">
        <v>27</v>
      </c>
      <c r="D6">
        <v>2793.143</v>
      </c>
      <c r="E6">
        <v>1.19</v>
      </c>
      <c r="F6" s="15">
        <f t="shared" ref="F6:F64" si="0">D6/1000</f>
        <v>2.7931430000000002</v>
      </c>
      <c r="G6">
        <f t="shared" ref="G6:G64" si="1">E6</f>
        <v>1.19</v>
      </c>
    </row>
    <row r="7" spans="2:17" x14ac:dyDescent="0.25">
      <c r="B7" s="4">
        <v>3</v>
      </c>
      <c r="C7" s="5" t="s">
        <v>28</v>
      </c>
      <c r="D7">
        <v>2977.7249999999999</v>
      </c>
      <c r="E7">
        <v>0.97</v>
      </c>
      <c r="F7" s="15">
        <f t="shared" si="0"/>
        <v>2.977725</v>
      </c>
      <c r="G7">
        <f t="shared" si="1"/>
        <v>0.97</v>
      </c>
    </row>
    <row r="8" spans="2:17" x14ac:dyDescent="0.25">
      <c r="B8" s="4">
        <v>4</v>
      </c>
      <c r="C8" s="5" t="s">
        <v>29</v>
      </c>
      <c r="D8">
        <v>2024.635</v>
      </c>
      <c r="E8">
        <v>0.77</v>
      </c>
      <c r="F8" s="15">
        <f t="shared" si="0"/>
        <v>2.024635</v>
      </c>
      <c r="G8">
        <f t="shared" si="1"/>
        <v>0.77</v>
      </c>
      <c r="K8" s="10" t="s">
        <v>89</v>
      </c>
      <c r="L8" s="11" t="s">
        <v>90</v>
      </c>
      <c r="M8" s="12" t="s">
        <v>96</v>
      </c>
      <c r="N8" s="12" t="s">
        <v>93</v>
      </c>
      <c r="O8" s="12" t="s">
        <v>97</v>
      </c>
      <c r="P8" s="13" t="s">
        <v>95</v>
      </c>
      <c r="Q8" s="13" t="s">
        <v>98</v>
      </c>
    </row>
    <row r="9" spans="2:17" x14ac:dyDescent="0.25">
      <c r="B9" s="4">
        <v>5</v>
      </c>
      <c r="C9" s="5" t="s">
        <v>30</v>
      </c>
      <c r="D9">
        <v>1992.34</v>
      </c>
      <c r="E9">
        <v>0.71</v>
      </c>
      <c r="F9" s="15">
        <f t="shared" si="0"/>
        <v>1.99234</v>
      </c>
      <c r="G9">
        <f t="shared" si="1"/>
        <v>0.71</v>
      </c>
      <c r="K9" s="37">
        <v>10</v>
      </c>
      <c r="L9" s="14" t="s">
        <v>26</v>
      </c>
      <c r="M9" s="16">
        <f t="shared" ref="M9:N11" si="2">F5</f>
        <v>2.6689769999999999</v>
      </c>
      <c r="N9" s="16">
        <f t="shared" si="2"/>
        <v>0.66</v>
      </c>
      <c r="O9" s="36">
        <f>AVERAGE(M9:M11)</f>
        <v>2.8132816666666667</v>
      </c>
      <c r="P9" s="36">
        <f>AVERAGE(N9:N11)</f>
        <v>0.94000000000000006</v>
      </c>
      <c r="Q9" s="36">
        <f>STDEV(M9:M11)</f>
        <v>0.1553560629564657</v>
      </c>
    </row>
    <row r="10" spans="2:17" x14ac:dyDescent="0.25">
      <c r="B10" s="4">
        <v>6</v>
      </c>
      <c r="C10" s="5" t="s">
        <v>31</v>
      </c>
      <c r="D10">
        <v>2036.9590000000001</v>
      </c>
      <c r="E10">
        <v>1.03</v>
      </c>
      <c r="F10" s="15">
        <f t="shared" si="0"/>
        <v>2.036959</v>
      </c>
      <c r="G10">
        <f t="shared" si="1"/>
        <v>1.03</v>
      </c>
      <c r="K10" s="37"/>
      <c r="L10" s="14" t="s">
        <v>27</v>
      </c>
      <c r="M10" s="16">
        <f t="shared" si="2"/>
        <v>2.7931430000000002</v>
      </c>
      <c r="N10" s="16">
        <f t="shared" si="2"/>
        <v>1.19</v>
      </c>
      <c r="O10" s="36"/>
      <c r="P10" s="36"/>
      <c r="Q10" s="36"/>
    </row>
    <row r="11" spans="2:17" x14ac:dyDescent="0.25">
      <c r="B11" s="4">
        <v>7</v>
      </c>
      <c r="C11" s="5" t="s">
        <v>32</v>
      </c>
      <c r="D11">
        <v>2584.91</v>
      </c>
      <c r="E11">
        <v>0.36</v>
      </c>
      <c r="F11" s="15">
        <f t="shared" si="0"/>
        <v>2.5849099999999998</v>
      </c>
      <c r="G11">
        <f t="shared" si="1"/>
        <v>0.36</v>
      </c>
      <c r="K11" s="37"/>
      <c r="L11" s="14" t="s">
        <v>28</v>
      </c>
      <c r="M11" s="16">
        <f t="shared" si="2"/>
        <v>2.977725</v>
      </c>
      <c r="N11" s="16">
        <f t="shared" si="2"/>
        <v>0.97</v>
      </c>
      <c r="O11" s="36"/>
      <c r="P11" s="36"/>
      <c r="Q11" s="36"/>
    </row>
    <row r="12" spans="2:17" x14ac:dyDescent="0.25">
      <c r="B12" s="4">
        <v>8</v>
      </c>
      <c r="C12" s="5" t="s">
        <v>33</v>
      </c>
      <c r="D12">
        <v>1987.066</v>
      </c>
      <c r="E12">
        <v>0.22</v>
      </c>
      <c r="F12" s="15">
        <f t="shared" si="0"/>
        <v>1.987066</v>
      </c>
      <c r="G12">
        <f t="shared" si="1"/>
        <v>0.22</v>
      </c>
      <c r="K12" s="37">
        <v>20</v>
      </c>
      <c r="L12" s="14" t="s">
        <v>38</v>
      </c>
      <c r="M12" s="16">
        <f t="shared" ref="M12:N14" si="3">F17</f>
        <v>1.2532140000000001</v>
      </c>
      <c r="N12" s="16">
        <f t="shared" si="3"/>
        <v>0.98</v>
      </c>
      <c r="O12" s="36">
        <f>AVERAGE(M12:M14)</f>
        <v>1.128341</v>
      </c>
      <c r="P12" s="36">
        <f>AVERAGE(N12:N14)</f>
        <v>0.92666666666666675</v>
      </c>
      <c r="Q12" s="36">
        <f>STDEV(M12:M14)</f>
        <v>0.11055085462808509</v>
      </c>
    </row>
    <row r="13" spans="2:17" x14ac:dyDescent="0.25">
      <c r="B13" s="4">
        <v>9</v>
      </c>
      <c r="C13" s="5" t="s">
        <v>34</v>
      </c>
      <c r="D13">
        <v>2669.1280000000002</v>
      </c>
      <c r="E13">
        <v>0.7</v>
      </c>
      <c r="F13" s="15">
        <f t="shared" si="0"/>
        <v>2.6691280000000002</v>
      </c>
      <c r="G13">
        <f t="shared" si="1"/>
        <v>0.7</v>
      </c>
      <c r="K13" s="37"/>
      <c r="L13" s="14" t="s">
        <v>39</v>
      </c>
      <c r="M13" s="16">
        <f t="shared" si="3"/>
        <v>1.088851</v>
      </c>
      <c r="N13" s="16">
        <f t="shared" si="3"/>
        <v>0.78</v>
      </c>
      <c r="O13" s="36"/>
      <c r="P13" s="36"/>
      <c r="Q13" s="36"/>
    </row>
    <row r="14" spans="2:17" x14ac:dyDescent="0.25">
      <c r="B14" s="4">
        <v>10</v>
      </c>
      <c r="C14" s="5" t="s">
        <v>35</v>
      </c>
      <c r="D14">
        <v>19.347799999999999</v>
      </c>
      <c r="E14">
        <v>2.1</v>
      </c>
      <c r="F14" s="15">
        <f t="shared" si="0"/>
        <v>1.9347799999999998E-2</v>
      </c>
      <c r="G14">
        <f t="shared" si="1"/>
        <v>2.1</v>
      </c>
      <c r="K14" s="37"/>
      <c r="L14" s="14" t="s">
        <v>40</v>
      </c>
      <c r="M14" s="16">
        <f t="shared" si="3"/>
        <v>1.0429580000000001</v>
      </c>
      <c r="N14" s="16">
        <f t="shared" si="3"/>
        <v>1.02</v>
      </c>
      <c r="O14" s="36"/>
      <c r="P14" s="36"/>
      <c r="Q14" s="36"/>
    </row>
    <row r="15" spans="2:17" x14ac:dyDescent="0.25">
      <c r="B15" s="4">
        <v>11</v>
      </c>
      <c r="C15" s="5" t="s">
        <v>36</v>
      </c>
      <c r="D15">
        <v>4.5867000000000004</v>
      </c>
      <c r="E15">
        <v>1.98</v>
      </c>
      <c r="F15" s="15">
        <f t="shared" si="0"/>
        <v>4.5867000000000008E-3</v>
      </c>
      <c r="G15">
        <f t="shared" si="1"/>
        <v>1.98</v>
      </c>
      <c r="K15" s="37">
        <v>30</v>
      </c>
      <c r="L15" s="14" t="s">
        <v>50</v>
      </c>
      <c r="M15" s="16">
        <f t="shared" ref="M15:N17" si="4">F29</f>
        <v>0.75536990000000004</v>
      </c>
      <c r="N15" s="16">
        <f t="shared" si="4"/>
        <v>0.76</v>
      </c>
      <c r="O15" s="36">
        <f>AVERAGE(M15:M17)</f>
        <v>0.68481916666666665</v>
      </c>
      <c r="P15" s="36">
        <f>AVERAGE(N15:N17)</f>
        <v>0.65666666666666662</v>
      </c>
      <c r="Q15" s="36">
        <f>STDEV(M15:M17)</f>
        <v>6.3151545815548618E-2</v>
      </c>
    </row>
    <row r="16" spans="2:17" x14ac:dyDescent="0.25">
      <c r="B16" s="4">
        <v>12</v>
      </c>
      <c r="C16" s="5" t="s">
        <v>37</v>
      </c>
      <c r="D16">
        <v>2.3346</v>
      </c>
      <c r="E16">
        <v>3.55</v>
      </c>
      <c r="F16" s="15">
        <f t="shared" si="0"/>
        <v>2.3346E-3</v>
      </c>
      <c r="G16">
        <f t="shared" si="1"/>
        <v>3.55</v>
      </c>
      <c r="K16" s="37"/>
      <c r="L16" s="14" t="s">
        <v>51</v>
      </c>
      <c r="M16" s="16">
        <f t="shared" si="4"/>
        <v>0.66551450000000001</v>
      </c>
      <c r="N16" s="16">
        <f t="shared" si="4"/>
        <v>0.62</v>
      </c>
      <c r="O16" s="36"/>
      <c r="P16" s="36"/>
      <c r="Q16" s="36"/>
    </row>
    <row r="17" spans="2:17" x14ac:dyDescent="0.25">
      <c r="B17" s="4">
        <v>13</v>
      </c>
      <c r="C17" s="5" t="s">
        <v>38</v>
      </c>
      <c r="D17">
        <v>1253.2139999999999</v>
      </c>
      <c r="E17">
        <v>0.98</v>
      </c>
      <c r="F17" s="15">
        <f t="shared" si="0"/>
        <v>1.2532140000000001</v>
      </c>
      <c r="G17">
        <f t="shared" si="1"/>
        <v>0.98</v>
      </c>
      <c r="K17" s="37"/>
      <c r="L17" s="14" t="s">
        <v>52</v>
      </c>
      <c r="M17" s="16">
        <f t="shared" si="4"/>
        <v>0.6335731</v>
      </c>
      <c r="N17" s="16">
        <f t="shared" si="4"/>
        <v>0.59</v>
      </c>
      <c r="O17" s="36"/>
      <c r="P17" s="36"/>
      <c r="Q17" s="36"/>
    </row>
    <row r="18" spans="2:17" x14ac:dyDescent="0.25">
      <c r="B18" s="4">
        <v>14</v>
      </c>
      <c r="C18" s="5" t="s">
        <v>39</v>
      </c>
      <c r="D18">
        <v>1088.8510000000001</v>
      </c>
      <c r="E18">
        <v>0.78</v>
      </c>
      <c r="F18" s="15">
        <f t="shared" si="0"/>
        <v>1.088851</v>
      </c>
      <c r="G18">
        <f t="shared" si="1"/>
        <v>0.78</v>
      </c>
      <c r="K18" s="37">
        <v>40</v>
      </c>
      <c r="L18" s="14" t="s">
        <v>62</v>
      </c>
      <c r="M18" s="16">
        <f t="shared" ref="M18:N20" si="5">F41</f>
        <v>0.53281410000000007</v>
      </c>
      <c r="N18" s="16">
        <f t="shared" si="5"/>
        <v>0.74</v>
      </c>
      <c r="O18" s="36">
        <f>AVERAGE(M18:M20)</f>
        <v>0.51266896666666673</v>
      </c>
      <c r="P18" s="36">
        <f>AVERAGE(N18:N20)</f>
        <v>0.58333333333333337</v>
      </c>
      <c r="Q18" s="36">
        <f>STDEV(M18:M20)</f>
        <v>1.7447303803548982E-2</v>
      </c>
    </row>
    <row r="19" spans="2:17" x14ac:dyDescent="0.25">
      <c r="B19" s="4">
        <v>15</v>
      </c>
      <c r="C19" s="5" t="s">
        <v>40</v>
      </c>
      <c r="D19">
        <v>1042.9580000000001</v>
      </c>
      <c r="E19">
        <v>1.02</v>
      </c>
      <c r="F19" s="15">
        <f t="shared" si="0"/>
        <v>1.0429580000000001</v>
      </c>
      <c r="G19">
        <f t="shared" si="1"/>
        <v>1.02</v>
      </c>
      <c r="K19" s="37"/>
      <c r="L19" s="14" t="s">
        <v>63</v>
      </c>
      <c r="M19" s="16">
        <f t="shared" si="5"/>
        <v>0.50239990000000001</v>
      </c>
      <c r="N19" s="16">
        <f t="shared" si="5"/>
        <v>0.28000000000000003</v>
      </c>
      <c r="O19" s="36"/>
      <c r="P19" s="36"/>
      <c r="Q19" s="36"/>
    </row>
    <row r="20" spans="2:17" x14ac:dyDescent="0.25">
      <c r="B20" s="4">
        <v>16</v>
      </c>
      <c r="C20" s="5" t="s">
        <v>41</v>
      </c>
      <c r="D20">
        <v>1220.934</v>
      </c>
      <c r="E20">
        <v>0.36</v>
      </c>
      <c r="F20" s="15">
        <f t="shared" si="0"/>
        <v>1.220934</v>
      </c>
      <c r="G20">
        <f t="shared" si="1"/>
        <v>0.36</v>
      </c>
      <c r="K20" s="37"/>
      <c r="L20" s="14" t="s">
        <v>64</v>
      </c>
      <c r="M20" s="16">
        <f t="shared" si="5"/>
        <v>0.50279289999999999</v>
      </c>
      <c r="N20" s="16">
        <f t="shared" si="5"/>
        <v>0.73</v>
      </c>
      <c r="O20" s="36"/>
      <c r="P20" s="36"/>
      <c r="Q20" s="36"/>
    </row>
    <row r="21" spans="2:17" x14ac:dyDescent="0.25">
      <c r="B21" s="4">
        <v>17</v>
      </c>
      <c r="C21" s="5" t="s">
        <v>42</v>
      </c>
      <c r="D21">
        <v>1153.578</v>
      </c>
      <c r="E21">
        <v>0.67</v>
      </c>
      <c r="F21" s="15">
        <f t="shared" si="0"/>
        <v>1.153578</v>
      </c>
      <c r="G21">
        <f t="shared" si="1"/>
        <v>0.67</v>
      </c>
      <c r="K21" s="37">
        <v>50</v>
      </c>
      <c r="L21" s="14" t="s">
        <v>74</v>
      </c>
      <c r="M21" s="16">
        <f t="shared" ref="M21:N23" si="6">F53</f>
        <v>0.49774149999999995</v>
      </c>
      <c r="N21" s="16">
        <f t="shared" si="6"/>
        <v>0.66</v>
      </c>
      <c r="O21" s="36">
        <f>AVERAGE(M21:M23)</f>
        <v>0.46772013333333334</v>
      </c>
      <c r="P21" s="36">
        <f>AVERAGE(N21:N23)</f>
        <v>0.91333333333333344</v>
      </c>
      <c r="Q21" s="36">
        <f>STDEV(M21:M23)</f>
        <v>2.8060732378598591E-2</v>
      </c>
    </row>
    <row r="22" spans="2:17" x14ac:dyDescent="0.25">
      <c r="B22" s="4">
        <v>18</v>
      </c>
      <c r="C22" s="5" t="s">
        <v>43</v>
      </c>
      <c r="D22">
        <v>1129.568</v>
      </c>
      <c r="E22">
        <v>0.94</v>
      </c>
      <c r="F22" s="15">
        <f t="shared" si="0"/>
        <v>1.1295679999999999</v>
      </c>
      <c r="G22">
        <f t="shared" si="1"/>
        <v>0.94</v>
      </c>
      <c r="K22" s="37"/>
      <c r="L22" s="14" t="s">
        <v>75</v>
      </c>
      <c r="M22" s="16">
        <f t="shared" si="6"/>
        <v>0.44215280000000001</v>
      </c>
      <c r="N22" s="16">
        <f t="shared" si="6"/>
        <v>1.4</v>
      </c>
      <c r="O22" s="36"/>
      <c r="P22" s="36"/>
      <c r="Q22" s="36"/>
    </row>
    <row r="23" spans="2:17" x14ac:dyDescent="0.25">
      <c r="B23" s="4">
        <v>19</v>
      </c>
      <c r="C23" s="5" t="s">
        <v>44</v>
      </c>
      <c r="D23">
        <v>990.66869999999994</v>
      </c>
      <c r="E23">
        <v>0.73</v>
      </c>
      <c r="F23" s="15">
        <f t="shared" si="0"/>
        <v>0.99066869999999996</v>
      </c>
      <c r="G23">
        <f t="shared" si="1"/>
        <v>0.73</v>
      </c>
      <c r="K23" s="37"/>
      <c r="L23" s="14" t="s">
        <v>76</v>
      </c>
      <c r="M23" s="16">
        <f t="shared" si="6"/>
        <v>0.46326610000000001</v>
      </c>
      <c r="N23" s="16">
        <f t="shared" si="6"/>
        <v>0.68</v>
      </c>
      <c r="O23" s="36"/>
      <c r="P23" s="36"/>
      <c r="Q23" s="36"/>
    </row>
    <row r="24" spans="2:17" x14ac:dyDescent="0.25">
      <c r="B24" s="4">
        <v>20</v>
      </c>
      <c r="C24" s="5" t="s">
        <v>45</v>
      </c>
      <c r="D24">
        <v>1156.2470000000001</v>
      </c>
      <c r="E24">
        <v>0.61</v>
      </c>
      <c r="F24" s="15">
        <f t="shared" si="0"/>
        <v>1.156247</v>
      </c>
      <c r="G24">
        <f t="shared" si="1"/>
        <v>0.61</v>
      </c>
      <c r="K24" s="17"/>
      <c r="L24" s="17"/>
      <c r="M24" s="17"/>
      <c r="N24" s="17"/>
      <c r="O24" s="17"/>
      <c r="P24" s="17"/>
    </row>
    <row r="25" spans="2:17" x14ac:dyDescent="0.25">
      <c r="B25" s="4">
        <v>21</v>
      </c>
      <c r="C25" s="5" t="s">
        <v>46</v>
      </c>
      <c r="D25">
        <v>1133.019</v>
      </c>
      <c r="E25">
        <v>0.5</v>
      </c>
      <c r="F25" s="15">
        <f t="shared" si="0"/>
        <v>1.133019</v>
      </c>
      <c r="G25">
        <f t="shared" si="1"/>
        <v>0.5</v>
      </c>
      <c r="K25" s="37">
        <v>10</v>
      </c>
      <c r="L25" s="18" t="s">
        <v>29</v>
      </c>
      <c r="M25" s="19">
        <f t="shared" ref="M25:N27" si="7">F8</f>
        <v>2.024635</v>
      </c>
      <c r="N25" s="19">
        <f t="shared" si="7"/>
        <v>0.77</v>
      </c>
      <c r="O25" s="36">
        <f>AVERAGE(M25:M27)</f>
        <v>2.0179779999999998</v>
      </c>
      <c r="P25" s="36">
        <f>AVERAGE(N25:N27)</f>
        <v>0.83666666666666656</v>
      </c>
      <c r="Q25" s="36">
        <f>STDEV(M25:M27)</f>
        <v>2.3042363745935421E-2</v>
      </c>
    </row>
    <row r="26" spans="2:17" x14ac:dyDescent="0.25">
      <c r="B26" s="4">
        <v>22</v>
      </c>
      <c r="C26" s="5" t="s">
        <v>47</v>
      </c>
      <c r="D26">
        <v>1.6102000000000001</v>
      </c>
      <c r="E26">
        <v>6.89</v>
      </c>
      <c r="F26" s="20">
        <f>D26/1000</f>
        <v>1.6102E-3</v>
      </c>
      <c r="G26">
        <f t="shared" si="1"/>
        <v>6.89</v>
      </c>
      <c r="K26" s="37"/>
      <c r="L26" s="14" t="s">
        <v>30</v>
      </c>
      <c r="M26" s="19">
        <f t="shared" si="7"/>
        <v>1.99234</v>
      </c>
      <c r="N26" s="19">
        <f t="shared" si="7"/>
        <v>0.71</v>
      </c>
      <c r="O26" s="36"/>
      <c r="P26" s="36"/>
      <c r="Q26" s="36"/>
    </row>
    <row r="27" spans="2:17" x14ac:dyDescent="0.25">
      <c r="B27" s="4">
        <v>23</v>
      </c>
      <c r="C27" s="5" t="s">
        <v>48</v>
      </c>
      <c r="D27">
        <v>2.3761999999999999</v>
      </c>
      <c r="E27">
        <v>4.28</v>
      </c>
      <c r="F27" s="15">
        <f t="shared" si="0"/>
        <v>2.3761999999999998E-3</v>
      </c>
      <c r="G27">
        <f t="shared" si="1"/>
        <v>4.28</v>
      </c>
      <c r="K27" s="37"/>
      <c r="L27" s="14" t="s">
        <v>31</v>
      </c>
      <c r="M27" s="19">
        <f t="shared" si="7"/>
        <v>2.036959</v>
      </c>
      <c r="N27" s="19">
        <f t="shared" si="7"/>
        <v>1.03</v>
      </c>
      <c r="O27" s="36"/>
      <c r="P27" s="36"/>
      <c r="Q27" s="36"/>
    </row>
    <row r="28" spans="2:17" x14ac:dyDescent="0.25">
      <c r="B28" s="4">
        <v>24</v>
      </c>
      <c r="C28" s="5" t="s">
        <v>49</v>
      </c>
      <c r="D28">
        <v>13.5771</v>
      </c>
      <c r="E28">
        <v>1.61</v>
      </c>
      <c r="F28" s="15">
        <f t="shared" si="0"/>
        <v>1.35771E-2</v>
      </c>
      <c r="G28">
        <f t="shared" si="1"/>
        <v>1.61</v>
      </c>
      <c r="K28" s="37">
        <v>20</v>
      </c>
      <c r="L28" s="14" t="s">
        <v>41</v>
      </c>
      <c r="M28" s="16">
        <f t="shared" ref="M28:N30" si="8">F20</f>
        <v>1.220934</v>
      </c>
      <c r="N28" s="16">
        <f t="shared" si="8"/>
        <v>0.36</v>
      </c>
      <c r="O28" s="36">
        <f>AVERAGE(M28:M30)</f>
        <v>1.1680266666666668</v>
      </c>
      <c r="P28" s="36">
        <f>AVERAGE(N28:N30)</f>
        <v>0.65666666666666662</v>
      </c>
      <c r="Q28" s="36">
        <f>STDEV(M28:M30)</f>
        <v>4.7365699248858723E-2</v>
      </c>
    </row>
    <row r="29" spans="2:17" x14ac:dyDescent="0.25">
      <c r="B29" s="4">
        <v>25</v>
      </c>
      <c r="C29" s="5" t="s">
        <v>50</v>
      </c>
      <c r="D29">
        <v>755.36990000000003</v>
      </c>
      <c r="E29">
        <v>0.76</v>
      </c>
      <c r="F29" s="15">
        <f t="shared" si="0"/>
        <v>0.75536990000000004</v>
      </c>
      <c r="G29">
        <f t="shared" si="1"/>
        <v>0.76</v>
      </c>
      <c r="K29" s="37"/>
      <c r="L29" s="14" t="s">
        <v>42</v>
      </c>
      <c r="M29" s="16">
        <f t="shared" si="8"/>
        <v>1.153578</v>
      </c>
      <c r="N29" s="16">
        <f t="shared" si="8"/>
        <v>0.67</v>
      </c>
      <c r="O29" s="36"/>
      <c r="P29" s="36"/>
      <c r="Q29" s="36"/>
    </row>
    <row r="30" spans="2:17" x14ac:dyDescent="0.25">
      <c r="B30" s="4">
        <v>26</v>
      </c>
      <c r="C30" s="5" t="s">
        <v>51</v>
      </c>
      <c r="D30">
        <v>665.5145</v>
      </c>
      <c r="E30">
        <v>0.62</v>
      </c>
      <c r="F30" s="15">
        <f t="shared" si="0"/>
        <v>0.66551450000000001</v>
      </c>
      <c r="G30">
        <f t="shared" si="1"/>
        <v>0.62</v>
      </c>
      <c r="K30" s="37"/>
      <c r="L30" s="14" t="s">
        <v>43</v>
      </c>
      <c r="M30" s="16">
        <f t="shared" si="8"/>
        <v>1.1295679999999999</v>
      </c>
      <c r="N30" s="16">
        <f t="shared" si="8"/>
        <v>0.94</v>
      </c>
      <c r="O30" s="36"/>
      <c r="P30" s="36"/>
      <c r="Q30" s="36"/>
    </row>
    <row r="31" spans="2:17" x14ac:dyDescent="0.25">
      <c r="B31" s="4">
        <v>27</v>
      </c>
      <c r="C31" s="5" t="s">
        <v>52</v>
      </c>
      <c r="D31">
        <v>633.57309999999995</v>
      </c>
      <c r="E31">
        <v>0.59</v>
      </c>
      <c r="F31" s="15">
        <f t="shared" si="0"/>
        <v>0.6335731</v>
      </c>
      <c r="G31">
        <f t="shared" si="1"/>
        <v>0.59</v>
      </c>
      <c r="K31" s="37">
        <v>30</v>
      </c>
      <c r="L31" s="14" t="s">
        <v>53</v>
      </c>
      <c r="M31" s="16">
        <f t="shared" ref="M31:N33" si="9">F32</f>
        <v>0.76742880000000002</v>
      </c>
      <c r="N31" s="16">
        <f t="shared" si="9"/>
        <v>0.42</v>
      </c>
      <c r="O31" s="36">
        <f>AVERAGE(M31:M33)</f>
        <v>0.72117646666666657</v>
      </c>
      <c r="P31" s="36">
        <f>AVERAGE(N31:N33)</f>
        <v>0.66666666666666663</v>
      </c>
      <c r="Q31" s="36">
        <f>STDEV(M31:M33)</f>
        <v>4.4209774307649836E-2</v>
      </c>
    </row>
    <row r="32" spans="2:17" x14ac:dyDescent="0.25">
      <c r="B32" s="4">
        <v>28</v>
      </c>
      <c r="C32" s="5" t="s">
        <v>53</v>
      </c>
      <c r="D32">
        <v>767.42880000000002</v>
      </c>
      <c r="E32">
        <v>0.42</v>
      </c>
      <c r="F32" s="15">
        <f t="shared" si="0"/>
        <v>0.76742880000000002</v>
      </c>
      <c r="G32">
        <f t="shared" si="1"/>
        <v>0.42</v>
      </c>
      <c r="K32" s="37"/>
      <c r="L32" s="14" t="s">
        <v>54</v>
      </c>
      <c r="M32" s="16">
        <f t="shared" si="9"/>
        <v>0.71675980000000006</v>
      </c>
      <c r="N32" s="16">
        <f t="shared" si="9"/>
        <v>0.9</v>
      </c>
      <c r="O32" s="36"/>
      <c r="P32" s="36"/>
      <c r="Q32" s="36"/>
    </row>
    <row r="33" spans="2:17" x14ac:dyDescent="0.25">
      <c r="B33" s="4">
        <v>29</v>
      </c>
      <c r="C33" s="5" t="s">
        <v>54</v>
      </c>
      <c r="D33">
        <v>716.75980000000004</v>
      </c>
      <c r="E33">
        <v>0.9</v>
      </c>
      <c r="F33" s="15">
        <f t="shared" si="0"/>
        <v>0.71675980000000006</v>
      </c>
      <c r="G33">
        <f t="shared" si="1"/>
        <v>0.9</v>
      </c>
      <c r="K33" s="37"/>
      <c r="L33" s="14" t="s">
        <v>55</v>
      </c>
      <c r="M33" s="16">
        <f t="shared" si="9"/>
        <v>0.67934079999999997</v>
      </c>
      <c r="N33" s="16">
        <f t="shared" si="9"/>
        <v>0.68</v>
      </c>
      <c r="O33" s="36"/>
      <c r="P33" s="36"/>
      <c r="Q33" s="36"/>
    </row>
    <row r="34" spans="2:17" x14ac:dyDescent="0.25">
      <c r="B34" s="4">
        <v>30</v>
      </c>
      <c r="C34" s="5" t="s">
        <v>55</v>
      </c>
      <c r="D34">
        <v>679.34079999999994</v>
      </c>
      <c r="E34">
        <v>0.68</v>
      </c>
      <c r="F34" s="15">
        <f t="shared" si="0"/>
        <v>0.67934079999999997</v>
      </c>
      <c r="G34">
        <f t="shared" si="1"/>
        <v>0.68</v>
      </c>
      <c r="K34" s="37">
        <v>40</v>
      </c>
      <c r="L34" s="14" t="s">
        <v>65</v>
      </c>
      <c r="M34" s="16">
        <f t="shared" ref="M34:N36" si="10">F44</f>
        <v>0.52267449999999993</v>
      </c>
      <c r="N34" s="16">
        <f t="shared" si="10"/>
        <v>0.66</v>
      </c>
      <c r="O34" s="36">
        <f>AVERAGE(M34:M36)</f>
        <v>0.51717963333333339</v>
      </c>
      <c r="P34" s="36">
        <f>AVERAGE(N34:N36)</f>
        <v>0.82333333333333336</v>
      </c>
      <c r="Q34" s="36">
        <f>STDEV(M34:M36)</f>
        <v>1.3302395956117555E-2</v>
      </c>
    </row>
    <row r="35" spans="2:17" x14ac:dyDescent="0.25">
      <c r="B35" s="4">
        <v>31</v>
      </c>
      <c r="C35" s="5" t="s">
        <v>56</v>
      </c>
      <c r="D35">
        <v>718.08330000000001</v>
      </c>
      <c r="E35">
        <v>0.77</v>
      </c>
      <c r="F35" s="15">
        <f t="shared" si="0"/>
        <v>0.71808329999999998</v>
      </c>
      <c r="G35">
        <f t="shared" si="1"/>
        <v>0.77</v>
      </c>
      <c r="K35" s="37"/>
      <c r="L35" s="14" t="s">
        <v>66</v>
      </c>
      <c r="M35" s="16">
        <f t="shared" si="10"/>
        <v>0.50201010000000001</v>
      </c>
      <c r="N35" s="16">
        <f t="shared" si="10"/>
        <v>0.9</v>
      </c>
      <c r="O35" s="36"/>
      <c r="P35" s="36"/>
      <c r="Q35" s="36"/>
    </row>
    <row r="36" spans="2:17" x14ac:dyDescent="0.25">
      <c r="B36" s="4">
        <v>32</v>
      </c>
      <c r="C36" s="5" t="s">
        <v>57</v>
      </c>
      <c r="D36">
        <v>730.72379999999998</v>
      </c>
      <c r="E36">
        <v>0.89</v>
      </c>
      <c r="F36" s="15">
        <f t="shared" si="0"/>
        <v>0.73072380000000003</v>
      </c>
      <c r="G36">
        <f t="shared" si="1"/>
        <v>0.89</v>
      </c>
      <c r="K36" s="37"/>
      <c r="L36" s="14" t="s">
        <v>67</v>
      </c>
      <c r="M36" s="16">
        <f t="shared" si="10"/>
        <v>0.5268543</v>
      </c>
      <c r="N36" s="16">
        <f t="shared" si="10"/>
        <v>0.91</v>
      </c>
      <c r="O36" s="36"/>
      <c r="P36" s="36"/>
      <c r="Q36" s="36"/>
    </row>
    <row r="37" spans="2:17" x14ac:dyDescent="0.25">
      <c r="B37" s="4">
        <v>33</v>
      </c>
      <c r="C37" s="5" t="s">
        <v>58</v>
      </c>
      <c r="D37">
        <v>736.24800000000005</v>
      </c>
      <c r="E37">
        <v>0.32</v>
      </c>
      <c r="F37" s="15">
        <f t="shared" si="0"/>
        <v>0.73624800000000001</v>
      </c>
      <c r="G37">
        <f t="shared" si="1"/>
        <v>0.32</v>
      </c>
      <c r="K37" s="37">
        <v>50</v>
      </c>
      <c r="L37" s="14" t="s">
        <v>77</v>
      </c>
      <c r="M37" s="16">
        <f t="shared" ref="M37:N39" si="11">F56</f>
        <v>0.42439190000000004</v>
      </c>
      <c r="N37" s="16">
        <f t="shared" si="11"/>
        <v>0.96</v>
      </c>
      <c r="O37" s="36">
        <f>AVERAGE(M37:M39)</f>
        <v>0.42071930000000002</v>
      </c>
      <c r="P37" s="36">
        <f>AVERAGE(N37:N39)</f>
        <v>0.79999999999999993</v>
      </c>
      <c r="Q37" s="36">
        <f>STDEV(M37:M39)</f>
        <v>4.1557205343959363E-3</v>
      </c>
    </row>
    <row r="38" spans="2:17" x14ac:dyDescent="0.25">
      <c r="B38" s="4">
        <v>34</v>
      </c>
      <c r="C38" s="5" t="s">
        <v>59</v>
      </c>
      <c r="D38">
        <v>100.71420000000001</v>
      </c>
      <c r="E38">
        <v>1.9</v>
      </c>
      <c r="F38" s="15">
        <f t="shared" si="0"/>
        <v>0.1007142</v>
      </c>
      <c r="G38">
        <f t="shared" si="1"/>
        <v>1.9</v>
      </c>
      <c r="K38" s="37"/>
      <c r="L38" s="14" t="s">
        <v>78</v>
      </c>
      <c r="M38" s="16">
        <f t="shared" si="11"/>
        <v>0.41620830000000003</v>
      </c>
      <c r="N38" s="16">
        <f t="shared" si="11"/>
        <v>0.85</v>
      </c>
      <c r="O38" s="36"/>
      <c r="P38" s="36"/>
      <c r="Q38" s="36"/>
    </row>
    <row r="39" spans="2:17" x14ac:dyDescent="0.25">
      <c r="B39" s="4">
        <v>35</v>
      </c>
      <c r="C39" s="5" t="s">
        <v>60</v>
      </c>
      <c r="D39">
        <v>104.5042</v>
      </c>
      <c r="E39">
        <v>0.5</v>
      </c>
      <c r="F39" s="15">
        <f t="shared" si="0"/>
        <v>0.10450419999999999</v>
      </c>
      <c r="G39">
        <f t="shared" si="1"/>
        <v>0.5</v>
      </c>
      <c r="K39" s="37"/>
      <c r="L39" s="14" t="s">
        <v>79</v>
      </c>
      <c r="M39" s="16">
        <f t="shared" si="11"/>
        <v>0.42155770000000004</v>
      </c>
      <c r="N39" s="16">
        <f t="shared" si="11"/>
        <v>0.59</v>
      </c>
      <c r="O39" s="36"/>
      <c r="P39" s="36"/>
      <c r="Q39" s="36"/>
    </row>
    <row r="40" spans="2:17" x14ac:dyDescent="0.25">
      <c r="B40" s="4">
        <v>36</v>
      </c>
      <c r="C40" s="5" t="s">
        <v>61</v>
      </c>
      <c r="D40">
        <v>85.917100000000005</v>
      </c>
      <c r="E40">
        <v>0.83</v>
      </c>
      <c r="F40" s="15">
        <f t="shared" si="0"/>
        <v>8.591710000000001E-2</v>
      </c>
      <c r="G40">
        <f t="shared" si="1"/>
        <v>0.83</v>
      </c>
      <c r="K40" s="17"/>
      <c r="L40" s="17"/>
      <c r="M40" s="17"/>
      <c r="N40" s="17"/>
      <c r="O40" s="17"/>
      <c r="P40" s="17"/>
    </row>
    <row r="41" spans="2:17" x14ac:dyDescent="0.25">
      <c r="B41" s="4">
        <v>37</v>
      </c>
      <c r="C41" s="5" t="s">
        <v>62</v>
      </c>
      <c r="D41">
        <v>532.81410000000005</v>
      </c>
      <c r="E41">
        <v>0.74</v>
      </c>
      <c r="F41" s="15">
        <f t="shared" si="0"/>
        <v>0.53281410000000007</v>
      </c>
      <c r="G41">
        <f t="shared" si="1"/>
        <v>0.74</v>
      </c>
      <c r="K41" s="37">
        <v>10</v>
      </c>
      <c r="L41" s="18" t="s">
        <v>32</v>
      </c>
      <c r="M41" s="19">
        <f t="shared" ref="M41:N43" si="12">F11</f>
        <v>2.5849099999999998</v>
      </c>
      <c r="N41" s="19">
        <f t="shared" si="12"/>
        <v>0.36</v>
      </c>
      <c r="O41" s="36">
        <f>AVERAGE(M41:M43)</f>
        <v>2.4137013333333335</v>
      </c>
      <c r="P41" s="36">
        <f>AVERAGE(N41:N43)</f>
        <v>0.42666666666666658</v>
      </c>
      <c r="Q41" s="36">
        <f>STDEV(M41:M43)</f>
        <v>0.37186885943479125</v>
      </c>
    </row>
    <row r="42" spans="2:17" x14ac:dyDescent="0.25">
      <c r="B42" s="4">
        <v>38</v>
      </c>
      <c r="C42" s="5" t="s">
        <v>63</v>
      </c>
      <c r="D42">
        <v>502.3999</v>
      </c>
      <c r="E42">
        <v>0.28000000000000003</v>
      </c>
      <c r="F42" s="15">
        <f t="shared" si="0"/>
        <v>0.50239990000000001</v>
      </c>
      <c r="G42">
        <f t="shared" si="1"/>
        <v>0.28000000000000003</v>
      </c>
      <c r="K42" s="37"/>
      <c r="L42" s="14" t="s">
        <v>33</v>
      </c>
      <c r="M42" s="19">
        <f t="shared" si="12"/>
        <v>1.987066</v>
      </c>
      <c r="N42" s="19">
        <f t="shared" si="12"/>
        <v>0.22</v>
      </c>
      <c r="O42" s="36"/>
      <c r="P42" s="36"/>
      <c r="Q42" s="36"/>
    </row>
    <row r="43" spans="2:17" x14ac:dyDescent="0.25">
      <c r="B43" s="4">
        <v>39</v>
      </c>
      <c r="C43" s="5" t="s">
        <v>64</v>
      </c>
      <c r="D43">
        <v>502.79289999999997</v>
      </c>
      <c r="E43">
        <v>0.73</v>
      </c>
      <c r="F43" s="15">
        <f t="shared" si="0"/>
        <v>0.50279289999999999</v>
      </c>
      <c r="G43">
        <f t="shared" si="1"/>
        <v>0.73</v>
      </c>
      <c r="K43" s="37"/>
      <c r="L43" s="14" t="s">
        <v>34</v>
      </c>
      <c r="M43" s="19">
        <f t="shared" si="12"/>
        <v>2.6691280000000002</v>
      </c>
      <c r="N43" s="19">
        <f t="shared" si="12"/>
        <v>0.7</v>
      </c>
      <c r="O43" s="36"/>
      <c r="P43" s="36"/>
      <c r="Q43" s="36"/>
    </row>
    <row r="44" spans="2:17" x14ac:dyDescent="0.25">
      <c r="B44" s="4">
        <v>40</v>
      </c>
      <c r="C44" s="5" t="s">
        <v>65</v>
      </c>
      <c r="D44">
        <v>522.67449999999997</v>
      </c>
      <c r="E44">
        <v>0.66</v>
      </c>
      <c r="F44" s="15">
        <f t="shared" si="0"/>
        <v>0.52267449999999993</v>
      </c>
      <c r="G44">
        <f t="shared" si="1"/>
        <v>0.66</v>
      </c>
      <c r="K44" s="37">
        <v>20</v>
      </c>
      <c r="L44" s="14" t="s">
        <v>44</v>
      </c>
      <c r="M44" s="16">
        <f t="shared" ref="M44:N46" si="13">F23</f>
        <v>0.99066869999999996</v>
      </c>
      <c r="N44" s="16">
        <f t="shared" si="13"/>
        <v>0.73</v>
      </c>
      <c r="O44" s="36">
        <f>AVERAGE(M44:M46)</f>
        <v>1.0933115666666666</v>
      </c>
      <c r="P44" s="36">
        <f>AVERAGE(N44:N46)</f>
        <v>0.61333333333333329</v>
      </c>
      <c r="Q44" s="36">
        <f>STDEV(M44:M46)</f>
        <v>8.9646826793609038E-2</v>
      </c>
    </row>
    <row r="45" spans="2:17" x14ac:dyDescent="0.25">
      <c r="B45" s="4">
        <v>41</v>
      </c>
      <c r="C45" s="5" t="s">
        <v>66</v>
      </c>
      <c r="D45">
        <v>502.01010000000002</v>
      </c>
      <c r="E45">
        <v>0.9</v>
      </c>
      <c r="F45" s="15">
        <f t="shared" si="0"/>
        <v>0.50201010000000001</v>
      </c>
      <c r="G45">
        <f t="shared" si="1"/>
        <v>0.9</v>
      </c>
      <c r="K45" s="37"/>
      <c r="L45" s="14" t="s">
        <v>45</v>
      </c>
      <c r="M45" s="16">
        <f t="shared" si="13"/>
        <v>1.156247</v>
      </c>
      <c r="N45" s="16">
        <f t="shared" si="13"/>
        <v>0.61</v>
      </c>
      <c r="O45" s="36"/>
      <c r="P45" s="36"/>
      <c r="Q45" s="36"/>
    </row>
    <row r="46" spans="2:17" x14ac:dyDescent="0.25">
      <c r="B46" s="4">
        <v>42</v>
      </c>
      <c r="C46" s="5" t="s">
        <v>67</v>
      </c>
      <c r="D46">
        <v>526.85429999999997</v>
      </c>
      <c r="E46">
        <v>0.91</v>
      </c>
      <c r="F46" s="15">
        <f t="shared" si="0"/>
        <v>0.5268543</v>
      </c>
      <c r="G46">
        <f t="shared" si="1"/>
        <v>0.91</v>
      </c>
      <c r="K46" s="37"/>
      <c r="L46" s="14" t="s">
        <v>46</v>
      </c>
      <c r="M46" s="16">
        <f t="shared" si="13"/>
        <v>1.133019</v>
      </c>
      <c r="N46" s="16">
        <f t="shared" si="13"/>
        <v>0.5</v>
      </c>
      <c r="O46" s="36"/>
      <c r="P46" s="36"/>
      <c r="Q46" s="36"/>
    </row>
    <row r="47" spans="2:17" x14ac:dyDescent="0.25">
      <c r="B47" s="4">
        <v>43</v>
      </c>
      <c r="C47" s="5" t="s">
        <v>68</v>
      </c>
      <c r="D47">
        <v>513.79880000000003</v>
      </c>
      <c r="E47">
        <v>0.57999999999999996</v>
      </c>
      <c r="F47" s="15">
        <f t="shared" si="0"/>
        <v>0.5137988</v>
      </c>
      <c r="G47">
        <f t="shared" si="1"/>
        <v>0.57999999999999996</v>
      </c>
      <c r="K47" s="37">
        <v>30</v>
      </c>
      <c r="L47" s="14" t="s">
        <v>56</v>
      </c>
      <c r="M47" s="16">
        <f t="shared" ref="M47:N49" si="14">F35</f>
        <v>0.71808329999999998</v>
      </c>
      <c r="N47" s="16">
        <f t="shared" si="14"/>
        <v>0.77</v>
      </c>
      <c r="O47" s="36">
        <f>AVERAGE(M47:M49)</f>
        <v>0.72835170000000005</v>
      </c>
      <c r="P47" s="36">
        <f>AVERAGE(N47:N49)</f>
        <v>0.66</v>
      </c>
      <c r="Q47" s="36">
        <f>STDEV(M47:M49)</f>
        <v>9.3117788488559158E-3</v>
      </c>
    </row>
    <row r="48" spans="2:17" x14ac:dyDescent="0.25">
      <c r="B48" s="4">
        <v>44</v>
      </c>
      <c r="C48" s="5" t="s">
        <v>69</v>
      </c>
      <c r="D48">
        <v>568.90620000000001</v>
      </c>
      <c r="E48">
        <v>0.48</v>
      </c>
      <c r="F48" s="15">
        <f t="shared" si="0"/>
        <v>0.56890620000000003</v>
      </c>
      <c r="G48">
        <f t="shared" si="1"/>
        <v>0.48</v>
      </c>
      <c r="K48" s="37"/>
      <c r="L48" s="14" t="s">
        <v>57</v>
      </c>
      <c r="M48" s="16">
        <f t="shared" si="14"/>
        <v>0.73072380000000003</v>
      </c>
      <c r="N48" s="16">
        <f t="shared" si="14"/>
        <v>0.89</v>
      </c>
      <c r="O48" s="36"/>
      <c r="P48" s="36"/>
      <c r="Q48" s="36"/>
    </row>
    <row r="49" spans="2:17" x14ac:dyDescent="0.25">
      <c r="B49" s="4">
        <v>45</v>
      </c>
      <c r="C49" s="5" t="s">
        <v>70</v>
      </c>
      <c r="D49">
        <v>550.47170000000006</v>
      </c>
      <c r="E49">
        <v>0.85</v>
      </c>
      <c r="F49" s="15">
        <f t="shared" si="0"/>
        <v>0.55047170000000001</v>
      </c>
      <c r="G49">
        <f t="shared" si="1"/>
        <v>0.85</v>
      </c>
      <c r="K49" s="37"/>
      <c r="L49" s="14" t="s">
        <v>58</v>
      </c>
      <c r="M49" s="16">
        <f t="shared" si="14"/>
        <v>0.73624800000000001</v>
      </c>
      <c r="N49" s="16">
        <f t="shared" si="14"/>
        <v>0.32</v>
      </c>
      <c r="O49" s="36"/>
      <c r="P49" s="36"/>
      <c r="Q49" s="36"/>
    </row>
    <row r="50" spans="2:17" x14ac:dyDescent="0.25">
      <c r="B50" s="4">
        <v>46</v>
      </c>
      <c r="C50" s="5" t="s">
        <v>71</v>
      </c>
      <c r="D50">
        <v>223.95349999999999</v>
      </c>
      <c r="E50">
        <v>0.72</v>
      </c>
      <c r="F50" s="15">
        <f t="shared" si="0"/>
        <v>0.2239535</v>
      </c>
      <c r="G50">
        <f t="shared" si="1"/>
        <v>0.72</v>
      </c>
      <c r="K50" s="37">
        <v>40</v>
      </c>
      <c r="L50" s="14" t="s">
        <v>68</v>
      </c>
      <c r="M50" s="16">
        <f t="shared" ref="M50:N52" si="15">F47</f>
        <v>0.5137988</v>
      </c>
      <c r="N50" s="16">
        <f t="shared" si="15"/>
        <v>0.57999999999999996</v>
      </c>
      <c r="O50" s="36">
        <f>AVERAGE(M50:M52)</f>
        <v>0.54439223333333331</v>
      </c>
      <c r="P50" s="36">
        <f>AVERAGE(N50:N52)</f>
        <v>0.63666666666666671</v>
      </c>
      <c r="Q50" s="36">
        <f>STDEV(M50:M52)</f>
        <v>2.8052207041574004E-2</v>
      </c>
    </row>
    <row r="51" spans="2:17" x14ac:dyDescent="0.25">
      <c r="B51" s="4">
        <v>47</v>
      </c>
      <c r="C51" s="5" t="s">
        <v>72</v>
      </c>
      <c r="D51">
        <v>204.99160000000001</v>
      </c>
      <c r="E51">
        <v>1.26</v>
      </c>
      <c r="F51" s="15">
        <f t="shared" si="0"/>
        <v>0.2049916</v>
      </c>
      <c r="G51">
        <f t="shared" si="1"/>
        <v>1.26</v>
      </c>
      <c r="K51" s="37"/>
      <c r="L51" s="14" t="s">
        <v>69</v>
      </c>
      <c r="M51" s="16">
        <f t="shared" si="15"/>
        <v>0.56890620000000003</v>
      </c>
      <c r="N51" s="16">
        <f t="shared" si="15"/>
        <v>0.48</v>
      </c>
      <c r="O51" s="36"/>
      <c r="P51" s="36"/>
      <c r="Q51" s="36"/>
    </row>
    <row r="52" spans="2:17" x14ac:dyDescent="0.25">
      <c r="B52" s="4">
        <v>48</v>
      </c>
      <c r="C52" s="5" t="s">
        <v>73</v>
      </c>
      <c r="D52">
        <v>212.18960000000001</v>
      </c>
      <c r="E52">
        <v>0.54</v>
      </c>
      <c r="F52" s="15">
        <f t="shared" si="0"/>
        <v>0.21218960000000001</v>
      </c>
      <c r="G52">
        <f t="shared" si="1"/>
        <v>0.54</v>
      </c>
      <c r="K52" s="37"/>
      <c r="L52" s="14" t="s">
        <v>70</v>
      </c>
      <c r="M52" s="16">
        <f t="shared" si="15"/>
        <v>0.55047170000000001</v>
      </c>
      <c r="N52" s="16">
        <f t="shared" si="15"/>
        <v>0.85</v>
      </c>
      <c r="O52" s="36"/>
      <c r="P52" s="36"/>
      <c r="Q52" s="36"/>
    </row>
    <row r="53" spans="2:17" x14ac:dyDescent="0.25">
      <c r="B53" s="4">
        <v>49</v>
      </c>
      <c r="C53" s="5" t="s">
        <v>74</v>
      </c>
      <c r="D53">
        <v>497.74149999999997</v>
      </c>
      <c r="E53">
        <v>0.66</v>
      </c>
      <c r="F53" s="15">
        <f t="shared" si="0"/>
        <v>0.49774149999999995</v>
      </c>
      <c r="G53">
        <f t="shared" si="1"/>
        <v>0.66</v>
      </c>
      <c r="K53" s="37">
        <v>50</v>
      </c>
      <c r="L53" s="14" t="s">
        <v>80</v>
      </c>
      <c r="M53" s="16">
        <f t="shared" ref="M53:N55" si="16">F59</f>
        <v>0.5514749000000001</v>
      </c>
      <c r="N53" s="16">
        <f t="shared" si="16"/>
        <v>0.69</v>
      </c>
      <c r="O53" s="36">
        <f>AVERAGE(M53:M55)</f>
        <v>0.52138030000000002</v>
      </c>
      <c r="P53" s="36">
        <f>AVERAGE(N53:N55)</f>
        <v>0.45333333333333331</v>
      </c>
      <c r="Q53" s="36">
        <f>STDEV(M53:M55)</f>
        <v>2.8073058172561175E-2</v>
      </c>
    </row>
    <row r="54" spans="2:17" x14ac:dyDescent="0.25">
      <c r="B54" s="4">
        <v>50</v>
      </c>
      <c r="C54" s="5" t="s">
        <v>75</v>
      </c>
      <c r="D54">
        <v>442.15280000000001</v>
      </c>
      <c r="E54">
        <v>1.4</v>
      </c>
      <c r="F54" s="15">
        <f t="shared" si="0"/>
        <v>0.44215280000000001</v>
      </c>
      <c r="G54">
        <f t="shared" si="1"/>
        <v>1.4</v>
      </c>
      <c r="K54" s="37"/>
      <c r="L54" s="14" t="s">
        <v>81</v>
      </c>
      <c r="M54" s="16">
        <f t="shared" si="16"/>
        <v>0.51676529999999998</v>
      </c>
      <c r="N54" s="16">
        <f t="shared" si="16"/>
        <v>0.28000000000000003</v>
      </c>
      <c r="O54" s="36"/>
      <c r="P54" s="36"/>
      <c r="Q54" s="36"/>
    </row>
    <row r="55" spans="2:17" x14ac:dyDescent="0.25">
      <c r="B55" s="4">
        <v>51</v>
      </c>
      <c r="C55" s="5" t="s">
        <v>76</v>
      </c>
      <c r="D55">
        <v>463.26609999999999</v>
      </c>
      <c r="E55">
        <v>0.68</v>
      </c>
      <c r="F55" s="15">
        <f t="shared" si="0"/>
        <v>0.46326610000000001</v>
      </c>
      <c r="G55">
        <f t="shared" si="1"/>
        <v>0.68</v>
      </c>
      <c r="K55" s="37"/>
      <c r="L55" s="14" t="s">
        <v>82</v>
      </c>
      <c r="M55" s="16">
        <f t="shared" si="16"/>
        <v>0.49590069999999997</v>
      </c>
      <c r="N55" s="16">
        <f t="shared" si="16"/>
        <v>0.39</v>
      </c>
      <c r="O55" s="36"/>
      <c r="P55" s="36"/>
      <c r="Q55" s="36"/>
    </row>
    <row r="56" spans="2:17" x14ac:dyDescent="0.25">
      <c r="B56" s="4">
        <v>52</v>
      </c>
      <c r="C56" s="5" t="s">
        <v>77</v>
      </c>
      <c r="D56">
        <v>424.39190000000002</v>
      </c>
      <c r="E56">
        <v>0.96</v>
      </c>
      <c r="F56" s="15">
        <f t="shared" si="0"/>
        <v>0.42439190000000004</v>
      </c>
      <c r="G56">
        <f t="shared" si="1"/>
        <v>0.96</v>
      </c>
      <c r="K56" s="17"/>
      <c r="L56" s="17"/>
      <c r="M56" s="17"/>
      <c r="N56" s="17"/>
      <c r="O56" s="17"/>
      <c r="P56" s="17"/>
    </row>
    <row r="57" spans="2:17" x14ac:dyDescent="0.25">
      <c r="B57" s="4">
        <v>53</v>
      </c>
      <c r="C57" s="5" t="s">
        <v>78</v>
      </c>
      <c r="D57">
        <v>416.20830000000001</v>
      </c>
      <c r="E57">
        <v>0.85</v>
      </c>
      <c r="F57" s="15">
        <f t="shared" si="0"/>
        <v>0.41620830000000003</v>
      </c>
      <c r="G57">
        <f t="shared" si="1"/>
        <v>0.85</v>
      </c>
      <c r="K57" s="37">
        <v>10</v>
      </c>
      <c r="L57" s="18" t="s">
        <v>35</v>
      </c>
      <c r="M57" s="19">
        <f t="shared" ref="M57:N59" si="17">F14</f>
        <v>1.9347799999999998E-2</v>
      </c>
      <c r="N57" s="19">
        <f t="shared" si="17"/>
        <v>2.1</v>
      </c>
      <c r="O57" s="36">
        <f>AVERAGE(M57:M59)</f>
        <v>8.7563666666666661E-3</v>
      </c>
      <c r="P57" s="36">
        <f>AVERAGE(N57:N59)</f>
        <v>2.5433333333333334</v>
      </c>
      <c r="Q57" s="36">
        <f>STDEV(M57:M59)</f>
        <v>9.2413112512961769E-3</v>
      </c>
    </row>
    <row r="58" spans="2:17" x14ac:dyDescent="0.25">
      <c r="B58" s="4">
        <v>54</v>
      </c>
      <c r="C58" s="5" t="s">
        <v>79</v>
      </c>
      <c r="D58">
        <v>421.55770000000001</v>
      </c>
      <c r="E58">
        <v>0.59</v>
      </c>
      <c r="F58" s="15">
        <f t="shared" si="0"/>
        <v>0.42155770000000004</v>
      </c>
      <c r="G58">
        <f t="shared" si="1"/>
        <v>0.59</v>
      </c>
      <c r="K58" s="37"/>
      <c r="L58" s="14" t="s">
        <v>36</v>
      </c>
      <c r="M58" s="21">
        <f t="shared" si="17"/>
        <v>4.5867000000000008E-3</v>
      </c>
      <c r="N58" s="19">
        <f t="shared" si="17"/>
        <v>1.98</v>
      </c>
      <c r="O58" s="36"/>
      <c r="P58" s="36"/>
      <c r="Q58" s="36"/>
    </row>
    <row r="59" spans="2:17" x14ac:dyDescent="0.25">
      <c r="B59" s="4">
        <v>55</v>
      </c>
      <c r="C59" s="5" t="s">
        <v>80</v>
      </c>
      <c r="D59">
        <v>551.47490000000005</v>
      </c>
      <c r="E59">
        <v>0.69</v>
      </c>
      <c r="F59" s="15">
        <f t="shared" si="0"/>
        <v>0.5514749000000001</v>
      </c>
      <c r="G59">
        <f t="shared" si="1"/>
        <v>0.69</v>
      </c>
      <c r="K59" s="37"/>
      <c r="L59" s="14" t="s">
        <v>37</v>
      </c>
      <c r="M59" s="21">
        <f t="shared" si="17"/>
        <v>2.3346E-3</v>
      </c>
      <c r="N59" s="19">
        <f t="shared" si="17"/>
        <v>3.55</v>
      </c>
      <c r="O59" s="36"/>
      <c r="P59" s="36"/>
      <c r="Q59" s="36"/>
    </row>
    <row r="60" spans="2:17" x14ac:dyDescent="0.25">
      <c r="B60" s="4">
        <v>56</v>
      </c>
      <c r="C60" s="5" t="s">
        <v>81</v>
      </c>
      <c r="D60">
        <v>516.76530000000002</v>
      </c>
      <c r="E60">
        <v>0.28000000000000003</v>
      </c>
      <c r="F60" s="15">
        <f t="shared" si="0"/>
        <v>0.51676529999999998</v>
      </c>
      <c r="G60">
        <f t="shared" si="1"/>
        <v>0.28000000000000003</v>
      </c>
      <c r="K60" s="37">
        <v>20</v>
      </c>
      <c r="L60" s="14" t="s">
        <v>47</v>
      </c>
      <c r="M60" s="22">
        <f t="shared" ref="M60:N62" si="18">F26</f>
        <v>1.6102E-3</v>
      </c>
      <c r="N60" s="16">
        <f t="shared" si="18"/>
        <v>6.89</v>
      </c>
      <c r="O60" s="36">
        <f>AVERAGE(M60:M62)</f>
        <v>5.8544999999999995E-3</v>
      </c>
      <c r="P60" s="36">
        <f>AVERAGE(N60:N62)</f>
        <v>4.26</v>
      </c>
      <c r="Q60" s="36">
        <f>STDEV(M60:M62)</f>
        <v>6.6989254414420831E-3</v>
      </c>
    </row>
    <row r="61" spans="2:17" x14ac:dyDescent="0.25">
      <c r="B61" s="4">
        <v>57</v>
      </c>
      <c r="C61" s="5" t="s">
        <v>82</v>
      </c>
      <c r="D61">
        <v>495.90069999999997</v>
      </c>
      <c r="E61">
        <v>0.39</v>
      </c>
      <c r="F61" s="15">
        <f t="shared" si="0"/>
        <v>0.49590069999999997</v>
      </c>
      <c r="G61">
        <f t="shared" si="1"/>
        <v>0.39</v>
      </c>
      <c r="K61" s="37"/>
      <c r="L61" s="14" t="s">
        <v>48</v>
      </c>
      <c r="M61" s="22">
        <f t="shared" si="18"/>
        <v>2.3761999999999998E-3</v>
      </c>
      <c r="N61" s="16">
        <f t="shared" si="18"/>
        <v>4.28</v>
      </c>
      <c r="O61" s="36"/>
      <c r="P61" s="36"/>
      <c r="Q61" s="36"/>
    </row>
    <row r="62" spans="2:17" x14ac:dyDescent="0.25">
      <c r="B62" s="4">
        <v>58</v>
      </c>
      <c r="C62" s="5" t="s">
        <v>83</v>
      </c>
      <c r="D62">
        <v>105.51390000000001</v>
      </c>
      <c r="E62">
        <v>1.04</v>
      </c>
      <c r="F62" s="15">
        <f t="shared" si="0"/>
        <v>0.10551390000000001</v>
      </c>
      <c r="G62">
        <f t="shared" si="1"/>
        <v>1.04</v>
      </c>
      <c r="K62" s="37"/>
      <c r="L62" s="14" t="s">
        <v>49</v>
      </c>
      <c r="M62" s="16">
        <f t="shared" si="18"/>
        <v>1.35771E-2</v>
      </c>
      <c r="N62" s="16">
        <f t="shared" si="18"/>
        <v>1.61</v>
      </c>
      <c r="O62" s="36"/>
      <c r="P62" s="36"/>
      <c r="Q62" s="36"/>
    </row>
    <row r="63" spans="2:17" x14ac:dyDescent="0.25">
      <c r="B63" s="4">
        <v>59</v>
      </c>
      <c r="C63" s="5" t="s">
        <v>84</v>
      </c>
      <c r="D63">
        <v>262.50049999999999</v>
      </c>
      <c r="E63">
        <v>0.73</v>
      </c>
      <c r="F63" s="15">
        <f t="shared" si="0"/>
        <v>0.26250049999999997</v>
      </c>
      <c r="G63">
        <f t="shared" si="1"/>
        <v>0.73</v>
      </c>
      <c r="K63" s="37">
        <v>30</v>
      </c>
      <c r="L63" s="14" t="s">
        <v>59</v>
      </c>
      <c r="M63" s="16">
        <f t="shared" ref="M63:N65" si="19">F38</f>
        <v>0.1007142</v>
      </c>
      <c r="N63" s="16">
        <f t="shared" si="19"/>
        <v>1.9</v>
      </c>
      <c r="O63" s="36">
        <f>AVERAGE(M63:M65)</f>
        <v>9.7045166666666668E-2</v>
      </c>
      <c r="P63" s="36">
        <f>AVERAGE(N63:N65)</f>
        <v>1.0766666666666667</v>
      </c>
      <c r="Q63" s="36">
        <f>STDEV(M63:M65)</f>
        <v>9.821732321914153E-3</v>
      </c>
    </row>
    <row r="64" spans="2:17" x14ac:dyDescent="0.25">
      <c r="B64" s="4">
        <v>60</v>
      </c>
      <c r="C64" s="5" t="s">
        <v>85</v>
      </c>
      <c r="D64">
        <v>270.39780000000002</v>
      </c>
      <c r="E64">
        <v>0.84</v>
      </c>
      <c r="F64" s="15">
        <f t="shared" si="0"/>
        <v>0.27039780000000002</v>
      </c>
      <c r="G64">
        <f t="shared" si="1"/>
        <v>0.84</v>
      </c>
      <c r="K64" s="37"/>
      <c r="L64" s="14" t="s">
        <v>60</v>
      </c>
      <c r="M64" s="16">
        <f t="shared" si="19"/>
        <v>0.10450419999999999</v>
      </c>
      <c r="N64" s="16">
        <f t="shared" si="19"/>
        <v>0.5</v>
      </c>
      <c r="O64" s="36"/>
      <c r="P64" s="36"/>
      <c r="Q64" s="36"/>
    </row>
    <row r="65" spans="11:17" x14ac:dyDescent="0.25">
      <c r="K65" s="37"/>
      <c r="L65" s="14" t="s">
        <v>61</v>
      </c>
      <c r="M65" s="16">
        <f t="shared" si="19"/>
        <v>8.591710000000001E-2</v>
      </c>
      <c r="N65" s="16">
        <f t="shared" si="19"/>
        <v>0.83</v>
      </c>
      <c r="O65" s="36"/>
      <c r="P65" s="36"/>
      <c r="Q65" s="36"/>
    </row>
    <row r="66" spans="11:17" x14ac:dyDescent="0.25">
      <c r="K66" s="37">
        <v>40</v>
      </c>
      <c r="L66" s="14" t="s">
        <v>71</v>
      </c>
      <c r="M66" s="16">
        <f t="shared" ref="M66:N68" si="20">F50</f>
        <v>0.2239535</v>
      </c>
      <c r="N66" s="16">
        <f t="shared" si="20"/>
        <v>0.72</v>
      </c>
      <c r="O66" s="36">
        <f>AVERAGE(M66:M68)</f>
        <v>0.21371156666666666</v>
      </c>
      <c r="P66" s="36">
        <f>AVERAGE(N66:N68)</f>
        <v>0.84</v>
      </c>
      <c r="Q66" s="36">
        <f>STDEV(M66:M68)</f>
        <v>9.5721314138144473E-3</v>
      </c>
    </row>
    <row r="67" spans="11:17" x14ac:dyDescent="0.25">
      <c r="K67" s="37"/>
      <c r="L67" s="14" t="s">
        <v>72</v>
      </c>
      <c r="M67" s="16">
        <f t="shared" si="20"/>
        <v>0.2049916</v>
      </c>
      <c r="N67" s="16">
        <f t="shared" si="20"/>
        <v>1.26</v>
      </c>
      <c r="O67" s="36"/>
      <c r="P67" s="36"/>
      <c r="Q67" s="36"/>
    </row>
    <row r="68" spans="11:17" x14ac:dyDescent="0.25">
      <c r="K68" s="37"/>
      <c r="L68" s="14" t="s">
        <v>73</v>
      </c>
      <c r="M68" s="16">
        <f t="shared" si="20"/>
        <v>0.21218960000000001</v>
      </c>
      <c r="N68" s="16">
        <f t="shared" si="20"/>
        <v>0.54</v>
      </c>
      <c r="O68" s="36"/>
      <c r="P68" s="36"/>
      <c r="Q68" s="36"/>
    </row>
    <row r="69" spans="11:17" x14ac:dyDescent="0.25">
      <c r="K69" s="37">
        <v>50</v>
      </c>
      <c r="L69" s="14" t="s">
        <v>83</v>
      </c>
      <c r="M69" s="16">
        <f t="shared" ref="M69:N71" si="21">F62</f>
        <v>0.10551390000000001</v>
      </c>
      <c r="N69" s="16">
        <f t="shared" si="21"/>
        <v>1.04</v>
      </c>
      <c r="O69" s="36">
        <f>AVERAGE(M69:M71)</f>
        <v>0.21280406666666665</v>
      </c>
      <c r="P69" s="36">
        <f>AVERAGE(N69:N71)</f>
        <v>0.87</v>
      </c>
      <c r="Q69" s="36">
        <f>STDEV(M69:M71)</f>
        <v>9.2999874915740285E-2</v>
      </c>
    </row>
    <row r="70" spans="11:17" x14ac:dyDescent="0.25">
      <c r="K70" s="37"/>
      <c r="L70" s="14" t="s">
        <v>84</v>
      </c>
      <c r="M70" s="16">
        <f t="shared" si="21"/>
        <v>0.26250049999999997</v>
      </c>
      <c r="N70" s="16">
        <f t="shared" si="21"/>
        <v>0.73</v>
      </c>
      <c r="O70" s="36"/>
      <c r="P70" s="36"/>
      <c r="Q70" s="36"/>
    </row>
    <row r="71" spans="11:17" x14ac:dyDescent="0.25">
      <c r="K71" s="37"/>
      <c r="L71" s="14" t="s">
        <v>85</v>
      </c>
      <c r="M71" s="16">
        <f t="shared" si="21"/>
        <v>0.27039780000000002</v>
      </c>
      <c r="N71" s="16">
        <f t="shared" si="21"/>
        <v>0.84</v>
      </c>
      <c r="O71" s="36"/>
      <c r="P71" s="36"/>
      <c r="Q71" s="36"/>
    </row>
  </sheetData>
  <mergeCells count="80">
    <mergeCell ref="K9:K11"/>
    <mergeCell ref="O9:O11"/>
    <mergeCell ref="P9:P11"/>
    <mergeCell ref="K12:K14"/>
    <mergeCell ref="O12:O14"/>
    <mergeCell ref="P12:P14"/>
    <mergeCell ref="K15:K17"/>
    <mergeCell ref="O15:O17"/>
    <mergeCell ref="P15:P17"/>
    <mergeCell ref="K18:K20"/>
    <mergeCell ref="O18:O20"/>
    <mergeCell ref="P18:P20"/>
    <mergeCell ref="K21:K23"/>
    <mergeCell ref="O21:O23"/>
    <mergeCell ref="P21:P23"/>
    <mergeCell ref="K25:K27"/>
    <mergeCell ref="O25:O27"/>
    <mergeCell ref="P25:P27"/>
    <mergeCell ref="K28:K30"/>
    <mergeCell ref="O28:O30"/>
    <mergeCell ref="P28:P30"/>
    <mergeCell ref="K31:K33"/>
    <mergeCell ref="O31:O33"/>
    <mergeCell ref="P31:P33"/>
    <mergeCell ref="K34:K36"/>
    <mergeCell ref="O34:O36"/>
    <mergeCell ref="P34:P36"/>
    <mergeCell ref="K37:K39"/>
    <mergeCell ref="O37:O39"/>
    <mergeCell ref="P37:P39"/>
    <mergeCell ref="K41:K43"/>
    <mergeCell ref="O41:O43"/>
    <mergeCell ref="P41:P43"/>
    <mergeCell ref="K44:K46"/>
    <mergeCell ref="O44:O46"/>
    <mergeCell ref="P44:P46"/>
    <mergeCell ref="K47:K49"/>
    <mergeCell ref="O47:O49"/>
    <mergeCell ref="P47:P49"/>
    <mergeCell ref="K50:K52"/>
    <mergeCell ref="O50:O52"/>
    <mergeCell ref="P50:P52"/>
    <mergeCell ref="K53:K55"/>
    <mergeCell ref="O53:O55"/>
    <mergeCell ref="P53:P55"/>
    <mergeCell ref="K57:K59"/>
    <mergeCell ref="O57:O59"/>
    <mergeCell ref="P57:P59"/>
    <mergeCell ref="K60:K62"/>
    <mergeCell ref="O60:O62"/>
    <mergeCell ref="P60:P62"/>
    <mergeCell ref="K63:K65"/>
    <mergeCell ref="O63:O65"/>
    <mergeCell ref="P63:P65"/>
    <mergeCell ref="K66:K68"/>
    <mergeCell ref="O66:O68"/>
    <mergeCell ref="P66:P68"/>
    <mergeCell ref="K69:K71"/>
    <mergeCell ref="O69:O71"/>
    <mergeCell ref="P69:P71"/>
    <mergeCell ref="Q44:Q46"/>
    <mergeCell ref="Q9:Q11"/>
    <mergeCell ref="Q12:Q14"/>
    <mergeCell ref="Q15:Q17"/>
    <mergeCell ref="Q18:Q20"/>
    <mergeCell ref="Q21:Q23"/>
    <mergeCell ref="Q25:Q27"/>
    <mergeCell ref="Q28:Q30"/>
    <mergeCell ref="Q31:Q33"/>
    <mergeCell ref="Q34:Q36"/>
    <mergeCell ref="Q37:Q39"/>
    <mergeCell ref="Q41:Q43"/>
    <mergeCell ref="Q66:Q68"/>
    <mergeCell ref="Q69:Q71"/>
    <mergeCell ref="Q47:Q49"/>
    <mergeCell ref="Q50:Q52"/>
    <mergeCell ref="Q53:Q55"/>
    <mergeCell ref="Q57:Q59"/>
    <mergeCell ref="Q60:Q62"/>
    <mergeCell ref="Q63:Q6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70"/>
  <sheetViews>
    <sheetView topLeftCell="A2" workbookViewId="0">
      <selection activeCell="H14" sqref="H14"/>
    </sheetView>
  </sheetViews>
  <sheetFormatPr defaultColWidth="11" defaultRowHeight="15.75" x14ac:dyDescent="0.25"/>
  <cols>
    <col min="15" max="15" width="16" bestFit="1" customWidth="1"/>
    <col min="16" max="16" width="13.625" bestFit="1" customWidth="1"/>
  </cols>
  <sheetData>
    <row r="3" spans="2:17" x14ac:dyDescent="0.25">
      <c r="B3" s="2"/>
      <c r="C3" s="2"/>
      <c r="D3" s="2" t="s">
        <v>9</v>
      </c>
      <c r="E3" s="2" t="s">
        <v>0</v>
      </c>
      <c r="F3" s="2" t="s">
        <v>105</v>
      </c>
      <c r="G3" s="2" t="s">
        <v>0</v>
      </c>
    </row>
    <row r="4" spans="2:17" x14ac:dyDescent="0.25">
      <c r="B4" s="4">
        <v>1</v>
      </c>
      <c r="C4" s="5" t="s">
        <v>26</v>
      </c>
      <c r="D4">
        <v>20.159800000000001</v>
      </c>
      <c r="E4">
        <v>1.97</v>
      </c>
      <c r="F4" s="15">
        <f>D4/1000</f>
        <v>2.0159800000000002E-2</v>
      </c>
      <c r="G4">
        <f>E4</f>
        <v>1.97</v>
      </c>
    </row>
    <row r="5" spans="2:17" x14ac:dyDescent="0.25">
      <c r="B5" s="4">
        <v>2</v>
      </c>
      <c r="C5" s="5" t="s">
        <v>27</v>
      </c>
      <c r="D5">
        <v>21.032800000000002</v>
      </c>
      <c r="E5">
        <v>1.1399999999999999</v>
      </c>
      <c r="F5" s="15">
        <f t="shared" ref="F5:F63" si="0">D5/1000</f>
        <v>2.1032800000000001E-2</v>
      </c>
      <c r="G5">
        <f t="shared" ref="G5:G63" si="1">E5</f>
        <v>1.1399999999999999</v>
      </c>
    </row>
    <row r="6" spans="2:17" x14ac:dyDescent="0.25">
      <c r="B6" s="4">
        <v>3</v>
      </c>
      <c r="C6" s="5" t="s">
        <v>28</v>
      </c>
      <c r="D6">
        <v>18.306999999999999</v>
      </c>
      <c r="E6">
        <v>4.59</v>
      </c>
      <c r="F6" s="15">
        <f t="shared" si="0"/>
        <v>1.8306999999999997E-2</v>
      </c>
      <c r="G6">
        <f t="shared" si="1"/>
        <v>4.59</v>
      </c>
    </row>
    <row r="7" spans="2:17" x14ac:dyDescent="0.25">
      <c r="B7" s="4">
        <v>4</v>
      </c>
      <c r="C7" s="5" t="s">
        <v>29</v>
      </c>
      <c r="D7">
        <v>80.741</v>
      </c>
      <c r="E7">
        <v>1.75</v>
      </c>
      <c r="F7" s="15">
        <f t="shared" si="0"/>
        <v>8.0740999999999993E-2</v>
      </c>
      <c r="G7">
        <f t="shared" si="1"/>
        <v>1.75</v>
      </c>
      <c r="K7" s="10" t="s">
        <v>89</v>
      </c>
      <c r="L7" s="11" t="s">
        <v>90</v>
      </c>
      <c r="M7" s="12" t="s">
        <v>100</v>
      </c>
      <c r="N7" s="12" t="s">
        <v>93</v>
      </c>
      <c r="O7" s="12" t="s">
        <v>101</v>
      </c>
      <c r="P7" s="13" t="s">
        <v>95</v>
      </c>
      <c r="Q7" s="13" t="s">
        <v>99</v>
      </c>
    </row>
    <row r="8" spans="2:17" x14ac:dyDescent="0.25">
      <c r="B8" s="4">
        <v>5</v>
      </c>
      <c r="C8" s="5" t="s">
        <v>30</v>
      </c>
      <c r="D8">
        <v>77.279499999999999</v>
      </c>
      <c r="E8">
        <v>1.85</v>
      </c>
      <c r="F8" s="15">
        <f t="shared" si="0"/>
        <v>7.7279500000000001E-2</v>
      </c>
      <c r="G8">
        <f t="shared" si="1"/>
        <v>1.85</v>
      </c>
      <c r="K8" s="37">
        <v>1</v>
      </c>
      <c r="L8" s="14" t="s">
        <v>26</v>
      </c>
      <c r="M8" s="16">
        <f t="shared" ref="M8:N10" si="2">F4</f>
        <v>2.0159800000000002E-2</v>
      </c>
      <c r="N8" s="16">
        <f t="shared" si="2"/>
        <v>1.97</v>
      </c>
      <c r="O8" s="36">
        <f>AVERAGE(M8:M10)</f>
        <v>1.9833199999999999E-2</v>
      </c>
      <c r="P8" s="36">
        <f>AVERAGE(N8:N10)</f>
        <v>2.5666666666666664</v>
      </c>
      <c r="Q8" s="38">
        <f>STDEV(M8:M10)</f>
        <v>1.3919400418121487E-3</v>
      </c>
    </row>
    <row r="9" spans="2:17" x14ac:dyDescent="0.25">
      <c r="B9" s="4">
        <v>6</v>
      </c>
      <c r="C9" s="5" t="s">
        <v>31</v>
      </c>
      <c r="D9">
        <v>79.668899999999994</v>
      </c>
      <c r="E9">
        <v>1.66</v>
      </c>
      <c r="F9" s="15">
        <f t="shared" si="0"/>
        <v>7.9668899999999987E-2</v>
      </c>
      <c r="G9">
        <f t="shared" si="1"/>
        <v>1.66</v>
      </c>
      <c r="K9" s="37"/>
      <c r="L9" s="14" t="s">
        <v>27</v>
      </c>
      <c r="M9" s="16">
        <f t="shared" si="2"/>
        <v>2.1032800000000001E-2</v>
      </c>
      <c r="N9" s="16">
        <f t="shared" si="2"/>
        <v>1.1399999999999999</v>
      </c>
      <c r="O9" s="36"/>
      <c r="P9" s="36"/>
      <c r="Q9" s="38"/>
    </row>
    <row r="10" spans="2:17" x14ac:dyDescent="0.25">
      <c r="B10" s="4">
        <v>7</v>
      </c>
      <c r="C10" s="5" t="s">
        <v>32</v>
      </c>
      <c r="D10">
        <v>19.361799999999999</v>
      </c>
      <c r="E10">
        <v>4.07</v>
      </c>
      <c r="F10" s="15">
        <f t="shared" si="0"/>
        <v>1.9361799999999998E-2</v>
      </c>
      <c r="G10">
        <f t="shared" si="1"/>
        <v>4.07</v>
      </c>
      <c r="K10" s="37"/>
      <c r="L10" s="14" t="s">
        <v>28</v>
      </c>
      <c r="M10" s="16">
        <f t="shared" si="2"/>
        <v>1.8306999999999997E-2</v>
      </c>
      <c r="N10" s="16">
        <f t="shared" si="2"/>
        <v>4.59</v>
      </c>
      <c r="O10" s="36"/>
      <c r="P10" s="36"/>
      <c r="Q10" s="38"/>
    </row>
    <row r="11" spans="2:17" x14ac:dyDescent="0.25">
      <c r="B11" s="4">
        <v>8</v>
      </c>
      <c r="C11" s="5" t="s">
        <v>33</v>
      </c>
      <c r="D11">
        <v>19.851099999999999</v>
      </c>
      <c r="E11">
        <v>3.51</v>
      </c>
      <c r="F11" s="15">
        <f t="shared" si="0"/>
        <v>1.98511E-2</v>
      </c>
      <c r="G11">
        <f t="shared" si="1"/>
        <v>3.51</v>
      </c>
      <c r="K11" s="37">
        <v>2</v>
      </c>
      <c r="L11" s="14" t="s">
        <v>38</v>
      </c>
      <c r="M11" s="16">
        <f t="shared" ref="M11:N13" si="3">F16</f>
        <v>1.10087E-2</v>
      </c>
      <c r="N11" s="16">
        <f t="shared" si="3"/>
        <v>4.21</v>
      </c>
      <c r="O11" s="36">
        <f>AVERAGE(M11:M13)</f>
        <v>1.1546466666666666E-2</v>
      </c>
      <c r="P11" s="36">
        <f>AVERAGE(N11:N13)</f>
        <v>5.9433333333333325</v>
      </c>
      <c r="Q11" s="38">
        <f>STDEV(M11:M13)</f>
        <v>7.3781081811893597E-4</v>
      </c>
    </row>
    <row r="12" spans="2:17" x14ac:dyDescent="0.25">
      <c r="B12" s="4">
        <v>9</v>
      </c>
      <c r="C12" s="5" t="s">
        <v>34</v>
      </c>
      <c r="D12">
        <v>19.206399999999999</v>
      </c>
      <c r="E12">
        <v>3.86</v>
      </c>
      <c r="F12" s="15">
        <f t="shared" si="0"/>
        <v>1.9206399999999998E-2</v>
      </c>
      <c r="G12">
        <f t="shared" si="1"/>
        <v>3.86</v>
      </c>
      <c r="K12" s="37"/>
      <c r="L12" s="14" t="s">
        <v>39</v>
      </c>
      <c r="M12" s="16">
        <f t="shared" si="3"/>
        <v>1.23876E-2</v>
      </c>
      <c r="N12" s="16">
        <f t="shared" si="3"/>
        <v>4.59</v>
      </c>
      <c r="O12" s="36"/>
      <c r="P12" s="36"/>
      <c r="Q12" s="38"/>
    </row>
    <row r="13" spans="2:17" x14ac:dyDescent="0.25">
      <c r="B13" s="4">
        <v>10</v>
      </c>
      <c r="C13" s="5" t="s">
        <v>35</v>
      </c>
      <c r="D13">
        <v>31.6675</v>
      </c>
      <c r="E13">
        <v>2.1</v>
      </c>
      <c r="F13" s="15">
        <f t="shared" si="0"/>
        <v>3.1667500000000001E-2</v>
      </c>
      <c r="G13">
        <f t="shared" si="1"/>
        <v>2.1</v>
      </c>
      <c r="K13" s="37"/>
      <c r="L13" s="14" t="s">
        <v>40</v>
      </c>
      <c r="M13" s="16">
        <f t="shared" si="3"/>
        <v>1.1243100000000001E-2</v>
      </c>
      <c r="N13" s="16">
        <f t="shared" si="3"/>
        <v>9.0299999999999994</v>
      </c>
      <c r="O13" s="36"/>
      <c r="P13" s="36"/>
      <c r="Q13" s="38"/>
    </row>
    <row r="14" spans="2:17" x14ac:dyDescent="0.25">
      <c r="B14" s="4">
        <v>11</v>
      </c>
      <c r="C14" s="5" t="s">
        <v>36</v>
      </c>
      <c r="D14">
        <v>30.2683</v>
      </c>
      <c r="E14">
        <v>3.57</v>
      </c>
      <c r="F14" s="15">
        <f t="shared" si="0"/>
        <v>3.0268300000000001E-2</v>
      </c>
      <c r="G14">
        <f t="shared" si="1"/>
        <v>3.57</v>
      </c>
      <c r="K14" s="37">
        <v>3</v>
      </c>
      <c r="L14" s="14" t="s">
        <v>50</v>
      </c>
      <c r="M14" s="16">
        <f t="shared" ref="M14:N16" si="4">F28</f>
        <v>9.6913999999999993E-3</v>
      </c>
      <c r="N14" s="16">
        <f t="shared" si="4"/>
        <v>7.66</v>
      </c>
      <c r="O14" s="36">
        <f>AVERAGE(M14:M16)</f>
        <v>2.0069699999999999E-2</v>
      </c>
      <c r="P14" s="36">
        <f>AVERAGE(N14:N16)</f>
        <v>4.5133333333333336</v>
      </c>
      <c r="Q14" s="36">
        <f>STDEV(M14:M16)</f>
        <v>1.8978974534731848E-2</v>
      </c>
    </row>
    <row r="15" spans="2:17" x14ac:dyDescent="0.25">
      <c r="B15" s="4">
        <v>12</v>
      </c>
      <c r="C15" s="5" t="s">
        <v>37</v>
      </c>
      <c r="D15">
        <v>29.273499999999999</v>
      </c>
      <c r="E15">
        <v>2.6</v>
      </c>
      <c r="F15" s="15">
        <f t="shared" si="0"/>
        <v>2.9273499999999997E-2</v>
      </c>
      <c r="G15">
        <f t="shared" si="1"/>
        <v>2.6</v>
      </c>
      <c r="K15" s="37"/>
      <c r="L15" s="14" t="s">
        <v>51</v>
      </c>
      <c r="M15" s="16">
        <f t="shared" si="4"/>
        <v>8.5429999999999985E-3</v>
      </c>
      <c r="N15" s="16">
        <f t="shared" si="4"/>
        <v>4.4400000000000004</v>
      </c>
      <c r="O15" s="36"/>
      <c r="P15" s="36"/>
      <c r="Q15" s="36"/>
    </row>
    <row r="16" spans="2:17" x14ac:dyDescent="0.25">
      <c r="B16" s="4">
        <v>13</v>
      </c>
      <c r="C16" s="5" t="s">
        <v>38</v>
      </c>
      <c r="D16">
        <v>11.008699999999999</v>
      </c>
      <c r="E16">
        <v>4.21</v>
      </c>
      <c r="F16" s="15">
        <f t="shared" si="0"/>
        <v>1.10087E-2</v>
      </c>
      <c r="G16">
        <f t="shared" si="1"/>
        <v>4.21</v>
      </c>
      <c r="K16" s="37"/>
      <c r="L16" s="14" t="s">
        <v>52</v>
      </c>
      <c r="M16" s="16">
        <f t="shared" si="4"/>
        <v>4.1974699999999997E-2</v>
      </c>
      <c r="N16" s="16">
        <f t="shared" si="4"/>
        <v>1.44</v>
      </c>
      <c r="O16" s="36"/>
      <c r="P16" s="36"/>
      <c r="Q16" s="36"/>
    </row>
    <row r="17" spans="2:17" x14ac:dyDescent="0.25">
      <c r="B17" s="4">
        <v>14</v>
      </c>
      <c r="C17" s="5" t="s">
        <v>39</v>
      </c>
      <c r="D17">
        <v>12.387600000000001</v>
      </c>
      <c r="E17">
        <v>4.59</v>
      </c>
      <c r="F17" s="15">
        <f t="shared" si="0"/>
        <v>1.23876E-2</v>
      </c>
      <c r="G17">
        <f t="shared" si="1"/>
        <v>4.59</v>
      </c>
      <c r="K17" s="37">
        <v>4</v>
      </c>
      <c r="L17" s="14" t="s">
        <v>62</v>
      </c>
      <c r="M17" s="16">
        <f t="shared" ref="M17:N19" si="5">F40</f>
        <v>7.9025999999999992E-3</v>
      </c>
      <c r="N17" s="16">
        <f t="shared" si="5"/>
        <v>10.97</v>
      </c>
      <c r="O17" s="36">
        <f>AVERAGE(M17:M19)</f>
        <v>8.4377333333333325E-3</v>
      </c>
      <c r="P17" s="36">
        <f>AVERAGE(N17:N19)</f>
        <v>10.196666666666667</v>
      </c>
      <c r="Q17" s="38">
        <f>STDEV(M17:M19)</f>
        <v>1.1969581126060058E-3</v>
      </c>
    </row>
    <row r="18" spans="2:17" x14ac:dyDescent="0.25">
      <c r="B18" s="4">
        <v>15</v>
      </c>
      <c r="C18" s="5" t="s">
        <v>40</v>
      </c>
      <c r="D18">
        <v>11.2431</v>
      </c>
      <c r="E18">
        <v>9.0299999999999994</v>
      </c>
      <c r="F18" s="15">
        <f t="shared" si="0"/>
        <v>1.1243100000000001E-2</v>
      </c>
      <c r="G18">
        <f t="shared" si="1"/>
        <v>9.0299999999999994</v>
      </c>
      <c r="K18" s="37"/>
      <c r="L18" s="14" t="s">
        <v>63</v>
      </c>
      <c r="M18" s="16">
        <f t="shared" si="5"/>
        <v>7.6017000000000003E-3</v>
      </c>
      <c r="N18" s="16">
        <f t="shared" si="5"/>
        <v>10.34</v>
      </c>
      <c r="O18" s="36"/>
      <c r="P18" s="36"/>
      <c r="Q18" s="38"/>
    </row>
    <row r="19" spans="2:17" x14ac:dyDescent="0.25">
      <c r="B19" s="4">
        <v>16</v>
      </c>
      <c r="C19" s="5" t="s">
        <v>41</v>
      </c>
      <c r="D19">
        <v>44.514800000000001</v>
      </c>
      <c r="E19">
        <v>3.73</v>
      </c>
      <c r="F19" s="15">
        <f t="shared" si="0"/>
        <v>4.45148E-2</v>
      </c>
      <c r="G19">
        <f t="shared" si="1"/>
        <v>3.73</v>
      </c>
      <c r="K19" s="37"/>
      <c r="L19" s="14" t="s">
        <v>64</v>
      </c>
      <c r="M19" s="16">
        <f t="shared" si="5"/>
        <v>9.8088999999999989E-3</v>
      </c>
      <c r="N19" s="16">
        <f t="shared" si="5"/>
        <v>9.2799999999999994</v>
      </c>
      <c r="O19" s="36"/>
      <c r="P19" s="36"/>
      <c r="Q19" s="38"/>
    </row>
    <row r="20" spans="2:17" x14ac:dyDescent="0.25">
      <c r="B20" s="4">
        <v>17</v>
      </c>
      <c r="C20" s="5" t="s">
        <v>42</v>
      </c>
      <c r="D20">
        <v>43.082599999999999</v>
      </c>
      <c r="E20">
        <v>1.32</v>
      </c>
      <c r="F20" s="15">
        <f t="shared" si="0"/>
        <v>4.3082599999999999E-2</v>
      </c>
      <c r="G20">
        <f t="shared" si="1"/>
        <v>1.32</v>
      </c>
      <c r="K20" s="37">
        <v>5</v>
      </c>
      <c r="L20" s="14" t="s">
        <v>74</v>
      </c>
      <c r="M20" s="16">
        <f t="shared" ref="M20:N22" si="6">F52</f>
        <v>6.8941000000000002E-3</v>
      </c>
      <c r="N20" s="16">
        <f t="shared" si="6"/>
        <v>11.29</v>
      </c>
      <c r="O20" s="36">
        <f>AVERAGE(M20:M22)</f>
        <v>1.8421799999999999E-2</v>
      </c>
      <c r="P20" s="36">
        <f>AVERAGE(N20:N22)</f>
        <v>8.0066666666666659</v>
      </c>
      <c r="Q20" s="36">
        <f>STDEV(M20:M22)</f>
        <v>1.9997227227043252E-2</v>
      </c>
    </row>
    <row r="21" spans="2:17" x14ac:dyDescent="0.25">
      <c r="B21" s="4">
        <v>18</v>
      </c>
      <c r="C21" s="5" t="s">
        <v>43</v>
      </c>
      <c r="D21">
        <v>42.593800000000002</v>
      </c>
      <c r="E21">
        <v>1.45</v>
      </c>
      <c r="F21" s="15">
        <f t="shared" si="0"/>
        <v>4.2593800000000001E-2</v>
      </c>
      <c r="G21">
        <f t="shared" si="1"/>
        <v>1.45</v>
      </c>
      <c r="K21" s="37"/>
      <c r="L21" s="14" t="s">
        <v>75</v>
      </c>
      <c r="M21" s="16">
        <f t="shared" si="6"/>
        <v>6.8586999999999997E-3</v>
      </c>
      <c r="N21" s="16">
        <f t="shared" si="6"/>
        <v>10.65</v>
      </c>
      <c r="O21" s="36"/>
      <c r="P21" s="36"/>
      <c r="Q21" s="36"/>
    </row>
    <row r="22" spans="2:17" x14ac:dyDescent="0.25">
      <c r="B22" s="4">
        <v>19</v>
      </c>
      <c r="C22" s="5" t="s">
        <v>44</v>
      </c>
      <c r="D22">
        <v>11.947699999999999</v>
      </c>
      <c r="E22">
        <v>5.0999999999999996</v>
      </c>
      <c r="F22" s="15">
        <f t="shared" si="0"/>
        <v>1.1947699999999999E-2</v>
      </c>
      <c r="G22">
        <f t="shared" si="1"/>
        <v>5.0999999999999996</v>
      </c>
      <c r="K22" s="37"/>
      <c r="L22" s="14" t="s">
        <v>76</v>
      </c>
      <c r="M22" s="16">
        <f t="shared" si="6"/>
        <v>4.1512599999999997E-2</v>
      </c>
      <c r="N22" s="16">
        <f t="shared" si="6"/>
        <v>2.08</v>
      </c>
      <c r="O22" s="36"/>
      <c r="P22" s="36"/>
      <c r="Q22" s="36"/>
    </row>
    <row r="23" spans="2:17" x14ac:dyDescent="0.25">
      <c r="B23" s="4">
        <v>20</v>
      </c>
      <c r="C23" s="5" t="s">
        <v>45</v>
      </c>
      <c r="D23">
        <v>12.0823</v>
      </c>
      <c r="E23">
        <v>6.41</v>
      </c>
      <c r="F23" s="15">
        <f t="shared" si="0"/>
        <v>1.2082300000000001E-2</v>
      </c>
      <c r="G23">
        <f t="shared" si="1"/>
        <v>6.41</v>
      </c>
      <c r="K23" s="17"/>
      <c r="L23" s="17"/>
      <c r="M23" s="17"/>
      <c r="N23" s="17"/>
      <c r="O23" s="17"/>
      <c r="P23" s="17"/>
    </row>
    <row r="24" spans="2:17" x14ac:dyDescent="0.25">
      <c r="B24" s="4">
        <v>21</v>
      </c>
      <c r="C24" s="5" t="s">
        <v>46</v>
      </c>
      <c r="D24">
        <v>14.235300000000001</v>
      </c>
      <c r="E24">
        <v>9.7799999999999994</v>
      </c>
      <c r="F24" s="15">
        <f t="shared" si="0"/>
        <v>1.4235300000000001E-2</v>
      </c>
      <c r="G24">
        <f t="shared" si="1"/>
        <v>9.7799999999999994</v>
      </c>
      <c r="K24" s="37">
        <v>1</v>
      </c>
      <c r="L24" s="18" t="s">
        <v>29</v>
      </c>
      <c r="M24" s="19">
        <f t="shared" ref="M24:N26" si="7">F7</f>
        <v>8.0740999999999993E-2</v>
      </c>
      <c r="N24" s="19">
        <f t="shared" si="7"/>
        <v>1.75</v>
      </c>
      <c r="O24" s="36">
        <f>AVERAGE(M24:M26)</f>
        <v>7.9229800000000003E-2</v>
      </c>
      <c r="P24" s="36">
        <f>AVERAGE(N24:N26)</f>
        <v>1.7533333333333332</v>
      </c>
      <c r="Q24" s="36">
        <f>STDEV(M24:M26)</f>
        <v>1.7720333433657457E-3</v>
      </c>
    </row>
    <row r="25" spans="2:17" x14ac:dyDescent="0.25">
      <c r="B25" s="4">
        <v>22</v>
      </c>
      <c r="C25" s="5" t="s">
        <v>47</v>
      </c>
      <c r="D25">
        <v>13.690799999999999</v>
      </c>
      <c r="E25">
        <v>4.29</v>
      </c>
      <c r="F25" s="15">
        <f t="shared" si="0"/>
        <v>1.3690799999999999E-2</v>
      </c>
      <c r="G25">
        <f t="shared" si="1"/>
        <v>4.29</v>
      </c>
      <c r="K25" s="37"/>
      <c r="L25" s="14" t="s">
        <v>30</v>
      </c>
      <c r="M25" s="19">
        <f t="shared" si="7"/>
        <v>7.7279500000000001E-2</v>
      </c>
      <c r="N25" s="19">
        <f t="shared" si="7"/>
        <v>1.85</v>
      </c>
      <c r="O25" s="36"/>
      <c r="P25" s="36"/>
      <c r="Q25" s="36"/>
    </row>
    <row r="26" spans="2:17" x14ac:dyDescent="0.25">
      <c r="B26" s="4">
        <v>23</v>
      </c>
      <c r="C26" s="5" t="s">
        <v>48</v>
      </c>
      <c r="D26">
        <v>14.7447</v>
      </c>
      <c r="E26">
        <v>4.34</v>
      </c>
      <c r="F26" s="15">
        <f t="shared" si="0"/>
        <v>1.4744699999999999E-2</v>
      </c>
      <c r="G26">
        <f t="shared" si="1"/>
        <v>4.34</v>
      </c>
      <c r="K26" s="37"/>
      <c r="L26" s="14" t="s">
        <v>31</v>
      </c>
      <c r="M26" s="19">
        <f t="shared" si="7"/>
        <v>7.9668899999999987E-2</v>
      </c>
      <c r="N26" s="19">
        <f t="shared" si="7"/>
        <v>1.66</v>
      </c>
      <c r="O26" s="36"/>
      <c r="P26" s="36"/>
      <c r="Q26" s="36"/>
    </row>
    <row r="27" spans="2:17" x14ac:dyDescent="0.25">
      <c r="B27" s="4">
        <v>24</v>
      </c>
      <c r="C27" s="5" t="s">
        <v>49</v>
      </c>
      <c r="D27">
        <v>16.655000000000001</v>
      </c>
      <c r="E27">
        <v>6.04</v>
      </c>
      <c r="F27" s="15">
        <f t="shared" si="0"/>
        <v>1.6655E-2</v>
      </c>
      <c r="G27">
        <f t="shared" si="1"/>
        <v>6.04</v>
      </c>
      <c r="K27" s="37">
        <v>2</v>
      </c>
      <c r="L27" s="14" t="s">
        <v>41</v>
      </c>
      <c r="M27" s="16">
        <f t="shared" ref="M27:N29" si="8">F19</f>
        <v>4.45148E-2</v>
      </c>
      <c r="N27" s="16">
        <f t="shared" si="8"/>
        <v>3.73</v>
      </c>
      <c r="O27" s="36">
        <f>AVERAGE(M27:M29)</f>
        <v>4.3397066666666671E-2</v>
      </c>
      <c r="P27" s="36">
        <f>AVERAGE(N27:N29)</f>
        <v>2.1666666666666665</v>
      </c>
      <c r="Q27" s="36">
        <f>STDEV(M27:M29)</f>
        <v>9.9836226557965075E-4</v>
      </c>
    </row>
    <row r="28" spans="2:17" x14ac:dyDescent="0.25">
      <c r="B28" s="4">
        <v>25</v>
      </c>
      <c r="C28" s="5" t="s">
        <v>50</v>
      </c>
      <c r="D28">
        <v>9.6913999999999998</v>
      </c>
      <c r="E28">
        <v>7.66</v>
      </c>
      <c r="F28" s="15">
        <f t="shared" si="0"/>
        <v>9.6913999999999993E-3</v>
      </c>
      <c r="G28">
        <f t="shared" si="1"/>
        <v>7.66</v>
      </c>
      <c r="K28" s="37"/>
      <c r="L28" s="14" t="s">
        <v>42</v>
      </c>
      <c r="M28" s="16">
        <f t="shared" si="8"/>
        <v>4.3082599999999999E-2</v>
      </c>
      <c r="N28" s="16">
        <f t="shared" si="8"/>
        <v>1.32</v>
      </c>
      <c r="O28" s="36"/>
      <c r="P28" s="36"/>
      <c r="Q28" s="36"/>
    </row>
    <row r="29" spans="2:17" x14ac:dyDescent="0.25">
      <c r="B29" s="4">
        <v>26</v>
      </c>
      <c r="C29" s="5" t="s">
        <v>51</v>
      </c>
      <c r="D29">
        <v>8.5429999999999993</v>
      </c>
      <c r="E29">
        <v>4.4400000000000004</v>
      </c>
      <c r="F29" s="15">
        <f t="shared" si="0"/>
        <v>8.5429999999999985E-3</v>
      </c>
      <c r="G29">
        <f t="shared" si="1"/>
        <v>4.4400000000000004</v>
      </c>
      <c r="K29" s="37"/>
      <c r="L29" s="14" t="s">
        <v>43</v>
      </c>
      <c r="M29" s="16">
        <f t="shared" si="8"/>
        <v>4.2593800000000001E-2</v>
      </c>
      <c r="N29" s="16">
        <f t="shared" si="8"/>
        <v>1.45</v>
      </c>
      <c r="O29" s="36"/>
      <c r="P29" s="36"/>
      <c r="Q29" s="36"/>
    </row>
    <row r="30" spans="2:17" x14ac:dyDescent="0.25">
      <c r="B30" s="4">
        <v>27</v>
      </c>
      <c r="C30" s="5" t="s">
        <v>52</v>
      </c>
      <c r="D30">
        <v>41.974699999999999</v>
      </c>
      <c r="E30">
        <v>1.44</v>
      </c>
      <c r="F30" s="15">
        <f t="shared" si="0"/>
        <v>4.1974699999999997E-2</v>
      </c>
      <c r="G30">
        <f t="shared" si="1"/>
        <v>1.44</v>
      </c>
      <c r="K30" s="37">
        <v>3</v>
      </c>
      <c r="L30" s="14" t="s">
        <v>53</v>
      </c>
      <c r="M30" s="16">
        <f t="shared" ref="M30:N32" si="9">F31</f>
        <v>2.9892200000000001E-2</v>
      </c>
      <c r="N30" s="16">
        <f t="shared" si="9"/>
        <v>2.21</v>
      </c>
      <c r="O30" s="36">
        <f>AVERAGE(M30:M32)</f>
        <v>2.8665366666666667E-2</v>
      </c>
      <c r="P30" s="36">
        <f>AVERAGE(N30:N32)</f>
        <v>2.1533333333333333</v>
      </c>
      <c r="Q30" s="36">
        <f>STDEV(M30:M32)</f>
        <v>1.0636945629894567E-3</v>
      </c>
    </row>
    <row r="31" spans="2:17" x14ac:dyDescent="0.25">
      <c r="B31" s="4">
        <v>28</v>
      </c>
      <c r="C31" s="5" t="s">
        <v>53</v>
      </c>
      <c r="D31">
        <v>29.892199999999999</v>
      </c>
      <c r="E31">
        <v>2.21</v>
      </c>
      <c r="F31" s="15">
        <f t="shared" si="0"/>
        <v>2.9892200000000001E-2</v>
      </c>
      <c r="G31">
        <f t="shared" si="1"/>
        <v>2.21</v>
      </c>
      <c r="K31" s="37"/>
      <c r="L31" s="14" t="s">
        <v>54</v>
      </c>
      <c r="M31" s="16">
        <f t="shared" si="9"/>
        <v>2.8103000000000003E-2</v>
      </c>
      <c r="N31" s="16">
        <f t="shared" si="9"/>
        <v>1.5</v>
      </c>
      <c r="O31" s="36"/>
      <c r="P31" s="36"/>
      <c r="Q31" s="36"/>
    </row>
    <row r="32" spans="2:17" x14ac:dyDescent="0.25">
      <c r="B32" s="4">
        <v>29</v>
      </c>
      <c r="C32" s="5" t="s">
        <v>54</v>
      </c>
      <c r="D32">
        <v>28.103000000000002</v>
      </c>
      <c r="E32">
        <v>1.5</v>
      </c>
      <c r="F32" s="15">
        <f t="shared" si="0"/>
        <v>2.8103000000000003E-2</v>
      </c>
      <c r="G32">
        <f t="shared" si="1"/>
        <v>1.5</v>
      </c>
      <c r="K32" s="37"/>
      <c r="L32" s="14" t="s">
        <v>55</v>
      </c>
      <c r="M32" s="16">
        <f t="shared" si="9"/>
        <v>2.8000900000000002E-2</v>
      </c>
      <c r="N32" s="16">
        <f t="shared" si="9"/>
        <v>2.75</v>
      </c>
      <c r="O32" s="36"/>
      <c r="P32" s="36"/>
      <c r="Q32" s="36"/>
    </row>
    <row r="33" spans="2:17" x14ac:dyDescent="0.25">
      <c r="B33" s="4">
        <v>30</v>
      </c>
      <c r="C33" s="5" t="s">
        <v>55</v>
      </c>
      <c r="D33">
        <v>28.000900000000001</v>
      </c>
      <c r="E33">
        <v>2.75</v>
      </c>
      <c r="F33" s="15">
        <f t="shared" si="0"/>
        <v>2.8000900000000002E-2</v>
      </c>
      <c r="G33">
        <f t="shared" si="1"/>
        <v>2.75</v>
      </c>
      <c r="K33" s="37">
        <v>4</v>
      </c>
      <c r="L33" s="14" t="s">
        <v>65</v>
      </c>
      <c r="M33" s="16">
        <f t="shared" ref="M33:N35" si="10">F43</f>
        <v>2.18877E-2</v>
      </c>
      <c r="N33" s="16">
        <f t="shared" si="10"/>
        <v>4.78</v>
      </c>
      <c r="O33" s="36">
        <f>AVERAGE(M33:M35)</f>
        <v>2.9972200000000001E-2</v>
      </c>
      <c r="P33" s="36">
        <f>AVERAGE(N33:N35)</f>
        <v>2.56</v>
      </c>
      <c r="Q33" s="36">
        <f>STDEV(M33:M35)</f>
        <v>1.424376260859469E-2</v>
      </c>
    </row>
    <row r="34" spans="2:17" x14ac:dyDescent="0.25">
      <c r="B34" s="4">
        <v>31</v>
      </c>
      <c r="C34" s="5" t="s">
        <v>56</v>
      </c>
      <c r="D34">
        <v>10.283899999999999</v>
      </c>
      <c r="E34">
        <v>6.44</v>
      </c>
      <c r="F34" s="15">
        <f t="shared" si="0"/>
        <v>1.0283899999999999E-2</v>
      </c>
      <c r="G34">
        <f t="shared" si="1"/>
        <v>6.44</v>
      </c>
      <c r="K34" s="37"/>
      <c r="L34" s="14" t="s">
        <v>66</v>
      </c>
      <c r="M34" s="16">
        <f t="shared" si="10"/>
        <v>2.16102E-2</v>
      </c>
      <c r="N34" s="16">
        <f t="shared" si="10"/>
        <v>0.63</v>
      </c>
      <c r="O34" s="36"/>
      <c r="P34" s="36"/>
      <c r="Q34" s="36"/>
    </row>
    <row r="35" spans="2:17" x14ac:dyDescent="0.25">
      <c r="B35" s="4">
        <v>32</v>
      </c>
      <c r="C35" s="5" t="s">
        <v>57</v>
      </c>
      <c r="D35">
        <v>9.7148000000000003</v>
      </c>
      <c r="E35">
        <v>6.71</v>
      </c>
      <c r="F35" s="15">
        <f t="shared" si="0"/>
        <v>9.7148000000000009E-3</v>
      </c>
      <c r="G35">
        <f t="shared" si="1"/>
        <v>6.71</v>
      </c>
      <c r="K35" s="37"/>
      <c r="L35" s="14" t="s">
        <v>67</v>
      </c>
      <c r="M35" s="16">
        <f t="shared" si="10"/>
        <v>4.64187E-2</v>
      </c>
      <c r="N35" s="16">
        <f t="shared" si="10"/>
        <v>2.27</v>
      </c>
      <c r="O35" s="36"/>
      <c r="P35" s="36"/>
      <c r="Q35" s="36"/>
    </row>
    <row r="36" spans="2:17" x14ac:dyDescent="0.25">
      <c r="B36" s="4">
        <v>33</v>
      </c>
      <c r="C36" s="5" t="s">
        <v>58</v>
      </c>
      <c r="D36">
        <v>10.2957</v>
      </c>
      <c r="E36">
        <v>3.68</v>
      </c>
      <c r="F36" s="15">
        <f t="shared" si="0"/>
        <v>1.02957E-2</v>
      </c>
      <c r="G36">
        <f t="shared" si="1"/>
        <v>3.68</v>
      </c>
      <c r="K36" s="37">
        <v>5</v>
      </c>
      <c r="L36" s="14" t="s">
        <v>77</v>
      </c>
      <c r="M36" s="16">
        <f t="shared" ref="M36:N38" si="11">F55</f>
        <v>1.71656E-2</v>
      </c>
      <c r="N36" s="16">
        <f t="shared" si="11"/>
        <v>4.6399999999999997</v>
      </c>
      <c r="O36" s="36">
        <f>AVERAGE(M36:M38)</f>
        <v>3.0709566666666663E-2</v>
      </c>
      <c r="P36" s="36">
        <f>AVERAGE(N36:N38)</f>
        <v>3.7899999999999996</v>
      </c>
      <c r="Q36" s="36">
        <f>STDEV(M36:M38)</f>
        <v>2.0300640544656058E-2</v>
      </c>
    </row>
    <row r="37" spans="2:17" x14ac:dyDescent="0.25">
      <c r="B37" s="4">
        <v>34</v>
      </c>
      <c r="C37" s="5" t="s">
        <v>59</v>
      </c>
      <c r="D37">
        <v>8.2316000000000003</v>
      </c>
      <c r="E37">
        <v>7.05</v>
      </c>
      <c r="F37" s="15">
        <f t="shared" si="0"/>
        <v>8.2316000000000004E-3</v>
      </c>
      <c r="G37">
        <f t="shared" si="1"/>
        <v>7.05</v>
      </c>
      <c r="K37" s="37"/>
      <c r="L37" s="14" t="s">
        <v>78</v>
      </c>
      <c r="M37" s="16">
        <f t="shared" si="11"/>
        <v>5.40507E-2</v>
      </c>
      <c r="N37" s="16">
        <f t="shared" si="11"/>
        <v>2.0099999999999998</v>
      </c>
      <c r="O37" s="36"/>
      <c r="P37" s="36"/>
      <c r="Q37" s="36"/>
    </row>
    <row r="38" spans="2:17" x14ac:dyDescent="0.25">
      <c r="B38" s="4">
        <v>35</v>
      </c>
      <c r="C38" s="5" t="s">
        <v>60</v>
      </c>
      <c r="D38">
        <v>7.0655000000000001</v>
      </c>
      <c r="E38">
        <v>11.55</v>
      </c>
      <c r="F38" s="15">
        <f t="shared" si="0"/>
        <v>7.0654999999999997E-3</v>
      </c>
      <c r="G38">
        <f t="shared" si="1"/>
        <v>11.55</v>
      </c>
      <c r="K38" s="37"/>
      <c r="L38" s="14" t="s">
        <v>79</v>
      </c>
      <c r="M38" s="16">
        <f t="shared" si="11"/>
        <v>2.0912400000000001E-2</v>
      </c>
      <c r="N38" s="16">
        <f t="shared" si="11"/>
        <v>4.72</v>
      </c>
      <c r="O38" s="36"/>
      <c r="P38" s="36"/>
      <c r="Q38" s="36"/>
    </row>
    <row r="39" spans="2:17" x14ac:dyDescent="0.25">
      <c r="B39" s="4">
        <v>36</v>
      </c>
      <c r="C39" s="5" t="s">
        <v>61</v>
      </c>
      <c r="D39">
        <v>6.9005999999999998</v>
      </c>
      <c r="E39">
        <v>16.64</v>
      </c>
      <c r="F39" s="15">
        <f t="shared" si="0"/>
        <v>6.9005999999999998E-3</v>
      </c>
      <c r="G39">
        <f t="shared" si="1"/>
        <v>16.64</v>
      </c>
      <c r="K39" s="17"/>
      <c r="L39" s="17"/>
      <c r="M39" s="17"/>
      <c r="N39" s="17"/>
      <c r="O39" s="17"/>
      <c r="P39" s="17"/>
    </row>
    <row r="40" spans="2:17" x14ac:dyDescent="0.25">
      <c r="B40" s="4">
        <v>37</v>
      </c>
      <c r="C40" s="5" t="s">
        <v>62</v>
      </c>
      <c r="D40">
        <v>7.9025999999999996</v>
      </c>
      <c r="E40">
        <v>10.97</v>
      </c>
      <c r="F40" s="15">
        <f t="shared" si="0"/>
        <v>7.9025999999999992E-3</v>
      </c>
      <c r="G40">
        <f t="shared" si="1"/>
        <v>10.97</v>
      </c>
      <c r="K40" s="37">
        <v>1</v>
      </c>
      <c r="L40" s="18" t="s">
        <v>32</v>
      </c>
      <c r="M40" s="19">
        <f t="shared" ref="M40:N42" si="12">F10</f>
        <v>1.9361799999999998E-2</v>
      </c>
      <c r="N40" s="19">
        <f t="shared" si="12"/>
        <v>4.07</v>
      </c>
      <c r="O40" s="36">
        <f>AVERAGE(M40:M42)</f>
        <v>1.9473099999999997E-2</v>
      </c>
      <c r="P40" s="36">
        <f>AVERAGE(N40:N42)</f>
        <v>3.813333333333333</v>
      </c>
      <c r="Q40" s="36">
        <f>STDEV(M40:M42)</f>
        <v>3.3645250779270556E-4</v>
      </c>
    </row>
    <row r="41" spans="2:17" x14ac:dyDescent="0.25">
      <c r="B41" s="4">
        <v>38</v>
      </c>
      <c r="C41" s="5" t="s">
        <v>63</v>
      </c>
      <c r="D41">
        <v>7.6017000000000001</v>
      </c>
      <c r="E41">
        <v>10.34</v>
      </c>
      <c r="F41" s="15">
        <f t="shared" si="0"/>
        <v>7.6017000000000003E-3</v>
      </c>
      <c r="G41">
        <f t="shared" si="1"/>
        <v>10.34</v>
      </c>
      <c r="K41" s="37"/>
      <c r="L41" s="14" t="s">
        <v>33</v>
      </c>
      <c r="M41" s="19">
        <f t="shared" si="12"/>
        <v>1.98511E-2</v>
      </c>
      <c r="N41" s="19">
        <f t="shared" si="12"/>
        <v>3.51</v>
      </c>
      <c r="O41" s="36"/>
      <c r="P41" s="36"/>
      <c r="Q41" s="36"/>
    </row>
    <row r="42" spans="2:17" x14ac:dyDescent="0.25">
      <c r="B42" s="4">
        <v>39</v>
      </c>
      <c r="C42" s="5" t="s">
        <v>64</v>
      </c>
      <c r="D42">
        <v>9.8088999999999995</v>
      </c>
      <c r="E42">
        <v>9.2799999999999994</v>
      </c>
      <c r="F42" s="15">
        <f t="shared" si="0"/>
        <v>9.8088999999999989E-3</v>
      </c>
      <c r="G42">
        <f t="shared" si="1"/>
        <v>9.2799999999999994</v>
      </c>
      <c r="K42" s="37"/>
      <c r="L42" s="14" t="s">
        <v>34</v>
      </c>
      <c r="M42" s="19">
        <f t="shared" si="12"/>
        <v>1.9206399999999998E-2</v>
      </c>
      <c r="N42" s="19">
        <f t="shared" si="12"/>
        <v>3.86</v>
      </c>
      <c r="O42" s="36"/>
      <c r="P42" s="36"/>
      <c r="Q42" s="36"/>
    </row>
    <row r="43" spans="2:17" x14ac:dyDescent="0.25">
      <c r="B43" s="4">
        <v>40</v>
      </c>
      <c r="C43" s="5" t="s">
        <v>65</v>
      </c>
      <c r="D43">
        <v>21.887699999999999</v>
      </c>
      <c r="E43">
        <v>4.78</v>
      </c>
      <c r="F43" s="15">
        <f t="shared" si="0"/>
        <v>2.18877E-2</v>
      </c>
      <c r="G43">
        <f t="shared" si="1"/>
        <v>4.78</v>
      </c>
      <c r="K43" s="37">
        <v>2</v>
      </c>
      <c r="L43" s="14" t="s">
        <v>44</v>
      </c>
      <c r="M43" s="16">
        <f t="shared" ref="M43:N45" si="13">F22</f>
        <v>1.1947699999999999E-2</v>
      </c>
      <c r="N43" s="16">
        <f t="shared" si="13"/>
        <v>5.0999999999999996</v>
      </c>
      <c r="O43" s="36">
        <f>AVERAGE(M43:M45)</f>
        <v>1.27551E-2</v>
      </c>
      <c r="P43" s="36">
        <f>AVERAGE(N43:N45)</f>
        <v>7.0966666666666667</v>
      </c>
      <c r="Q43" s="36">
        <f>STDEV(M43:M45)</f>
        <v>1.2836562312395021E-3</v>
      </c>
    </row>
    <row r="44" spans="2:17" x14ac:dyDescent="0.25">
      <c r="B44" s="4">
        <v>41</v>
      </c>
      <c r="C44" s="5" t="s">
        <v>66</v>
      </c>
      <c r="D44">
        <v>21.610199999999999</v>
      </c>
      <c r="E44">
        <v>0.63</v>
      </c>
      <c r="F44" s="15">
        <f t="shared" si="0"/>
        <v>2.16102E-2</v>
      </c>
      <c r="G44">
        <f t="shared" si="1"/>
        <v>0.63</v>
      </c>
      <c r="K44" s="37"/>
      <c r="L44" s="14" t="s">
        <v>45</v>
      </c>
      <c r="M44" s="16">
        <f t="shared" si="13"/>
        <v>1.2082300000000001E-2</v>
      </c>
      <c r="N44" s="16">
        <f t="shared" si="13"/>
        <v>6.41</v>
      </c>
      <c r="O44" s="36"/>
      <c r="P44" s="36"/>
      <c r="Q44" s="36"/>
    </row>
    <row r="45" spans="2:17" x14ac:dyDescent="0.25">
      <c r="B45" s="4">
        <v>42</v>
      </c>
      <c r="C45" s="5" t="s">
        <v>67</v>
      </c>
      <c r="D45">
        <v>46.418700000000001</v>
      </c>
      <c r="E45">
        <v>2.27</v>
      </c>
      <c r="F45" s="15">
        <f t="shared" si="0"/>
        <v>4.64187E-2</v>
      </c>
      <c r="G45">
        <f t="shared" si="1"/>
        <v>2.27</v>
      </c>
      <c r="K45" s="37"/>
      <c r="L45" s="14" t="s">
        <v>46</v>
      </c>
      <c r="M45" s="16">
        <f t="shared" si="13"/>
        <v>1.4235300000000001E-2</v>
      </c>
      <c r="N45" s="16">
        <f t="shared" si="13"/>
        <v>9.7799999999999994</v>
      </c>
      <c r="O45" s="36"/>
      <c r="P45" s="36"/>
      <c r="Q45" s="36"/>
    </row>
    <row r="46" spans="2:17" x14ac:dyDescent="0.25">
      <c r="B46" s="4">
        <v>43</v>
      </c>
      <c r="C46" s="5" t="s">
        <v>68</v>
      </c>
      <c r="D46">
        <v>7.4717000000000002</v>
      </c>
      <c r="E46">
        <v>4.6900000000000004</v>
      </c>
      <c r="F46" s="15">
        <f t="shared" si="0"/>
        <v>7.4717000000000004E-3</v>
      </c>
      <c r="G46">
        <f t="shared" si="1"/>
        <v>4.6900000000000004</v>
      </c>
      <c r="K46" s="37">
        <v>3</v>
      </c>
      <c r="L46" s="14" t="s">
        <v>56</v>
      </c>
      <c r="M46" s="16">
        <f t="shared" ref="M46:N48" si="14">F34</f>
        <v>1.0283899999999999E-2</v>
      </c>
      <c r="N46" s="16">
        <f t="shared" si="14"/>
        <v>6.44</v>
      </c>
      <c r="O46" s="36">
        <f>AVERAGE(M46:M48)</f>
        <v>1.0098133333333334E-2</v>
      </c>
      <c r="P46" s="36">
        <f>AVERAGE(N46:N48)</f>
        <v>5.61</v>
      </c>
      <c r="Q46" s="36">
        <f>STDEV(M46:M48)</f>
        <v>3.3202882906960458E-4</v>
      </c>
    </row>
    <row r="47" spans="2:17" x14ac:dyDescent="0.25">
      <c r="B47" s="4">
        <v>44</v>
      </c>
      <c r="C47" s="5" t="s">
        <v>69</v>
      </c>
      <c r="D47">
        <v>7.69</v>
      </c>
      <c r="E47">
        <v>0.69</v>
      </c>
      <c r="F47" s="15">
        <f t="shared" si="0"/>
        <v>7.6900000000000007E-3</v>
      </c>
      <c r="G47">
        <f t="shared" si="1"/>
        <v>0.69</v>
      </c>
      <c r="K47" s="37"/>
      <c r="L47" s="14" t="s">
        <v>57</v>
      </c>
      <c r="M47" s="16">
        <f t="shared" si="14"/>
        <v>9.7148000000000009E-3</v>
      </c>
      <c r="N47" s="16">
        <f t="shared" si="14"/>
        <v>6.71</v>
      </c>
      <c r="O47" s="36"/>
      <c r="P47" s="36"/>
      <c r="Q47" s="36"/>
    </row>
    <row r="48" spans="2:17" x14ac:dyDescent="0.25">
      <c r="B48" s="4">
        <v>45</v>
      </c>
      <c r="C48" s="5" t="s">
        <v>70</v>
      </c>
      <c r="D48">
        <v>7.7497999999999996</v>
      </c>
      <c r="E48">
        <v>6.66</v>
      </c>
      <c r="F48" s="15">
        <f t="shared" si="0"/>
        <v>7.7497999999999994E-3</v>
      </c>
      <c r="G48">
        <f t="shared" si="1"/>
        <v>6.66</v>
      </c>
      <c r="K48" s="37"/>
      <c r="L48" s="14" t="s">
        <v>58</v>
      </c>
      <c r="M48" s="16">
        <f t="shared" si="14"/>
        <v>1.02957E-2</v>
      </c>
      <c r="N48" s="16">
        <f t="shared" si="14"/>
        <v>3.68</v>
      </c>
      <c r="O48" s="36"/>
      <c r="P48" s="36"/>
      <c r="Q48" s="36"/>
    </row>
    <row r="49" spans="2:17" x14ac:dyDescent="0.25">
      <c r="B49" s="4">
        <v>46</v>
      </c>
      <c r="C49" s="5" t="s">
        <v>71</v>
      </c>
      <c r="D49">
        <v>5.8136999999999999</v>
      </c>
      <c r="E49">
        <v>17.61</v>
      </c>
      <c r="F49" s="15">
        <f t="shared" si="0"/>
        <v>5.8136999999999998E-3</v>
      </c>
      <c r="G49">
        <f t="shared" si="1"/>
        <v>17.61</v>
      </c>
      <c r="K49" s="37">
        <v>4</v>
      </c>
      <c r="L49" s="14" t="s">
        <v>68</v>
      </c>
      <c r="M49" s="16">
        <f t="shared" ref="M49:N51" si="15">F46</f>
        <v>7.4717000000000004E-3</v>
      </c>
      <c r="N49" s="16">
        <f t="shared" si="15"/>
        <v>4.6900000000000004</v>
      </c>
      <c r="O49" s="36">
        <f>AVERAGE(M49:M51)</f>
        <v>7.6371666666666671E-3</v>
      </c>
      <c r="P49" s="36">
        <f>AVERAGE(N49:N51)</f>
        <v>4.0133333333333336</v>
      </c>
      <c r="Q49" s="36">
        <f>STDEV(M49:M51)</f>
        <v>1.4638450509986783E-4</v>
      </c>
    </row>
    <row r="50" spans="2:17" x14ac:dyDescent="0.25">
      <c r="B50" s="4">
        <v>47</v>
      </c>
      <c r="C50" s="5" t="s">
        <v>72</v>
      </c>
      <c r="D50">
        <v>4.9595000000000002</v>
      </c>
      <c r="E50">
        <v>19.3</v>
      </c>
      <c r="F50" s="15">
        <f t="shared" si="0"/>
        <v>4.9595000000000004E-3</v>
      </c>
      <c r="G50">
        <f t="shared" si="1"/>
        <v>19.3</v>
      </c>
      <c r="K50" s="37"/>
      <c r="L50" s="14" t="s">
        <v>69</v>
      </c>
      <c r="M50" s="16">
        <f t="shared" si="15"/>
        <v>7.6900000000000007E-3</v>
      </c>
      <c r="N50" s="16">
        <f t="shared" si="15"/>
        <v>0.69</v>
      </c>
      <c r="O50" s="36"/>
      <c r="P50" s="36"/>
      <c r="Q50" s="36"/>
    </row>
    <row r="51" spans="2:17" x14ac:dyDescent="0.25">
      <c r="B51" s="4">
        <v>48</v>
      </c>
      <c r="C51" s="5" t="s">
        <v>73</v>
      </c>
      <c r="D51">
        <v>4.7786</v>
      </c>
      <c r="E51">
        <v>22.05</v>
      </c>
      <c r="F51" s="15">
        <f t="shared" si="0"/>
        <v>4.7786E-3</v>
      </c>
      <c r="G51">
        <f t="shared" si="1"/>
        <v>22.05</v>
      </c>
      <c r="K51" s="37"/>
      <c r="L51" s="14" t="s">
        <v>70</v>
      </c>
      <c r="M51" s="16">
        <f t="shared" si="15"/>
        <v>7.7497999999999994E-3</v>
      </c>
      <c r="N51" s="16">
        <f t="shared" si="15"/>
        <v>6.66</v>
      </c>
      <c r="O51" s="36"/>
      <c r="P51" s="36"/>
      <c r="Q51" s="36"/>
    </row>
    <row r="52" spans="2:17" x14ac:dyDescent="0.25">
      <c r="B52" s="4">
        <v>49</v>
      </c>
      <c r="C52" s="5" t="s">
        <v>74</v>
      </c>
      <c r="D52">
        <v>6.8940999999999999</v>
      </c>
      <c r="E52">
        <v>11.29</v>
      </c>
      <c r="F52" s="15">
        <f t="shared" si="0"/>
        <v>6.8941000000000002E-3</v>
      </c>
      <c r="G52">
        <f t="shared" si="1"/>
        <v>11.29</v>
      </c>
      <c r="K52" s="37">
        <v>5</v>
      </c>
      <c r="L52" s="14" t="s">
        <v>80</v>
      </c>
      <c r="M52" s="16">
        <f t="shared" ref="M52:N54" si="16">F58</f>
        <v>5.8814000000000002E-3</v>
      </c>
      <c r="N52" s="16">
        <f t="shared" si="16"/>
        <v>13.46</v>
      </c>
      <c r="O52" s="36">
        <f>AVERAGE(M52:M54)</f>
        <v>5.5343999999999992E-3</v>
      </c>
      <c r="P52" s="36">
        <f>AVERAGE(N52:N54)</f>
        <v>11.513333333333334</v>
      </c>
      <c r="Q52" s="36">
        <f>STDEV(M52:M54)</f>
        <v>3.9373355203741541E-4</v>
      </c>
    </row>
    <row r="53" spans="2:17" x14ac:dyDescent="0.25">
      <c r="B53" s="4">
        <v>50</v>
      </c>
      <c r="C53" s="5" t="s">
        <v>75</v>
      </c>
      <c r="D53">
        <v>6.8586999999999998</v>
      </c>
      <c r="E53">
        <v>10.65</v>
      </c>
      <c r="F53" s="15">
        <f t="shared" si="0"/>
        <v>6.8586999999999997E-3</v>
      </c>
      <c r="G53">
        <f t="shared" si="1"/>
        <v>10.65</v>
      </c>
      <c r="K53" s="37"/>
      <c r="L53" s="14" t="s">
        <v>81</v>
      </c>
      <c r="M53" s="16">
        <f t="shared" si="16"/>
        <v>5.6153000000000002E-3</v>
      </c>
      <c r="N53" s="16">
        <f t="shared" si="16"/>
        <v>7.57</v>
      </c>
      <c r="O53" s="36"/>
      <c r="P53" s="36"/>
      <c r="Q53" s="36"/>
    </row>
    <row r="54" spans="2:17" x14ac:dyDescent="0.25">
      <c r="B54" s="4">
        <v>51</v>
      </c>
      <c r="C54" s="5" t="s">
        <v>76</v>
      </c>
      <c r="D54">
        <v>41.512599999999999</v>
      </c>
      <c r="E54">
        <v>2.08</v>
      </c>
      <c r="F54" s="15">
        <f t="shared" si="0"/>
        <v>4.1512599999999997E-2</v>
      </c>
      <c r="G54">
        <f t="shared" si="1"/>
        <v>2.08</v>
      </c>
      <c r="K54" s="37"/>
      <c r="L54" s="14" t="s">
        <v>82</v>
      </c>
      <c r="M54" s="16">
        <f t="shared" si="16"/>
        <v>5.1064999999999999E-3</v>
      </c>
      <c r="N54" s="16">
        <f t="shared" si="16"/>
        <v>13.51</v>
      </c>
      <c r="O54" s="36"/>
      <c r="P54" s="36"/>
      <c r="Q54" s="36"/>
    </row>
    <row r="55" spans="2:17" x14ac:dyDescent="0.25">
      <c r="B55" s="4">
        <v>52</v>
      </c>
      <c r="C55" s="5" t="s">
        <v>77</v>
      </c>
      <c r="D55">
        <v>17.165600000000001</v>
      </c>
      <c r="E55">
        <v>4.6399999999999997</v>
      </c>
      <c r="F55" s="15">
        <f t="shared" si="0"/>
        <v>1.71656E-2</v>
      </c>
      <c r="G55">
        <f t="shared" si="1"/>
        <v>4.6399999999999997</v>
      </c>
      <c r="K55" s="17"/>
      <c r="L55" s="17"/>
      <c r="M55" s="17"/>
      <c r="N55" s="17"/>
      <c r="O55" s="17"/>
      <c r="P55" s="17"/>
    </row>
    <row r="56" spans="2:17" x14ac:dyDescent="0.25">
      <c r="B56" s="4">
        <v>53</v>
      </c>
      <c r="C56" s="5" t="s">
        <v>78</v>
      </c>
      <c r="D56">
        <v>54.050699999999999</v>
      </c>
      <c r="E56">
        <v>2.0099999999999998</v>
      </c>
      <c r="F56" s="15">
        <f t="shared" si="0"/>
        <v>5.40507E-2</v>
      </c>
      <c r="G56">
        <f t="shared" si="1"/>
        <v>2.0099999999999998</v>
      </c>
      <c r="K56" s="37">
        <v>1</v>
      </c>
      <c r="L56" s="18" t="s">
        <v>35</v>
      </c>
      <c r="M56" s="19">
        <f t="shared" ref="M56:N58" si="17">F13</f>
        <v>3.1667500000000001E-2</v>
      </c>
      <c r="N56" s="19">
        <f t="shared" si="17"/>
        <v>2.1</v>
      </c>
      <c r="O56" s="36">
        <f>AVERAGE(M56:M58)</f>
        <v>3.0403099999999999E-2</v>
      </c>
      <c r="P56" s="36">
        <f>AVERAGE(N56:N58)</f>
        <v>2.7566666666666664</v>
      </c>
      <c r="Q56" s="36">
        <f>STDEV(M56:M58)</f>
        <v>1.2026792090994191E-3</v>
      </c>
    </row>
    <row r="57" spans="2:17" x14ac:dyDescent="0.25">
      <c r="B57" s="4">
        <v>54</v>
      </c>
      <c r="C57" s="5" t="s">
        <v>79</v>
      </c>
      <c r="D57">
        <v>20.912400000000002</v>
      </c>
      <c r="E57">
        <v>4.72</v>
      </c>
      <c r="F57" s="15">
        <f t="shared" si="0"/>
        <v>2.0912400000000001E-2</v>
      </c>
      <c r="G57">
        <f t="shared" si="1"/>
        <v>4.72</v>
      </c>
      <c r="K57" s="37"/>
      <c r="L57" s="14" t="s">
        <v>36</v>
      </c>
      <c r="M57" s="19">
        <f t="shared" si="17"/>
        <v>3.0268300000000001E-2</v>
      </c>
      <c r="N57" s="19">
        <f t="shared" si="17"/>
        <v>3.57</v>
      </c>
      <c r="O57" s="36"/>
      <c r="P57" s="36"/>
      <c r="Q57" s="36"/>
    </row>
    <row r="58" spans="2:17" x14ac:dyDescent="0.25">
      <c r="B58" s="4">
        <v>55</v>
      </c>
      <c r="C58" s="5" t="s">
        <v>80</v>
      </c>
      <c r="D58">
        <v>5.8814000000000002</v>
      </c>
      <c r="E58">
        <v>13.46</v>
      </c>
      <c r="F58" s="15">
        <f t="shared" si="0"/>
        <v>5.8814000000000002E-3</v>
      </c>
      <c r="G58">
        <f t="shared" si="1"/>
        <v>13.46</v>
      </c>
      <c r="K58" s="37"/>
      <c r="L58" s="14" t="s">
        <v>37</v>
      </c>
      <c r="M58" s="19">
        <f t="shared" si="17"/>
        <v>2.9273499999999997E-2</v>
      </c>
      <c r="N58" s="19">
        <f t="shared" si="17"/>
        <v>2.6</v>
      </c>
      <c r="O58" s="36"/>
      <c r="P58" s="36"/>
      <c r="Q58" s="36"/>
    </row>
    <row r="59" spans="2:17" x14ac:dyDescent="0.25">
      <c r="B59" s="4">
        <v>56</v>
      </c>
      <c r="C59" s="5" t="s">
        <v>81</v>
      </c>
      <c r="D59">
        <v>5.6153000000000004</v>
      </c>
      <c r="E59">
        <v>7.57</v>
      </c>
      <c r="F59" s="15">
        <f t="shared" si="0"/>
        <v>5.6153000000000002E-3</v>
      </c>
      <c r="G59">
        <f t="shared" si="1"/>
        <v>7.57</v>
      </c>
      <c r="K59" s="37">
        <v>2</v>
      </c>
      <c r="L59" s="14" t="s">
        <v>47</v>
      </c>
      <c r="M59" s="16">
        <f t="shared" ref="M59:N61" si="18">F25</f>
        <v>1.3690799999999999E-2</v>
      </c>
      <c r="N59" s="16">
        <f t="shared" si="18"/>
        <v>4.29</v>
      </c>
      <c r="O59" s="36">
        <f>AVERAGE(M59:M61)</f>
        <v>1.5030166666666666E-2</v>
      </c>
      <c r="P59" s="36">
        <f>AVERAGE(N59:N61)</f>
        <v>4.8899999999999997</v>
      </c>
      <c r="Q59" s="36">
        <f>STDEV(M59:M61)</f>
        <v>1.5025773934587642E-3</v>
      </c>
    </row>
    <row r="60" spans="2:17" x14ac:dyDescent="0.25">
      <c r="B60" s="4">
        <v>57</v>
      </c>
      <c r="C60" s="5" t="s">
        <v>82</v>
      </c>
      <c r="D60">
        <v>5.1064999999999996</v>
      </c>
      <c r="E60">
        <v>13.51</v>
      </c>
      <c r="F60" s="15">
        <f t="shared" si="0"/>
        <v>5.1064999999999999E-3</v>
      </c>
      <c r="G60">
        <f t="shared" si="1"/>
        <v>13.51</v>
      </c>
      <c r="K60" s="37"/>
      <c r="L60" s="14" t="s">
        <v>48</v>
      </c>
      <c r="M60" s="16">
        <f t="shared" si="18"/>
        <v>1.4744699999999999E-2</v>
      </c>
      <c r="N60" s="16">
        <f t="shared" si="18"/>
        <v>4.34</v>
      </c>
      <c r="O60" s="36"/>
      <c r="P60" s="36"/>
      <c r="Q60" s="36"/>
    </row>
    <row r="61" spans="2:17" x14ac:dyDescent="0.25">
      <c r="B61" s="4">
        <v>58</v>
      </c>
      <c r="C61" s="5" t="s">
        <v>83</v>
      </c>
      <c r="D61">
        <v>4.0805999999999996</v>
      </c>
      <c r="E61">
        <v>10.8</v>
      </c>
      <c r="F61" s="15">
        <f t="shared" si="0"/>
        <v>4.0805999999999993E-3</v>
      </c>
      <c r="G61">
        <f t="shared" si="1"/>
        <v>10.8</v>
      </c>
      <c r="K61" s="37"/>
      <c r="L61" s="14" t="s">
        <v>49</v>
      </c>
      <c r="M61" s="16">
        <f t="shared" si="18"/>
        <v>1.6655E-2</v>
      </c>
      <c r="N61" s="16">
        <f t="shared" si="18"/>
        <v>6.04</v>
      </c>
      <c r="O61" s="36"/>
      <c r="P61" s="36"/>
      <c r="Q61" s="36"/>
    </row>
    <row r="62" spans="2:17" x14ac:dyDescent="0.25">
      <c r="B62" s="4">
        <v>59</v>
      </c>
      <c r="C62" s="5" t="s">
        <v>84</v>
      </c>
      <c r="D62">
        <v>4.3494999999999999</v>
      </c>
      <c r="E62">
        <v>14.94</v>
      </c>
      <c r="F62" s="15">
        <f t="shared" si="0"/>
        <v>4.3495000000000001E-3</v>
      </c>
      <c r="G62">
        <f t="shared" si="1"/>
        <v>14.94</v>
      </c>
      <c r="K62" s="37">
        <v>3</v>
      </c>
      <c r="L62" s="14" t="s">
        <v>59</v>
      </c>
      <c r="M62" s="16">
        <f t="shared" ref="M62:N64" si="19">F37</f>
        <v>8.2316000000000004E-3</v>
      </c>
      <c r="N62" s="16">
        <f t="shared" si="19"/>
        <v>7.05</v>
      </c>
      <c r="O62" s="36">
        <f>AVERAGE(M62:M64)</f>
        <v>7.3992333333333339E-3</v>
      </c>
      <c r="P62" s="36">
        <f>AVERAGE(N62:N64)</f>
        <v>11.746666666666668</v>
      </c>
      <c r="Q62" s="36">
        <f>STDEV(M62:M64)</f>
        <v>7.2555062079315586E-4</v>
      </c>
    </row>
    <row r="63" spans="2:17" x14ac:dyDescent="0.25">
      <c r="B63" s="4">
        <v>60</v>
      </c>
      <c r="C63" s="5" t="s">
        <v>85</v>
      </c>
      <c r="D63">
        <v>4.8993000000000002</v>
      </c>
      <c r="E63">
        <v>18.510000000000002</v>
      </c>
      <c r="F63" s="15">
        <f t="shared" si="0"/>
        <v>4.8993000000000005E-3</v>
      </c>
      <c r="G63">
        <f t="shared" si="1"/>
        <v>18.510000000000002</v>
      </c>
      <c r="K63" s="37"/>
      <c r="L63" s="14" t="s">
        <v>60</v>
      </c>
      <c r="M63" s="16">
        <f t="shared" si="19"/>
        <v>7.0654999999999997E-3</v>
      </c>
      <c r="N63" s="16">
        <f t="shared" si="19"/>
        <v>11.55</v>
      </c>
      <c r="O63" s="36"/>
      <c r="P63" s="36"/>
      <c r="Q63" s="36"/>
    </row>
    <row r="64" spans="2:17" x14ac:dyDescent="0.25">
      <c r="K64" s="37"/>
      <c r="L64" s="14" t="s">
        <v>61</v>
      </c>
      <c r="M64" s="16">
        <f t="shared" si="19"/>
        <v>6.9005999999999998E-3</v>
      </c>
      <c r="N64" s="16">
        <f t="shared" si="19"/>
        <v>16.64</v>
      </c>
      <c r="O64" s="36"/>
      <c r="P64" s="36"/>
      <c r="Q64" s="36"/>
    </row>
    <row r="65" spans="11:17" x14ac:dyDescent="0.25">
      <c r="K65" s="37">
        <v>4</v>
      </c>
      <c r="L65" s="14" t="s">
        <v>71</v>
      </c>
      <c r="M65" s="16">
        <f t="shared" ref="M65:N67" si="20">F49</f>
        <v>5.8136999999999998E-3</v>
      </c>
      <c r="N65" s="16">
        <f t="shared" si="20"/>
        <v>17.61</v>
      </c>
      <c r="O65" s="36">
        <f>AVERAGE(M65:M67)</f>
        <v>5.183933333333334E-3</v>
      </c>
      <c r="P65" s="36">
        <f>AVERAGE(N65:N67)</f>
        <v>19.653333333333332</v>
      </c>
      <c r="Q65" s="36">
        <f>STDEV(M65:M67)</f>
        <v>5.5284332620854988E-4</v>
      </c>
    </row>
    <row r="66" spans="11:17" x14ac:dyDescent="0.25">
      <c r="K66" s="37"/>
      <c r="L66" s="14" t="s">
        <v>72</v>
      </c>
      <c r="M66" s="16">
        <f t="shared" si="20"/>
        <v>4.9595000000000004E-3</v>
      </c>
      <c r="N66" s="16">
        <f t="shared" si="20"/>
        <v>19.3</v>
      </c>
      <c r="O66" s="36"/>
      <c r="P66" s="36"/>
      <c r="Q66" s="36"/>
    </row>
    <row r="67" spans="11:17" x14ac:dyDescent="0.25">
      <c r="K67" s="37"/>
      <c r="L67" s="14" t="s">
        <v>73</v>
      </c>
      <c r="M67" s="16">
        <f t="shared" si="20"/>
        <v>4.7786E-3</v>
      </c>
      <c r="N67" s="16">
        <f t="shared" si="20"/>
        <v>22.05</v>
      </c>
      <c r="O67" s="36"/>
      <c r="P67" s="36"/>
      <c r="Q67" s="36"/>
    </row>
    <row r="68" spans="11:17" x14ac:dyDescent="0.25">
      <c r="K68" s="37">
        <v>5</v>
      </c>
      <c r="L68" s="14" t="s">
        <v>83</v>
      </c>
      <c r="M68" s="16">
        <f t="shared" ref="M68:N70" si="21">F61</f>
        <v>4.0805999999999993E-3</v>
      </c>
      <c r="N68" s="16">
        <f t="shared" si="21"/>
        <v>10.8</v>
      </c>
      <c r="O68" s="36">
        <f>AVERAGE(M68:M70)</f>
        <v>4.4431333333333333E-3</v>
      </c>
      <c r="P68" s="36">
        <f>AVERAGE(N68:N70)</f>
        <v>14.75</v>
      </c>
      <c r="Q68" s="36">
        <f>STDEV(M68:M70)</f>
        <v>4.1730423354350698E-4</v>
      </c>
    </row>
    <row r="69" spans="11:17" x14ac:dyDescent="0.25">
      <c r="K69" s="37"/>
      <c r="L69" s="14" t="s">
        <v>84</v>
      </c>
      <c r="M69" s="16">
        <f t="shared" si="21"/>
        <v>4.3495000000000001E-3</v>
      </c>
      <c r="N69" s="16">
        <f t="shared" si="21"/>
        <v>14.94</v>
      </c>
      <c r="O69" s="36"/>
      <c r="P69" s="36"/>
      <c r="Q69" s="36"/>
    </row>
    <row r="70" spans="11:17" x14ac:dyDescent="0.25">
      <c r="K70" s="37"/>
      <c r="L70" s="14" t="s">
        <v>85</v>
      </c>
      <c r="M70" s="16">
        <f t="shared" si="21"/>
        <v>4.8993000000000005E-3</v>
      </c>
      <c r="N70" s="16">
        <f t="shared" si="21"/>
        <v>18.510000000000002</v>
      </c>
      <c r="O70" s="36"/>
      <c r="P70" s="36"/>
      <c r="Q70" s="36"/>
    </row>
  </sheetData>
  <mergeCells count="80">
    <mergeCell ref="K8:K10"/>
    <mergeCell ref="O8:O10"/>
    <mergeCell ref="P8:P10"/>
    <mergeCell ref="Q8:Q10"/>
    <mergeCell ref="K11:K13"/>
    <mergeCell ref="O11:O13"/>
    <mergeCell ref="P11:P13"/>
    <mergeCell ref="Q11:Q13"/>
    <mergeCell ref="K14:K16"/>
    <mergeCell ref="O14:O16"/>
    <mergeCell ref="P14:P16"/>
    <mergeCell ref="Q14:Q16"/>
    <mergeCell ref="K17:K19"/>
    <mergeCell ref="O17:O19"/>
    <mergeCell ref="P17:P19"/>
    <mergeCell ref="Q17:Q19"/>
    <mergeCell ref="K20:K22"/>
    <mergeCell ref="O20:O22"/>
    <mergeCell ref="P20:P22"/>
    <mergeCell ref="Q20:Q22"/>
    <mergeCell ref="K24:K26"/>
    <mergeCell ref="O24:O26"/>
    <mergeCell ref="P24:P26"/>
    <mergeCell ref="Q24:Q26"/>
    <mergeCell ref="K27:K29"/>
    <mergeCell ref="O27:O29"/>
    <mergeCell ref="P27:P29"/>
    <mergeCell ref="Q27:Q29"/>
    <mergeCell ref="K30:K32"/>
    <mergeCell ref="O30:O32"/>
    <mergeCell ref="P30:P32"/>
    <mergeCell ref="Q30:Q32"/>
    <mergeCell ref="K33:K35"/>
    <mergeCell ref="O33:O35"/>
    <mergeCell ref="P33:P35"/>
    <mergeCell ref="Q33:Q35"/>
    <mergeCell ref="K36:K38"/>
    <mergeCell ref="O36:O38"/>
    <mergeCell ref="P36:P38"/>
    <mergeCell ref="Q36:Q38"/>
    <mergeCell ref="K40:K42"/>
    <mergeCell ref="O40:O42"/>
    <mergeCell ref="P40:P42"/>
    <mergeCell ref="Q40:Q42"/>
    <mergeCell ref="K43:K45"/>
    <mergeCell ref="O43:O45"/>
    <mergeCell ref="P43:P45"/>
    <mergeCell ref="Q43:Q45"/>
    <mergeCell ref="K46:K48"/>
    <mergeCell ref="O46:O48"/>
    <mergeCell ref="P46:P48"/>
    <mergeCell ref="Q46:Q48"/>
    <mergeCell ref="K49:K51"/>
    <mergeCell ref="O49:O51"/>
    <mergeCell ref="P49:P51"/>
    <mergeCell ref="Q49:Q51"/>
    <mergeCell ref="K52:K54"/>
    <mergeCell ref="O52:O54"/>
    <mergeCell ref="P52:P54"/>
    <mergeCell ref="Q52:Q54"/>
    <mergeCell ref="K56:K58"/>
    <mergeCell ref="O56:O58"/>
    <mergeCell ref="P56:P58"/>
    <mergeCell ref="Q56:Q58"/>
    <mergeCell ref="K59:K61"/>
    <mergeCell ref="O59:O61"/>
    <mergeCell ref="P59:P61"/>
    <mergeCell ref="Q59:Q61"/>
    <mergeCell ref="K62:K64"/>
    <mergeCell ref="O62:O64"/>
    <mergeCell ref="P62:P64"/>
    <mergeCell ref="Q62:Q64"/>
    <mergeCell ref="K65:K67"/>
    <mergeCell ref="O65:O67"/>
    <mergeCell ref="P65:P67"/>
    <mergeCell ref="Q65:Q67"/>
    <mergeCell ref="K68:K70"/>
    <mergeCell ref="O68:O70"/>
    <mergeCell ref="P68:P70"/>
    <mergeCell ref="Q68:Q7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Q71"/>
  <sheetViews>
    <sheetView topLeftCell="I53" zoomScale="160" zoomScaleNormal="160" workbookViewId="0">
      <selection activeCell="O57" sqref="O57:O59"/>
    </sheetView>
  </sheetViews>
  <sheetFormatPr defaultColWidth="11" defaultRowHeight="15.75" x14ac:dyDescent="0.25"/>
  <cols>
    <col min="15" max="15" width="14.625" bestFit="1" customWidth="1"/>
  </cols>
  <sheetData>
    <row r="4" spans="2:17" x14ac:dyDescent="0.25">
      <c r="B4" s="2"/>
      <c r="C4" s="2"/>
      <c r="D4" s="2" t="s">
        <v>10</v>
      </c>
      <c r="E4" s="2" t="s">
        <v>0</v>
      </c>
      <c r="F4" s="2" t="s">
        <v>106</v>
      </c>
      <c r="G4" s="2" t="s">
        <v>0</v>
      </c>
    </row>
    <row r="5" spans="2:17" x14ac:dyDescent="0.25">
      <c r="B5" s="4">
        <v>1</v>
      </c>
      <c r="C5" s="5" t="s">
        <v>26</v>
      </c>
      <c r="D5" s="7">
        <v>0</v>
      </c>
      <c r="E5">
        <v>17.16</v>
      </c>
      <c r="F5" s="15">
        <f>D5/1000</f>
        <v>0</v>
      </c>
      <c r="G5">
        <f>E5</f>
        <v>17.16</v>
      </c>
    </row>
    <row r="6" spans="2:17" x14ac:dyDescent="0.25">
      <c r="B6" s="4">
        <v>2</v>
      </c>
      <c r="C6" s="5" t="s">
        <v>27</v>
      </c>
      <c r="D6" s="7">
        <v>0</v>
      </c>
      <c r="E6">
        <v>12.64</v>
      </c>
      <c r="F6" s="15">
        <f t="shared" ref="F6:F64" si="0">D6/1000</f>
        <v>0</v>
      </c>
      <c r="G6">
        <f t="shared" ref="G6:G64" si="1">E6</f>
        <v>12.64</v>
      </c>
    </row>
    <row r="7" spans="2:17" x14ac:dyDescent="0.25">
      <c r="B7" s="4">
        <v>3</v>
      </c>
      <c r="C7" s="5" t="s">
        <v>28</v>
      </c>
      <c r="D7" s="7">
        <v>0</v>
      </c>
      <c r="E7">
        <v>48.02</v>
      </c>
      <c r="F7" s="15">
        <f t="shared" si="0"/>
        <v>0</v>
      </c>
      <c r="G7">
        <f t="shared" si="1"/>
        <v>48.02</v>
      </c>
    </row>
    <row r="8" spans="2:17" x14ac:dyDescent="0.25">
      <c r="B8" s="4">
        <v>4</v>
      </c>
      <c r="C8" s="5" t="s">
        <v>29</v>
      </c>
      <c r="D8">
        <v>39.470100000000002</v>
      </c>
      <c r="E8">
        <v>3.11</v>
      </c>
      <c r="F8" s="15">
        <f t="shared" si="0"/>
        <v>3.9470100000000001E-2</v>
      </c>
      <c r="G8">
        <f t="shared" si="1"/>
        <v>3.11</v>
      </c>
      <c r="K8" s="10" t="s">
        <v>89</v>
      </c>
      <c r="L8" s="11" t="s">
        <v>90</v>
      </c>
      <c r="M8" s="12" t="s">
        <v>102</v>
      </c>
      <c r="N8" s="12" t="s">
        <v>93</v>
      </c>
      <c r="O8" s="12" t="s">
        <v>103</v>
      </c>
      <c r="P8" s="13" t="s">
        <v>95</v>
      </c>
      <c r="Q8" s="13" t="s">
        <v>99</v>
      </c>
    </row>
    <row r="9" spans="2:17" x14ac:dyDescent="0.25">
      <c r="B9" s="4">
        <v>5</v>
      </c>
      <c r="C9" s="5" t="s">
        <v>30</v>
      </c>
      <c r="D9">
        <v>41.818300000000001</v>
      </c>
      <c r="E9">
        <v>15.89</v>
      </c>
      <c r="F9" s="15">
        <f t="shared" si="0"/>
        <v>4.1818300000000003E-2</v>
      </c>
      <c r="G9">
        <f t="shared" si="1"/>
        <v>15.89</v>
      </c>
      <c r="K9" s="37">
        <v>10</v>
      </c>
      <c r="L9" s="14" t="s">
        <v>26</v>
      </c>
      <c r="M9" s="16">
        <f t="shared" ref="M9:N11" si="2">F5</f>
        <v>0</v>
      </c>
      <c r="N9" s="16">
        <f t="shared" si="2"/>
        <v>17.16</v>
      </c>
      <c r="O9" s="39">
        <f>AVERAGE(M9:M11)</f>
        <v>0</v>
      </c>
      <c r="P9" s="36">
        <f>AVERAGE(N9:N11)</f>
        <v>25.94</v>
      </c>
      <c r="Q9" s="38">
        <f>STDEV(M9:M11)</f>
        <v>0</v>
      </c>
    </row>
    <row r="10" spans="2:17" x14ac:dyDescent="0.25">
      <c r="B10" s="4">
        <v>6</v>
      </c>
      <c r="C10" s="5" t="s">
        <v>31</v>
      </c>
      <c r="D10">
        <v>41.782499999999999</v>
      </c>
      <c r="E10">
        <v>12.93</v>
      </c>
      <c r="F10" s="15">
        <f t="shared" si="0"/>
        <v>4.17825E-2</v>
      </c>
      <c r="G10">
        <f t="shared" si="1"/>
        <v>12.93</v>
      </c>
      <c r="K10" s="37"/>
      <c r="L10" s="14" t="s">
        <v>27</v>
      </c>
      <c r="M10" s="16">
        <f t="shared" si="2"/>
        <v>0</v>
      </c>
      <c r="N10" s="16">
        <f t="shared" si="2"/>
        <v>12.64</v>
      </c>
      <c r="O10" s="39"/>
      <c r="P10" s="36"/>
      <c r="Q10" s="38"/>
    </row>
    <row r="11" spans="2:17" x14ac:dyDescent="0.25">
      <c r="B11" s="4">
        <v>7</v>
      </c>
      <c r="C11" s="5" t="s">
        <v>32</v>
      </c>
      <c r="D11" s="7">
        <v>0</v>
      </c>
      <c r="E11">
        <v>41.13</v>
      </c>
      <c r="F11" s="15">
        <f t="shared" si="0"/>
        <v>0</v>
      </c>
      <c r="G11">
        <f t="shared" si="1"/>
        <v>41.13</v>
      </c>
      <c r="K11" s="37"/>
      <c r="L11" s="14" t="s">
        <v>28</v>
      </c>
      <c r="M11" s="16">
        <f t="shared" si="2"/>
        <v>0</v>
      </c>
      <c r="N11" s="16">
        <f t="shared" si="2"/>
        <v>48.02</v>
      </c>
      <c r="O11" s="39"/>
      <c r="P11" s="36"/>
      <c r="Q11" s="38"/>
    </row>
    <row r="12" spans="2:17" x14ac:dyDescent="0.25">
      <c r="B12" s="4">
        <v>8</v>
      </c>
      <c r="C12" s="5" t="s">
        <v>33</v>
      </c>
      <c r="D12" s="7">
        <v>0</v>
      </c>
      <c r="E12">
        <v>20.66</v>
      </c>
      <c r="F12" s="15">
        <f t="shared" si="0"/>
        <v>0</v>
      </c>
      <c r="G12">
        <f t="shared" si="1"/>
        <v>20.66</v>
      </c>
      <c r="K12" s="37">
        <v>20</v>
      </c>
      <c r="L12" s="14" t="s">
        <v>38</v>
      </c>
      <c r="M12" s="16">
        <f t="shared" ref="M12:N14" si="3">F17</f>
        <v>0</v>
      </c>
      <c r="N12" s="16">
        <f t="shared" si="3"/>
        <v>13.75</v>
      </c>
      <c r="O12" s="36">
        <f>AVERAGE(M12:M14)</f>
        <v>0</v>
      </c>
      <c r="P12" s="36">
        <f>AVERAGE(N12:N14)</f>
        <v>23.873333333333335</v>
      </c>
      <c r="Q12" s="38">
        <f>STDEV(M12:M14)</f>
        <v>0</v>
      </c>
    </row>
    <row r="13" spans="2:17" x14ac:dyDescent="0.25">
      <c r="B13" s="4">
        <v>9</v>
      </c>
      <c r="C13" s="5" t="s">
        <v>34</v>
      </c>
      <c r="D13" s="7">
        <v>0</v>
      </c>
      <c r="E13">
        <v>17.18</v>
      </c>
      <c r="F13" s="15">
        <f t="shared" si="0"/>
        <v>0</v>
      </c>
      <c r="G13">
        <f t="shared" si="1"/>
        <v>17.18</v>
      </c>
      <c r="K13" s="37"/>
      <c r="L13" s="14" t="s">
        <v>39</v>
      </c>
      <c r="M13" s="16">
        <f t="shared" si="3"/>
        <v>0</v>
      </c>
      <c r="N13" s="16">
        <f t="shared" si="3"/>
        <v>18.43</v>
      </c>
      <c r="O13" s="36"/>
      <c r="P13" s="36"/>
      <c r="Q13" s="38"/>
    </row>
    <row r="14" spans="2:17" x14ac:dyDescent="0.25">
      <c r="B14" s="4">
        <v>10</v>
      </c>
      <c r="C14" s="5" t="s">
        <v>35</v>
      </c>
      <c r="D14">
        <v>10530.9</v>
      </c>
      <c r="E14">
        <v>0.4</v>
      </c>
      <c r="F14" s="15">
        <f t="shared" si="0"/>
        <v>10.530899999999999</v>
      </c>
      <c r="G14">
        <f t="shared" si="1"/>
        <v>0.4</v>
      </c>
      <c r="K14" s="37"/>
      <c r="L14" s="14" t="s">
        <v>40</v>
      </c>
      <c r="M14" s="16">
        <f t="shared" si="3"/>
        <v>0</v>
      </c>
      <c r="N14" s="16">
        <f t="shared" si="3"/>
        <v>39.44</v>
      </c>
      <c r="O14" s="36"/>
      <c r="P14" s="36"/>
      <c r="Q14" s="38"/>
    </row>
    <row r="15" spans="2:17" x14ac:dyDescent="0.25">
      <c r="B15" s="4">
        <v>11</v>
      </c>
      <c r="C15" s="5" t="s">
        <v>36</v>
      </c>
      <c r="D15">
        <v>10281.19</v>
      </c>
      <c r="E15">
        <v>0.95</v>
      </c>
      <c r="F15" s="15">
        <f t="shared" si="0"/>
        <v>10.28119</v>
      </c>
      <c r="G15">
        <f t="shared" si="1"/>
        <v>0.95</v>
      </c>
      <c r="K15" s="37">
        <v>30</v>
      </c>
      <c r="L15" s="14" t="s">
        <v>50</v>
      </c>
      <c r="M15" s="16">
        <f t="shared" ref="M15:N17" si="4">F29</f>
        <v>0</v>
      </c>
      <c r="N15" s="16">
        <f t="shared" si="4"/>
        <v>15.26</v>
      </c>
      <c r="O15" s="36">
        <f>AVERAGE(M15:M17)</f>
        <v>0</v>
      </c>
      <c r="P15" s="36">
        <f>AVERAGE(N15:N17)</f>
        <v>29.399999999999995</v>
      </c>
      <c r="Q15" s="36">
        <f>STDEV(M15:M17)</f>
        <v>0</v>
      </c>
    </row>
    <row r="16" spans="2:17" x14ac:dyDescent="0.25">
      <c r="B16" s="4">
        <v>12</v>
      </c>
      <c r="C16" s="5" t="s">
        <v>37</v>
      </c>
      <c r="D16">
        <v>10393.6</v>
      </c>
      <c r="E16">
        <v>0.26</v>
      </c>
      <c r="F16" s="15">
        <f t="shared" si="0"/>
        <v>10.393600000000001</v>
      </c>
      <c r="G16">
        <f t="shared" si="1"/>
        <v>0.26</v>
      </c>
      <c r="K16" s="37"/>
      <c r="L16" s="14" t="s">
        <v>51</v>
      </c>
      <c r="M16" s="16">
        <f t="shared" si="4"/>
        <v>0</v>
      </c>
      <c r="N16" s="16">
        <f t="shared" si="4"/>
        <v>35.93</v>
      </c>
      <c r="O16" s="36"/>
      <c r="P16" s="36"/>
      <c r="Q16" s="36"/>
    </row>
    <row r="17" spans="2:17" x14ac:dyDescent="0.25">
      <c r="B17" s="4">
        <v>13</v>
      </c>
      <c r="C17" s="5" t="s">
        <v>38</v>
      </c>
      <c r="D17" s="7">
        <v>0</v>
      </c>
      <c r="E17">
        <v>13.75</v>
      </c>
      <c r="F17" s="15">
        <f t="shared" si="0"/>
        <v>0</v>
      </c>
      <c r="G17">
        <f t="shared" si="1"/>
        <v>13.75</v>
      </c>
      <c r="K17" s="37"/>
      <c r="L17" s="14" t="s">
        <v>52</v>
      </c>
      <c r="M17" s="16">
        <f t="shared" si="4"/>
        <v>0</v>
      </c>
      <c r="N17" s="16">
        <f t="shared" si="4"/>
        <v>37.01</v>
      </c>
      <c r="O17" s="36"/>
      <c r="P17" s="36"/>
      <c r="Q17" s="36"/>
    </row>
    <row r="18" spans="2:17" x14ac:dyDescent="0.25">
      <c r="B18" s="4">
        <v>14</v>
      </c>
      <c r="C18" s="5" t="s">
        <v>39</v>
      </c>
      <c r="D18" s="7">
        <v>0</v>
      </c>
      <c r="E18">
        <v>18.43</v>
      </c>
      <c r="F18" s="15">
        <f t="shared" si="0"/>
        <v>0</v>
      </c>
      <c r="G18">
        <f t="shared" si="1"/>
        <v>18.43</v>
      </c>
      <c r="K18" s="37">
        <v>40</v>
      </c>
      <c r="L18" s="14" t="s">
        <v>62</v>
      </c>
      <c r="M18" s="16">
        <f t="shared" ref="M18:N20" si="5">F41</f>
        <v>0</v>
      </c>
      <c r="N18" s="16">
        <f t="shared" si="5"/>
        <v>27.13</v>
      </c>
      <c r="O18" s="36">
        <f>AVERAGE(M18:M20)</f>
        <v>0</v>
      </c>
      <c r="P18" s="36">
        <f>AVERAGE(N18:N20)</f>
        <v>123.15333333333335</v>
      </c>
      <c r="Q18" s="38">
        <f>STDEV(M18:M20)</f>
        <v>0</v>
      </c>
    </row>
    <row r="19" spans="2:17" x14ac:dyDescent="0.25">
      <c r="B19" s="4">
        <v>15</v>
      </c>
      <c r="C19" s="5" t="s">
        <v>40</v>
      </c>
      <c r="D19" s="7">
        <v>0</v>
      </c>
      <c r="E19">
        <v>39.44</v>
      </c>
      <c r="F19" s="15">
        <f t="shared" si="0"/>
        <v>0</v>
      </c>
      <c r="G19">
        <f t="shared" si="1"/>
        <v>39.44</v>
      </c>
      <c r="K19" s="37"/>
      <c r="L19" s="14" t="s">
        <v>63</v>
      </c>
      <c r="M19" s="16">
        <f t="shared" si="5"/>
        <v>0</v>
      </c>
      <c r="N19" s="16">
        <f t="shared" si="5"/>
        <v>281.3</v>
      </c>
      <c r="O19" s="36"/>
      <c r="P19" s="36"/>
      <c r="Q19" s="38"/>
    </row>
    <row r="20" spans="2:17" x14ac:dyDescent="0.25">
      <c r="B20" s="4">
        <v>16</v>
      </c>
      <c r="C20" s="5" t="s">
        <v>41</v>
      </c>
      <c r="D20">
        <v>42.732199999999999</v>
      </c>
      <c r="E20">
        <v>7.55</v>
      </c>
      <c r="F20" s="15">
        <f t="shared" si="0"/>
        <v>4.2732199999999998E-2</v>
      </c>
      <c r="G20">
        <f t="shared" si="1"/>
        <v>7.55</v>
      </c>
      <c r="K20" s="37"/>
      <c r="L20" s="14" t="s">
        <v>64</v>
      </c>
      <c r="M20" s="16">
        <f t="shared" si="5"/>
        <v>0</v>
      </c>
      <c r="N20" s="16">
        <f t="shared" si="5"/>
        <v>61.03</v>
      </c>
      <c r="O20" s="36"/>
      <c r="P20" s="36"/>
      <c r="Q20" s="38"/>
    </row>
    <row r="21" spans="2:17" x14ac:dyDescent="0.25">
      <c r="B21" s="4">
        <v>17</v>
      </c>
      <c r="C21" s="5" t="s">
        <v>42</v>
      </c>
      <c r="D21" s="7">
        <v>0</v>
      </c>
      <c r="E21">
        <v>6.34</v>
      </c>
      <c r="F21" s="15">
        <f t="shared" si="0"/>
        <v>0</v>
      </c>
      <c r="G21">
        <f t="shared" si="1"/>
        <v>6.34</v>
      </c>
      <c r="K21" s="37">
        <v>50</v>
      </c>
      <c r="L21" s="14" t="s">
        <v>74</v>
      </c>
      <c r="M21" s="16">
        <f t="shared" ref="M21:N23" si="6">F53</f>
        <v>0</v>
      </c>
      <c r="N21" s="16">
        <f t="shared" si="6"/>
        <v>38.19</v>
      </c>
      <c r="O21" s="36">
        <f>AVERAGE(M21:M23)</f>
        <v>2.9998200000000003E-2</v>
      </c>
      <c r="P21" s="36">
        <f>AVERAGE(N21:N23)</f>
        <v>36.633333333333333</v>
      </c>
      <c r="Q21" s="36">
        <f>STDEV(M21:M23)</f>
        <v>5.1958406535612699E-2</v>
      </c>
    </row>
    <row r="22" spans="2:17" x14ac:dyDescent="0.25">
      <c r="B22" s="4">
        <v>18</v>
      </c>
      <c r="C22" s="5" t="s">
        <v>43</v>
      </c>
      <c r="D22" s="7">
        <v>0</v>
      </c>
      <c r="E22">
        <v>17.98</v>
      </c>
      <c r="F22" s="15">
        <f t="shared" si="0"/>
        <v>0</v>
      </c>
      <c r="G22">
        <f t="shared" si="1"/>
        <v>17.98</v>
      </c>
      <c r="K22" s="37"/>
      <c r="L22" s="14" t="s">
        <v>75</v>
      </c>
      <c r="M22" s="16">
        <f t="shared" si="6"/>
        <v>0</v>
      </c>
      <c r="N22" s="16">
        <f t="shared" si="6"/>
        <v>67.88</v>
      </c>
      <c r="O22" s="36"/>
      <c r="P22" s="36"/>
      <c r="Q22" s="36"/>
    </row>
    <row r="23" spans="2:17" x14ac:dyDescent="0.25">
      <c r="B23" s="4">
        <v>19</v>
      </c>
      <c r="C23" s="5" t="s">
        <v>44</v>
      </c>
      <c r="D23" s="7">
        <v>0</v>
      </c>
      <c r="E23">
        <v>106.4</v>
      </c>
      <c r="F23" s="15">
        <f t="shared" si="0"/>
        <v>0</v>
      </c>
      <c r="G23">
        <f t="shared" si="1"/>
        <v>106.4</v>
      </c>
      <c r="K23" s="37"/>
      <c r="L23" s="14" t="s">
        <v>76</v>
      </c>
      <c r="M23" s="16">
        <f t="shared" si="6"/>
        <v>8.9994600000000008E-2</v>
      </c>
      <c r="N23" s="16">
        <f t="shared" si="6"/>
        <v>3.83</v>
      </c>
      <c r="O23" s="36"/>
      <c r="P23" s="36"/>
      <c r="Q23" s="36"/>
    </row>
    <row r="24" spans="2:17" x14ac:dyDescent="0.25">
      <c r="B24" s="4">
        <v>20</v>
      </c>
      <c r="C24" s="5" t="s">
        <v>45</v>
      </c>
      <c r="D24" s="7">
        <v>0</v>
      </c>
      <c r="E24">
        <v>95.19</v>
      </c>
      <c r="F24" s="15">
        <f t="shared" si="0"/>
        <v>0</v>
      </c>
      <c r="G24">
        <f t="shared" si="1"/>
        <v>95.19</v>
      </c>
      <c r="K24" s="17"/>
      <c r="L24" s="17"/>
      <c r="M24" s="17"/>
      <c r="N24" s="17"/>
      <c r="O24" s="17"/>
      <c r="P24" s="17"/>
    </row>
    <row r="25" spans="2:17" x14ac:dyDescent="0.25">
      <c r="B25" s="4">
        <v>21</v>
      </c>
      <c r="C25" s="5" t="s">
        <v>46</v>
      </c>
      <c r="D25" s="7">
        <v>0</v>
      </c>
      <c r="E25">
        <v>159.4</v>
      </c>
      <c r="F25" s="15">
        <f t="shared" si="0"/>
        <v>0</v>
      </c>
      <c r="G25">
        <f t="shared" si="1"/>
        <v>159.4</v>
      </c>
      <c r="K25" s="37">
        <v>10</v>
      </c>
      <c r="L25" s="18" t="s">
        <v>29</v>
      </c>
      <c r="M25" s="19">
        <f t="shared" ref="M25:N27" si="7">F8</f>
        <v>3.9470100000000001E-2</v>
      </c>
      <c r="N25" s="19">
        <f t="shared" si="7"/>
        <v>3.11</v>
      </c>
      <c r="O25" s="36">
        <f>AVERAGE(M25:M27)</f>
        <v>4.1023633333333337E-2</v>
      </c>
      <c r="P25" s="36">
        <f>AVERAGE(N25:N27)</f>
        <v>10.643333333333333</v>
      </c>
      <c r="Q25" s="36">
        <f>STDEV(M25:M27)</f>
        <v>1.3455184031938522E-3</v>
      </c>
    </row>
    <row r="26" spans="2:17" x14ac:dyDescent="0.25">
      <c r="B26" s="4">
        <v>22</v>
      </c>
      <c r="C26" s="5" t="s">
        <v>47</v>
      </c>
      <c r="D26">
        <v>10509.25</v>
      </c>
      <c r="E26">
        <v>0.76</v>
      </c>
      <c r="F26" s="15">
        <f t="shared" si="0"/>
        <v>10.50925</v>
      </c>
      <c r="G26">
        <f t="shared" si="1"/>
        <v>0.76</v>
      </c>
      <c r="K26" s="37"/>
      <c r="L26" s="14" t="s">
        <v>30</v>
      </c>
      <c r="M26" s="19">
        <f t="shared" si="7"/>
        <v>4.1818300000000003E-2</v>
      </c>
      <c r="N26" s="19">
        <f t="shared" si="7"/>
        <v>15.89</v>
      </c>
      <c r="O26" s="36"/>
      <c r="P26" s="36"/>
      <c r="Q26" s="36"/>
    </row>
    <row r="27" spans="2:17" x14ac:dyDescent="0.25">
      <c r="B27" s="4">
        <v>23</v>
      </c>
      <c r="C27" s="5" t="s">
        <v>48</v>
      </c>
      <c r="D27">
        <v>10989.1</v>
      </c>
      <c r="E27">
        <v>0.2</v>
      </c>
      <c r="F27" s="15">
        <f t="shared" si="0"/>
        <v>10.989100000000001</v>
      </c>
      <c r="G27">
        <f t="shared" si="1"/>
        <v>0.2</v>
      </c>
      <c r="K27" s="37"/>
      <c r="L27" s="14" t="s">
        <v>31</v>
      </c>
      <c r="M27" s="19">
        <f t="shared" si="7"/>
        <v>4.17825E-2</v>
      </c>
      <c r="N27" s="19">
        <f t="shared" si="7"/>
        <v>12.93</v>
      </c>
      <c r="O27" s="36"/>
      <c r="P27" s="36"/>
      <c r="Q27" s="36"/>
    </row>
    <row r="28" spans="2:17" x14ac:dyDescent="0.25">
      <c r="B28" s="4">
        <v>24</v>
      </c>
      <c r="C28" s="5" t="s">
        <v>49</v>
      </c>
      <c r="D28">
        <v>12950.71</v>
      </c>
      <c r="E28">
        <v>0.85</v>
      </c>
      <c r="F28" s="15">
        <f t="shared" si="0"/>
        <v>12.950709999999999</v>
      </c>
      <c r="G28">
        <f t="shared" si="1"/>
        <v>0.85</v>
      </c>
      <c r="K28" s="37">
        <v>20</v>
      </c>
      <c r="L28" s="14" t="s">
        <v>41</v>
      </c>
      <c r="M28" s="16">
        <f t="shared" ref="M28:N30" si="8">F20</f>
        <v>4.2732199999999998E-2</v>
      </c>
      <c r="N28" s="16">
        <f t="shared" si="8"/>
        <v>7.55</v>
      </c>
      <c r="O28" s="36">
        <f>AVERAGE(M28:M30)</f>
        <v>1.4244066666666666E-2</v>
      </c>
      <c r="P28" s="36">
        <f>AVERAGE(N28:N30)</f>
        <v>10.623333333333333</v>
      </c>
      <c r="Q28" s="36">
        <f>STDEV(M28:M30)</f>
        <v>2.4671447173064926E-2</v>
      </c>
    </row>
    <row r="29" spans="2:17" x14ac:dyDescent="0.25">
      <c r="B29" s="4">
        <v>25</v>
      </c>
      <c r="C29" s="5" t="s">
        <v>50</v>
      </c>
      <c r="D29" s="7">
        <v>0</v>
      </c>
      <c r="E29">
        <v>15.26</v>
      </c>
      <c r="F29" s="15">
        <f t="shared" si="0"/>
        <v>0</v>
      </c>
      <c r="G29">
        <f t="shared" si="1"/>
        <v>15.26</v>
      </c>
      <c r="K29" s="37"/>
      <c r="L29" s="14" t="s">
        <v>42</v>
      </c>
      <c r="M29" s="16">
        <f t="shared" si="8"/>
        <v>0</v>
      </c>
      <c r="N29" s="16">
        <f t="shared" si="8"/>
        <v>6.34</v>
      </c>
      <c r="O29" s="36"/>
      <c r="P29" s="36"/>
      <c r="Q29" s="36"/>
    </row>
    <row r="30" spans="2:17" x14ac:dyDescent="0.25">
      <c r="B30" s="4">
        <v>26</v>
      </c>
      <c r="C30" s="5" t="s">
        <v>51</v>
      </c>
      <c r="D30" s="7">
        <v>0</v>
      </c>
      <c r="E30">
        <v>35.93</v>
      </c>
      <c r="F30" s="15">
        <f t="shared" si="0"/>
        <v>0</v>
      </c>
      <c r="G30">
        <f t="shared" si="1"/>
        <v>35.93</v>
      </c>
      <c r="K30" s="37"/>
      <c r="L30" s="14" t="s">
        <v>43</v>
      </c>
      <c r="M30" s="16">
        <f t="shared" si="8"/>
        <v>0</v>
      </c>
      <c r="N30" s="16">
        <f t="shared" si="8"/>
        <v>17.98</v>
      </c>
      <c r="O30" s="36"/>
      <c r="P30" s="36"/>
      <c r="Q30" s="36"/>
    </row>
    <row r="31" spans="2:17" x14ac:dyDescent="0.25">
      <c r="B31" s="4">
        <v>27</v>
      </c>
      <c r="C31" s="5" t="s">
        <v>52</v>
      </c>
      <c r="D31" s="7">
        <v>0</v>
      </c>
      <c r="E31">
        <v>37.01</v>
      </c>
      <c r="F31" s="15">
        <f t="shared" si="0"/>
        <v>0</v>
      </c>
      <c r="G31">
        <f t="shared" si="1"/>
        <v>37.01</v>
      </c>
      <c r="K31" s="37">
        <v>30</v>
      </c>
      <c r="L31" s="14" t="s">
        <v>53</v>
      </c>
      <c r="M31" s="16">
        <f t="shared" ref="M31:N33" si="9">F32</f>
        <v>4.7176099999999999E-2</v>
      </c>
      <c r="N31" s="16">
        <f t="shared" si="9"/>
        <v>10.1</v>
      </c>
      <c r="O31" s="36">
        <f>AVERAGE(M31:M33)</f>
        <v>1.5725366666666667E-2</v>
      </c>
      <c r="P31" s="36">
        <f>AVERAGE(N31:N33)</f>
        <v>8.3866666666666649</v>
      </c>
      <c r="Q31" s="36">
        <f>STDEV(M31:M33)</f>
        <v>2.7237134034316702E-2</v>
      </c>
    </row>
    <row r="32" spans="2:17" x14ac:dyDescent="0.25">
      <c r="B32" s="4">
        <v>28</v>
      </c>
      <c r="C32" s="5" t="s">
        <v>53</v>
      </c>
      <c r="D32">
        <v>47.176099999999998</v>
      </c>
      <c r="E32">
        <v>10.1</v>
      </c>
      <c r="F32" s="15">
        <f t="shared" si="0"/>
        <v>4.7176099999999999E-2</v>
      </c>
      <c r="G32">
        <f t="shared" si="1"/>
        <v>10.1</v>
      </c>
      <c r="K32" s="37"/>
      <c r="L32" s="14" t="s">
        <v>54</v>
      </c>
      <c r="M32" s="16">
        <f t="shared" si="9"/>
        <v>0</v>
      </c>
      <c r="N32" s="16">
        <f t="shared" si="9"/>
        <v>9.41</v>
      </c>
      <c r="O32" s="36"/>
      <c r="P32" s="36"/>
      <c r="Q32" s="36"/>
    </row>
    <row r="33" spans="2:17" x14ac:dyDescent="0.25">
      <c r="B33" s="4">
        <v>29</v>
      </c>
      <c r="C33" s="5" t="s">
        <v>54</v>
      </c>
      <c r="D33" s="7">
        <v>0</v>
      </c>
      <c r="E33">
        <v>9.41</v>
      </c>
      <c r="F33" s="15">
        <f t="shared" si="0"/>
        <v>0</v>
      </c>
      <c r="G33">
        <f t="shared" si="1"/>
        <v>9.41</v>
      </c>
      <c r="K33" s="37"/>
      <c r="L33" s="14" t="s">
        <v>55</v>
      </c>
      <c r="M33" s="16">
        <f t="shared" si="9"/>
        <v>0</v>
      </c>
      <c r="N33" s="16">
        <f t="shared" si="9"/>
        <v>5.65</v>
      </c>
      <c r="O33" s="36"/>
      <c r="P33" s="36"/>
      <c r="Q33" s="36"/>
    </row>
    <row r="34" spans="2:17" x14ac:dyDescent="0.25">
      <c r="B34" s="4">
        <v>30</v>
      </c>
      <c r="C34" s="5" t="s">
        <v>55</v>
      </c>
      <c r="D34" s="7">
        <v>0</v>
      </c>
      <c r="E34">
        <v>5.65</v>
      </c>
      <c r="F34" s="15">
        <f t="shared" si="0"/>
        <v>0</v>
      </c>
      <c r="G34">
        <f t="shared" si="1"/>
        <v>5.65</v>
      </c>
      <c r="K34" s="37">
        <v>40</v>
      </c>
      <c r="L34" s="14" t="s">
        <v>65</v>
      </c>
      <c r="M34" s="16">
        <f t="shared" ref="M34:N36" si="10">F44</f>
        <v>0</v>
      </c>
      <c r="N34" s="16">
        <f t="shared" si="10"/>
        <v>12.2</v>
      </c>
      <c r="O34" s="36">
        <f>AVERAGE(M34:M36)</f>
        <v>2.7567966666666669E-2</v>
      </c>
      <c r="P34" s="36">
        <f>AVERAGE(N34:N36)</f>
        <v>9.2166666666666668</v>
      </c>
      <c r="Q34" s="36">
        <f>STDEV(M34:M36)</f>
        <v>4.7749118928031901E-2</v>
      </c>
    </row>
    <row r="35" spans="2:17" x14ac:dyDescent="0.25">
      <c r="B35" s="4">
        <v>31</v>
      </c>
      <c r="C35" s="5" t="s">
        <v>56</v>
      </c>
      <c r="D35" s="7">
        <v>0</v>
      </c>
      <c r="E35">
        <v>228.4</v>
      </c>
      <c r="F35" s="15">
        <f t="shared" si="0"/>
        <v>0</v>
      </c>
      <c r="G35">
        <f t="shared" si="1"/>
        <v>228.4</v>
      </c>
      <c r="K35" s="37"/>
      <c r="L35" s="14" t="s">
        <v>66</v>
      </c>
      <c r="M35" s="16">
        <f t="shared" si="10"/>
        <v>8.2703900000000011E-2</v>
      </c>
      <c r="N35" s="16">
        <f t="shared" si="10"/>
        <v>4.2699999999999996</v>
      </c>
      <c r="O35" s="36"/>
      <c r="P35" s="36"/>
      <c r="Q35" s="36"/>
    </row>
    <row r="36" spans="2:17" x14ac:dyDescent="0.25">
      <c r="B36" s="4">
        <v>32</v>
      </c>
      <c r="C36" s="5" t="s">
        <v>57</v>
      </c>
      <c r="D36" s="7">
        <v>0</v>
      </c>
      <c r="E36">
        <v>42.51</v>
      </c>
      <c r="F36" s="15">
        <f t="shared" si="0"/>
        <v>0</v>
      </c>
      <c r="G36">
        <f t="shared" si="1"/>
        <v>42.51</v>
      </c>
      <c r="K36" s="37"/>
      <c r="L36" s="14" t="s">
        <v>67</v>
      </c>
      <c r="M36" s="16">
        <f t="shared" si="10"/>
        <v>0</v>
      </c>
      <c r="N36" s="16">
        <f t="shared" si="10"/>
        <v>11.18</v>
      </c>
      <c r="O36" s="36"/>
      <c r="P36" s="36"/>
      <c r="Q36" s="36"/>
    </row>
    <row r="37" spans="2:17" x14ac:dyDescent="0.25">
      <c r="B37" s="4">
        <v>33</v>
      </c>
      <c r="C37" s="5" t="s">
        <v>58</v>
      </c>
      <c r="D37" s="7">
        <v>0</v>
      </c>
      <c r="E37">
        <v>295.5</v>
      </c>
      <c r="F37" s="15">
        <f t="shared" si="0"/>
        <v>0</v>
      </c>
      <c r="G37">
        <f t="shared" si="1"/>
        <v>295.5</v>
      </c>
      <c r="K37" s="37">
        <v>50</v>
      </c>
      <c r="L37" s="14" t="s">
        <v>77</v>
      </c>
      <c r="M37" s="16">
        <f t="shared" ref="M37:N39" si="11">F56</f>
        <v>0</v>
      </c>
      <c r="N37" s="16">
        <f t="shared" si="11"/>
        <v>14</v>
      </c>
      <c r="O37" s="36">
        <f>AVERAGE(M37:M39)</f>
        <v>1.92745E-2</v>
      </c>
      <c r="P37" s="36">
        <f>AVERAGE(N37:N39)</f>
        <v>9.9533333333333331</v>
      </c>
      <c r="Q37" s="36">
        <f>STDEV(M37:M39)</f>
        <v>3.3384413290486324E-2</v>
      </c>
    </row>
    <row r="38" spans="2:17" x14ac:dyDescent="0.25">
      <c r="B38" s="4">
        <v>34</v>
      </c>
      <c r="C38" s="5" t="s">
        <v>59</v>
      </c>
      <c r="D38">
        <v>1786.867</v>
      </c>
      <c r="E38">
        <v>0.99</v>
      </c>
      <c r="F38" s="15">
        <f t="shared" si="0"/>
        <v>1.786867</v>
      </c>
      <c r="G38">
        <f t="shared" si="1"/>
        <v>0.99</v>
      </c>
      <c r="K38" s="37"/>
      <c r="L38" s="14" t="s">
        <v>78</v>
      </c>
      <c r="M38" s="16">
        <f t="shared" si="11"/>
        <v>5.78235E-2</v>
      </c>
      <c r="N38" s="16">
        <f t="shared" si="11"/>
        <v>5</v>
      </c>
      <c r="O38" s="36"/>
      <c r="P38" s="36"/>
      <c r="Q38" s="36"/>
    </row>
    <row r="39" spans="2:17" x14ac:dyDescent="0.25">
      <c r="B39" s="4">
        <v>35</v>
      </c>
      <c r="C39" s="5" t="s">
        <v>60</v>
      </c>
      <c r="D39">
        <v>1325.1669999999999</v>
      </c>
      <c r="E39">
        <v>1.29</v>
      </c>
      <c r="F39" s="15">
        <f t="shared" si="0"/>
        <v>1.325167</v>
      </c>
      <c r="G39">
        <f t="shared" si="1"/>
        <v>1.29</v>
      </c>
      <c r="K39" s="37"/>
      <c r="L39" s="14" t="s">
        <v>79</v>
      </c>
      <c r="M39" s="16">
        <f t="shared" si="11"/>
        <v>0</v>
      </c>
      <c r="N39" s="16">
        <f t="shared" si="11"/>
        <v>10.86</v>
      </c>
      <c r="O39" s="36"/>
      <c r="P39" s="36"/>
      <c r="Q39" s="36"/>
    </row>
    <row r="40" spans="2:17" x14ac:dyDescent="0.25">
      <c r="B40" s="4">
        <v>36</v>
      </c>
      <c r="C40" s="5" t="s">
        <v>61</v>
      </c>
      <c r="D40">
        <v>1635.4559999999999</v>
      </c>
      <c r="E40">
        <v>0.94</v>
      </c>
      <c r="F40" s="15">
        <f t="shared" si="0"/>
        <v>1.6354559999999998</v>
      </c>
      <c r="G40">
        <f t="shared" si="1"/>
        <v>0.94</v>
      </c>
      <c r="K40" s="17"/>
      <c r="L40" s="17"/>
      <c r="M40" s="17"/>
      <c r="N40" s="17"/>
      <c r="O40" s="17"/>
      <c r="P40" s="17"/>
    </row>
    <row r="41" spans="2:17" x14ac:dyDescent="0.25">
      <c r="B41" s="4">
        <v>37</v>
      </c>
      <c r="C41" s="5" t="s">
        <v>62</v>
      </c>
      <c r="D41" s="7">
        <v>0</v>
      </c>
      <c r="E41">
        <v>27.13</v>
      </c>
      <c r="F41" s="15">
        <f t="shared" si="0"/>
        <v>0</v>
      </c>
      <c r="G41">
        <f t="shared" si="1"/>
        <v>27.13</v>
      </c>
      <c r="K41" s="37">
        <v>10</v>
      </c>
      <c r="L41" s="18" t="s">
        <v>32</v>
      </c>
      <c r="M41" s="19">
        <f t="shared" ref="M41:N43" si="12">F11</f>
        <v>0</v>
      </c>
      <c r="N41" s="19">
        <f t="shared" si="12"/>
        <v>41.13</v>
      </c>
      <c r="O41" s="36">
        <f>AVERAGE(M41:M43)</f>
        <v>0</v>
      </c>
      <c r="P41" s="36">
        <f>AVERAGE(N41:N43)</f>
        <v>26.323333333333334</v>
      </c>
      <c r="Q41" s="36">
        <f>STDEV(M41:M43)</f>
        <v>0</v>
      </c>
    </row>
    <row r="42" spans="2:17" x14ac:dyDescent="0.25">
      <c r="B42" s="4">
        <v>38</v>
      </c>
      <c r="C42" s="5" t="s">
        <v>63</v>
      </c>
      <c r="D42" s="7">
        <v>0</v>
      </c>
      <c r="E42">
        <v>281.3</v>
      </c>
      <c r="F42" s="15">
        <f t="shared" si="0"/>
        <v>0</v>
      </c>
      <c r="G42">
        <f t="shared" si="1"/>
        <v>281.3</v>
      </c>
      <c r="K42" s="37"/>
      <c r="L42" s="14" t="s">
        <v>33</v>
      </c>
      <c r="M42" s="19">
        <f t="shared" si="12"/>
        <v>0</v>
      </c>
      <c r="N42" s="19">
        <f t="shared" si="12"/>
        <v>20.66</v>
      </c>
      <c r="O42" s="36"/>
      <c r="P42" s="36"/>
      <c r="Q42" s="36"/>
    </row>
    <row r="43" spans="2:17" x14ac:dyDescent="0.25">
      <c r="B43" s="4">
        <v>39</v>
      </c>
      <c r="C43" s="5" t="s">
        <v>64</v>
      </c>
      <c r="D43" s="7">
        <v>0</v>
      </c>
      <c r="E43">
        <v>61.03</v>
      </c>
      <c r="F43" s="15">
        <f t="shared" si="0"/>
        <v>0</v>
      </c>
      <c r="G43">
        <f t="shared" si="1"/>
        <v>61.03</v>
      </c>
      <c r="K43" s="37"/>
      <c r="L43" s="14" t="s">
        <v>34</v>
      </c>
      <c r="M43" s="19">
        <f t="shared" si="12"/>
        <v>0</v>
      </c>
      <c r="N43" s="19">
        <f t="shared" si="12"/>
        <v>17.18</v>
      </c>
      <c r="O43" s="36"/>
      <c r="P43" s="36"/>
      <c r="Q43" s="36"/>
    </row>
    <row r="44" spans="2:17" x14ac:dyDescent="0.25">
      <c r="B44" s="4">
        <v>40</v>
      </c>
      <c r="C44" s="5" t="s">
        <v>65</v>
      </c>
      <c r="D44" s="7">
        <v>0</v>
      </c>
      <c r="E44">
        <v>12.2</v>
      </c>
      <c r="F44" s="15">
        <f t="shared" si="0"/>
        <v>0</v>
      </c>
      <c r="G44">
        <f t="shared" si="1"/>
        <v>12.2</v>
      </c>
      <c r="K44" s="37">
        <v>20</v>
      </c>
      <c r="L44" s="14" t="s">
        <v>44</v>
      </c>
      <c r="M44" s="16">
        <f t="shared" ref="M44:N46" si="13">F23</f>
        <v>0</v>
      </c>
      <c r="N44" s="16">
        <f t="shared" si="13"/>
        <v>106.4</v>
      </c>
      <c r="O44" s="36">
        <f>AVERAGE(M44:M46)</f>
        <v>0</v>
      </c>
      <c r="P44" s="36">
        <f>AVERAGE(N44:N46)</f>
        <v>120.33</v>
      </c>
      <c r="Q44" s="36">
        <f>STDEV(M44:M46)</f>
        <v>0</v>
      </c>
    </row>
    <row r="45" spans="2:17" x14ac:dyDescent="0.25">
      <c r="B45" s="4">
        <v>41</v>
      </c>
      <c r="C45" s="5" t="s">
        <v>66</v>
      </c>
      <c r="D45">
        <v>82.703900000000004</v>
      </c>
      <c r="E45">
        <v>4.2699999999999996</v>
      </c>
      <c r="F45" s="15">
        <f t="shared" si="0"/>
        <v>8.2703900000000011E-2</v>
      </c>
      <c r="G45">
        <f t="shared" si="1"/>
        <v>4.2699999999999996</v>
      </c>
      <c r="K45" s="37"/>
      <c r="L45" s="14" t="s">
        <v>45</v>
      </c>
      <c r="M45" s="16">
        <f t="shared" si="13"/>
        <v>0</v>
      </c>
      <c r="N45" s="16">
        <f t="shared" si="13"/>
        <v>95.19</v>
      </c>
      <c r="O45" s="36"/>
      <c r="P45" s="36"/>
      <c r="Q45" s="36"/>
    </row>
    <row r="46" spans="2:17" x14ac:dyDescent="0.25">
      <c r="B46" s="4">
        <v>42</v>
      </c>
      <c r="C46" s="5" t="s">
        <v>67</v>
      </c>
      <c r="D46" s="7">
        <v>0</v>
      </c>
      <c r="E46">
        <v>11.18</v>
      </c>
      <c r="F46" s="15">
        <f t="shared" si="0"/>
        <v>0</v>
      </c>
      <c r="G46">
        <f t="shared" si="1"/>
        <v>11.18</v>
      </c>
      <c r="K46" s="37"/>
      <c r="L46" s="14" t="s">
        <v>46</v>
      </c>
      <c r="M46" s="16">
        <f t="shared" si="13"/>
        <v>0</v>
      </c>
      <c r="N46" s="16">
        <f t="shared" si="13"/>
        <v>159.4</v>
      </c>
      <c r="O46" s="36"/>
      <c r="P46" s="36"/>
      <c r="Q46" s="36"/>
    </row>
    <row r="47" spans="2:17" x14ac:dyDescent="0.25">
      <c r="B47" s="4">
        <v>43</v>
      </c>
      <c r="C47" s="5" t="s">
        <v>68</v>
      </c>
      <c r="D47" s="7">
        <v>0</v>
      </c>
      <c r="E47">
        <v>19.600000000000001</v>
      </c>
      <c r="F47" s="15">
        <f t="shared" si="0"/>
        <v>0</v>
      </c>
      <c r="G47">
        <f t="shared" si="1"/>
        <v>19.600000000000001</v>
      </c>
      <c r="K47" s="37">
        <v>30</v>
      </c>
      <c r="L47" s="14" t="s">
        <v>56</v>
      </c>
      <c r="M47" s="16">
        <f t="shared" ref="M47:N49" si="14">F35</f>
        <v>0</v>
      </c>
      <c r="N47" s="16">
        <f t="shared" si="14"/>
        <v>228.4</v>
      </c>
      <c r="O47" s="36">
        <f>AVERAGE(M47:M49)</f>
        <v>0</v>
      </c>
      <c r="P47" s="36">
        <f>AVERAGE(N47:N49)</f>
        <v>188.80333333333337</v>
      </c>
      <c r="Q47" s="36">
        <f>STDEV(M47:M49)</f>
        <v>0</v>
      </c>
    </row>
    <row r="48" spans="2:17" x14ac:dyDescent="0.25">
      <c r="B48" s="4">
        <v>44</v>
      </c>
      <c r="C48" s="5" t="s">
        <v>69</v>
      </c>
      <c r="D48" s="7">
        <v>0</v>
      </c>
      <c r="E48">
        <v>51.63</v>
      </c>
      <c r="F48" s="15">
        <f t="shared" si="0"/>
        <v>0</v>
      </c>
      <c r="G48">
        <f t="shared" si="1"/>
        <v>51.63</v>
      </c>
      <c r="K48" s="37"/>
      <c r="L48" s="14" t="s">
        <v>57</v>
      </c>
      <c r="M48" s="16">
        <f t="shared" si="14"/>
        <v>0</v>
      </c>
      <c r="N48" s="16">
        <f t="shared" si="14"/>
        <v>42.51</v>
      </c>
      <c r="O48" s="36"/>
      <c r="P48" s="36"/>
      <c r="Q48" s="36"/>
    </row>
    <row r="49" spans="2:17" x14ac:dyDescent="0.25">
      <c r="B49" s="4">
        <v>45</v>
      </c>
      <c r="C49" s="5" t="s">
        <v>70</v>
      </c>
      <c r="D49" s="7">
        <v>0</v>
      </c>
      <c r="E49">
        <v>47.05</v>
      </c>
      <c r="F49" s="15">
        <f t="shared" si="0"/>
        <v>0</v>
      </c>
      <c r="G49">
        <f t="shared" si="1"/>
        <v>47.05</v>
      </c>
      <c r="K49" s="37"/>
      <c r="L49" s="14" t="s">
        <v>58</v>
      </c>
      <c r="M49" s="16">
        <f t="shared" si="14"/>
        <v>0</v>
      </c>
      <c r="N49" s="16">
        <f t="shared" si="14"/>
        <v>295.5</v>
      </c>
      <c r="O49" s="36"/>
      <c r="P49" s="36"/>
      <c r="Q49" s="36"/>
    </row>
    <row r="50" spans="2:17" x14ac:dyDescent="0.25">
      <c r="B50" s="4">
        <v>46</v>
      </c>
      <c r="C50" s="5" t="s">
        <v>71</v>
      </c>
      <c r="D50">
        <v>678.92129999999997</v>
      </c>
      <c r="E50">
        <v>1.38</v>
      </c>
      <c r="F50" s="15">
        <f t="shared" si="0"/>
        <v>0.67892129999999995</v>
      </c>
      <c r="G50">
        <f t="shared" si="1"/>
        <v>1.38</v>
      </c>
      <c r="K50" s="37">
        <v>40</v>
      </c>
      <c r="L50" s="14" t="s">
        <v>68</v>
      </c>
      <c r="M50" s="16">
        <f t="shared" ref="M50:N52" si="15">F47</f>
        <v>0</v>
      </c>
      <c r="N50" s="16">
        <f t="shared" si="15"/>
        <v>19.600000000000001</v>
      </c>
      <c r="O50" s="36">
        <f>AVERAGE(M50:M52)</f>
        <v>0</v>
      </c>
      <c r="P50" s="36">
        <f>AVERAGE(N50:N52)</f>
        <v>39.426666666666669</v>
      </c>
      <c r="Q50" s="36">
        <f>STDEV(M50:M52)</f>
        <v>0</v>
      </c>
    </row>
    <row r="51" spans="2:17" x14ac:dyDescent="0.25">
      <c r="B51" s="4">
        <v>47</v>
      </c>
      <c r="C51" s="5" t="s">
        <v>72</v>
      </c>
      <c r="D51">
        <v>337.03129999999999</v>
      </c>
      <c r="E51">
        <v>2.16</v>
      </c>
      <c r="F51" s="15">
        <f t="shared" si="0"/>
        <v>0.33703129999999998</v>
      </c>
      <c r="G51">
        <f t="shared" si="1"/>
        <v>2.16</v>
      </c>
      <c r="K51" s="37"/>
      <c r="L51" s="14" t="s">
        <v>69</v>
      </c>
      <c r="M51" s="16">
        <f t="shared" si="15"/>
        <v>0</v>
      </c>
      <c r="N51" s="16">
        <f t="shared" si="15"/>
        <v>51.63</v>
      </c>
      <c r="O51" s="36"/>
      <c r="P51" s="36"/>
      <c r="Q51" s="36"/>
    </row>
    <row r="52" spans="2:17" x14ac:dyDescent="0.25">
      <c r="B52" s="4">
        <v>48</v>
      </c>
      <c r="C52" s="5" t="s">
        <v>73</v>
      </c>
      <c r="D52">
        <v>302.5095</v>
      </c>
      <c r="E52">
        <v>0.93</v>
      </c>
      <c r="F52" s="15">
        <f t="shared" si="0"/>
        <v>0.30250949999999999</v>
      </c>
      <c r="G52">
        <f t="shared" si="1"/>
        <v>0.93</v>
      </c>
      <c r="K52" s="37"/>
      <c r="L52" s="14" t="s">
        <v>70</v>
      </c>
      <c r="M52" s="16">
        <f t="shared" si="15"/>
        <v>0</v>
      </c>
      <c r="N52" s="16">
        <f t="shared" si="15"/>
        <v>47.05</v>
      </c>
      <c r="O52" s="36"/>
      <c r="P52" s="36"/>
      <c r="Q52" s="36"/>
    </row>
    <row r="53" spans="2:17" x14ac:dyDescent="0.25">
      <c r="B53" s="4">
        <v>49</v>
      </c>
      <c r="C53" s="5" t="s">
        <v>74</v>
      </c>
      <c r="D53" s="7">
        <v>0</v>
      </c>
      <c r="E53">
        <v>38.19</v>
      </c>
      <c r="F53" s="15">
        <f t="shared" si="0"/>
        <v>0</v>
      </c>
      <c r="G53">
        <f t="shared" si="1"/>
        <v>38.19</v>
      </c>
      <c r="K53" s="37">
        <v>50</v>
      </c>
      <c r="L53" s="14" t="s">
        <v>80</v>
      </c>
      <c r="M53" s="16">
        <f t="shared" ref="M53:N55" si="16">F59</f>
        <v>0</v>
      </c>
      <c r="N53" s="16">
        <f t="shared" si="16"/>
        <v>36.64</v>
      </c>
      <c r="O53" s="36">
        <f>AVERAGE(M53:M55)</f>
        <v>0</v>
      </c>
      <c r="P53" s="36">
        <f>AVERAGE(N53:N55)</f>
        <v>26.650000000000002</v>
      </c>
      <c r="Q53" s="36">
        <f>STDEV(M53:M55)</f>
        <v>0</v>
      </c>
    </row>
    <row r="54" spans="2:17" x14ac:dyDescent="0.25">
      <c r="B54" s="4">
        <v>50</v>
      </c>
      <c r="C54" s="5" t="s">
        <v>75</v>
      </c>
      <c r="D54" s="7">
        <v>0</v>
      </c>
      <c r="E54">
        <v>67.88</v>
      </c>
      <c r="F54" s="15">
        <f t="shared" si="0"/>
        <v>0</v>
      </c>
      <c r="G54">
        <f t="shared" si="1"/>
        <v>67.88</v>
      </c>
      <c r="K54" s="37"/>
      <c r="L54" s="14" t="s">
        <v>81</v>
      </c>
      <c r="M54" s="16">
        <f t="shared" si="16"/>
        <v>0</v>
      </c>
      <c r="N54" s="16">
        <f t="shared" si="16"/>
        <v>21.33</v>
      </c>
      <c r="O54" s="36"/>
      <c r="P54" s="36"/>
      <c r="Q54" s="36"/>
    </row>
    <row r="55" spans="2:17" x14ac:dyDescent="0.25">
      <c r="B55" s="4">
        <v>51</v>
      </c>
      <c r="C55" s="5" t="s">
        <v>76</v>
      </c>
      <c r="D55">
        <v>89.994600000000005</v>
      </c>
      <c r="E55">
        <v>3.83</v>
      </c>
      <c r="F55" s="15">
        <f t="shared" si="0"/>
        <v>8.9994600000000008E-2</v>
      </c>
      <c r="G55">
        <f t="shared" si="1"/>
        <v>3.83</v>
      </c>
      <c r="K55" s="37"/>
      <c r="L55" s="14" t="s">
        <v>82</v>
      </c>
      <c r="M55" s="16">
        <f t="shared" si="16"/>
        <v>0</v>
      </c>
      <c r="N55" s="16">
        <f t="shared" si="16"/>
        <v>21.98</v>
      </c>
      <c r="O55" s="36"/>
      <c r="P55" s="36"/>
      <c r="Q55" s="36"/>
    </row>
    <row r="56" spans="2:17" x14ac:dyDescent="0.25">
      <c r="B56" s="4">
        <v>52</v>
      </c>
      <c r="C56" s="5" t="s">
        <v>77</v>
      </c>
      <c r="D56" s="7">
        <v>0</v>
      </c>
      <c r="E56">
        <v>14</v>
      </c>
      <c r="F56" s="15">
        <f t="shared" si="0"/>
        <v>0</v>
      </c>
      <c r="G56">
        <f t="shared" si="1"/>
        <v>14</v>
      </c>
      <c r="K56" s="17"/>
      <c r="L56" s="17"/>
      <c r="M56" s="17"/>
      <c r="N56" s="17"/>
      <c r="O56" s="17"/>
      <c r="P56" s="17"/>
    </row>
    <row r="57" spans="2:17" x14ac:dyDescent="0.25">
      <c r="B57" s="4">
        <v>53</v>
      </c>
      <c r="C57" s="5" t="s">
        <v>78</v>
      </c>
      <c r="D57">
        <v>57.823500000000003</v>
      </c>
      <c r="E57">
        <v>5</v>
      </c>
      <c r="F57" s="15">
        <f t="shared" si="0"/>
        <v>5.78235E-2</v>
      </c>
      <c r="G57">
        <f t="shared" si="1"/>
        <v>5</v>
      </c>
      <c r="K57" s="37">
        <v>10</v>
      </c>
      <c r="L57" s="18" t="s">
        <v>35</v>
      </c>
      <c r="M57" s="19">
        <f t="shared" ref="M57:N59" si="17">F14</f>
        <v>10.530899999999999</v>
      </c>
      <c r="N57" s="19">
        <f t="shared" si="17"/>
        <v>0.4</v>
      </c>
      <c r="O57" s="36">
        <f>AVERAGE(M57:M59)</f>
        <v>10.401896666666666</v>
      </c>
      <c r="P57" s="36">
        <f>AVERAGE(N57:N59)</f>
        <v>0.53666666666666674</v>
      </c>
      <c r="Q57" s="36">
        <f>STDEV(M57:M59)</f>
        <v>0.12506157296841081</v>
      </c>
    </row>
    <row r="58" spans="2:17" x14ac:dyDescent="0.25">
      <c r="B58" s="4">
        <v>54</v>
      </c>
      <c r="C58" s="5" t="s">
        <v>79</v>
      </c>
      <c r="D58" s="7">
        <v>0</v>
      </c>
      <c r="E58">
        <v>10.86</v>
      </c>
      <c r="F58" s="15">
        <f t="shared" si="0"/>
        <v>0</v>
      </c>
      <c r="G58">
        <f t="shared" si="1"/>
        <v>10.86</v>
      </c>
      <c r="K58" s="37"/>
      <c r="L58" s="14" t="s">
        <v>36</v>
      </c>
      <c r="M58" s="19">
        <f t="shared" si="17"/>
        <v>10.28119</v>
      </c>
      <c r="N58" s="19">
        <f t="shared" si="17"/>
        <v>0.95</v>
      </c>
      <c r="O58" s="36"/>
      <c r="P58" s="36"/>
      <c r="Q58" s="36"/>
    </row>
    <row r="59" spans="2:17" x14ac:dyDescent="0.25">
      <c r="B59" s="4">
        <v>55</v>
      </c>
      <c r="C59" s="5" t="s">
        <v>80</v>
      </c>
      <c r="D59" s="7">
        <v>0</v>
      </c>
      <c r="E59">
        <v>36.64</v>
      </c>
      <c r="F59" s="15">
        <f t="shared" si="0"/>
        <v>0</v>
      </c>
      <c r="G59">
        <f t="shared" si="1"/>
        <v>36.64</v>
      </c>
      <c r="K59" s="37"/>
      <c r="L59" s="14" t="s">
        <v>37</v>
      </c>
      <c r="M59" s="19">
        <f t="shared" si="17"/>
        <v>10.393600000000001</v>
      </c>
      <c r="N59" s="19">
        <f t="shared" si="17"/>
        <v>0.26</v>
      </c>
      <c r="O59" s="36"/>
      <c r="P59" s="36"/>
      <c r="Q59" s="36"/>
    </row>
    <row r="60" spans="2:17" x14ac:dyDescent="0.25">
      <c r="B60" s="4">
        <v>56</v>
      </c>
      <c r="C60" s="5" t="s">
        <v>81</v>
      </c>
      <c r="D60" s="7">
        <v>0</v>
      </c>
      <c r="E60">
        <v>21.33</v>
      </c>
      <c r="F60" s="15">
        <f t="shared" si="0"/>
        <v>0</v>
      </c>
      <c r="G60">
        <f t="shared" si="1"/>
        <v>21.33</v>
      </c>
      <c r="K60" s="37">
        <v>20</v>
      </c>
      <c r="L60" s="14" t="s">
        <v>47</v>
      </c>
      <c r="M60" s="16">
        <f t="shared" ref="M60:N62" si="18">F26</f>
        <v>10.50925</v>
      </c>
      <c r="N60" s="16">
        <f t="shared" si="18"/>
        <v>0.76</v>
      </c>
      <c r="O60" s="36">
        <f>AVERAGE(M60:M62)</f>
        <v>11.483020000000002</v>
      </c>
      <c r="P60" s="36">
        <f>AVERAGE(N60:N62)</f>
        <v>0.60333333333333339</v>
      </c>
      <c r="Q60" s="36">
        <f>STDEV(M60:M62)</f>
        <v>1.2935027861199213</v>
      </c>
    </row>
    <row r="61" spans="2:17" x14ac:dyDescent="0.25">
      <c r="B61" s="4">
        <v>57</v>
      </c>
      <c r="C61" s="5" t="s">
        <v>82</v>
      </c>
      <c r="D61" s="7">
        <v>0</v>
      </c>
      <c r="E61">
        <v>21.98</v>
      </c>
      <c r="F61" s="15">
        <f t="shared" si="0"/>
        <v>0</v>
      </c>
      <c r="G61">
        <f t="shared" si="1"/>
        <v>21.98</v>
      </c>
      <c r="K61" s="37"/>
      <c r="L61" s="14" t="s">
        <v>48</v>
      </c>
      <c r="M61" s="16">
        <f t="shared" si="18"/>
        <v>10.989100000000001</v>
      </c>
      <c r="N61" s="16">
        <f t="shared" si="18"/>
        <v>0.2</v>
      </c>
      <c r="O61" s="36"/>
      <c r="P61" s="36"/>
      <c r="Q61" s="36"/>
    </row>
    <row r="62" spans="2:17" x14ac:dyDescent="0.25">
      <c r="B62" s="4">
        <v>58</v>
      </c>
      <c r="C62" s="5" t="s">
        <v>83</v>
      </c>
      <c r="D62">
        <v>327.52749999999997</v>
      </c>
      <c r="E62">
        <v>1.53</v>
      </c>
      <c r="F62" s="15">
        <f t="shared" si="0"/>
        <v>0.32752749999999997</v>
      </c>
      <c r="G62">
        <f t="shared" si="1"/>
        <v>1.53</v>
      </c>
      <c r="K62" s="37"/>
      <c r="L62" s="14" t="s">
        <v>49</v>
      </c>
      <c r="M62" s="16">
        <f t="shared" si="18"/>
        <v>12.950709999999999</v>
      </c>
      <c r="N62" s="16">
        <f t="shared" si="18"/>
        <v>0.85</v>
      </c>
      <c r="O62" s="36"/>
      <c r="P62" s="36"/>
      <c r="Q62" s="36"/>
    </row>
    <row r="63" spans="2:17" x14ac:dyDescent="0.25">
      <c r="B63" s="4">
        <v>59</v>
      </c>
      <c r="C63" s="5" t="s">
        <v>84</v>
      </c>
      <c r="D63">
        <v>278.86930000000001</v>
      </c>
      <c r="E63">
        <v>1.85</v>
      </c>
      <c r="F63" s="15">
        <f t="shared" si="0"/>
        <v>0.27886929999999999</v>
      </c>
      <c r="G63">
        <f t="shared" si="1"/>
        <v>1.85</v>
      </c>
      <c r="K63" s="37">
        <v>30</v>
      </c>
      <c r="L63" s="14" t="s">
        <v>59</v>
      </c>
      <c r="M63" s="16">
        <f t="shared" ref="M63:N65" si="19">F38</f>
        <v>1.786867</v>
      </c>
      <c r="N63" s="16">
        <f t="shared" si="19"/>
        <v>0.99</v>
      </c>
      <c r="O63" s="36">
        <f>AVERAGE(M63:M65)</f>
        <v>1.5824966666666667</v>
      </c>
      <c r="P63" s="36">
        <f>AVERAGE(N63:N65)</f>
        <v>1.0733333333333335</v>
      </c>
      <c r="Q63" s="36">
        <f>STDEV(M63:M65)</f>
        <v>0.23536193562327215</v>
      </c>
    </row>
    <row r="64" spans="2:17" x14ac:dyDescent="0.25">
      <c r="B64" s="4">
        <v>60</v>
      </c>
      <c r="C64" s="5" t="s">
        <v>85</v>
      </c>
      <c r="D64">
        <v>955.6327</v>
      </c>
      <c r="E64">
        <v>0.91</v>
      </c>
      <c r="F64" s="15">
        <f t="shared" si="0"/>
        <v>0.9556327</v>
      </c>
      <c r="G64">
        <f t="shared" si="1"/>
        <v>0.91</v>
      </c>
      <c r="K64" s="37"/>
      <c r="L64" s="14" t="s">
        <v>60</v>
      </c>
      <c r="M64" s="16">
        <f t="shared" si="19"/>
        <v>1.325167</v>
      </c>
      <c r="N64" s="16">
        <f t="shared" si="19"/>
        <v>1.29</v>
      </c>
      <c r="O64" s="36"/>
      <c r="P64" s="36"/>
      <c r="Q64" s="36"/>
    </row>
    <row r="65" spans="11:17" x14ac:dyDescent="0.25">
      <c r="K65" s="37"/>
      <c r="L65" s="14" t="s">
        <v>61</v>
      </c>
      <c r="M65" s="16">
        <f t="shared" si="19"/>
        <v>1.6354559999999998</v>
      </c>
      <c r="N65" s="16">
        <f t="shared" si="19"/>
        <v>0.94</v>
      </c>
      <c r="O65" s="36"/>
      <c r="P65" s="36"/>
      <c r="Q65" s="36"/>
    </row>
    <row r="66" spans="11:17" x14ac:dyDescent="0.25">
      <c r="K66" s="37">
        <v>40</v>
      </c>
      <c r="L66" s="14" t="s">
        <v>71</v>
      </c>
      <c r="M66" s="16">
        <f t="shared" ref="M66:N68" si="20">F50</f>
        <v>0.67892129999999995</v>
      </c>
      <c r="N66" s="16">
        <f t="shared" si="20"/>
        <v>1.38</v>
      </c>
      <c r="O66" s="36">
        <f>AVERAGE(M66:M68)</f>
        <v>0.4394873666666666</v>
      </c>
      <c r="P66" s="36">
        <f>AVERAGE(N66:N68)</f>
        <v>1.49</v>
      </c>
      <c r="Q66" s="36">
        <f>STDEV(M66:M68)</f>
        <v>0.20807305205723622</v>
      </c>
    </row>
    <row r="67" spans="11:17" x14ac:dyDescent="0.25">
      <c r="K67" s="37"/>
      <c r="L67" s="14" t="s">
        <v>72</v>
      </c>
      <c r="M67" s="16">
        <f t="shared" si="20"/>
        <v>0.33703129999999998</v>
      </c>
      <c r="N67" s="16">
        <f t="shared" si="20"/>
        <v>2.16</v>
      </c>
      <c r="O67" s="36"/>
      <c r="P67" s="36"/>
      <c r="Q67" s="36"/>
    </row>
    <row r="68" spans="11:17" x14ac:dyDescent="0.25">
      <c r="K68" s="37"/>
      <c r="L68" s="14" t="s">
        <v>73</v>
      </c>
      <c r="M68" s="16">
        <f t="shared" si="20"/>
        <v>0.30250949999999999</v>
      </c>
      <c r="N68" s="16">
        <f t="shared" si="20"/>
        <v>0.93</v>
      </c>
      <c r="O68" s="36"/>
      <c r="P68" s="36"/>
      <c r="Q68" s="36"/>
    </row>
    <row r="69" spans="11:17" x14ac:dyDescent="0.25">
      <c r="K69" s="37">
        <v>50</v>
      </c>
      <c r="L69" s="14" t="s">
        <v>83</v>
      </c>
      <c r="M69" s="16">
        <f t="shared" ref="M69:N71" si="21">F62</f>
        <v>0.32752749999999997</v>
      </c>
      <c r="N69" s="16">
        <f t="shared" si="21"/>
        <v>1.53</v>
      </c>
      <c r="O69" s="36">
        <f>AVERAGE(M69:M71)</f>
        <v>0.52067649999999999</v>
      </c>
      <c r="P69" s="36">
        <f>AVERAGE(N69:N71)</f>
        <v>1.43</v>
      </c>
      <c r="Q69" s="36">
        <f>STDEV(M69:M71)</f>
        <v>0.37746798148404587</v>
      </c>
    </row>
    <row r="70" spans="11:17" x14ac:dyDescent="0.25">
      <c r="K70" s="37"/>
      <c r="L70" s="14" t="s">
        <v>84</v>
      </c>
      <c r="M70" s="16">
        <f t="shared" si="21"/>
        <v>0.27886929999999999</v>
      </c>
      <c r="N70" s="16">
        <f t="shared" si="21"/>
        <v>1.85</v>
      </c>
      <c r="O70" s="36"/>
      <c r="P70" s="36"/>
      <c r="Q70" s="36"/>
    </row>
    <row r="71" spans="11:17" x14ac:dyDescent="0.25">
      <c r="K71" s="37"/>
      <c r="L71" s="14" t="s">
        <v>85</v>
      </c>
      <c r="M71" s="16">
        <f t="shared" si="21"/>
        <v>0.9556327</v>
      </c>
      <c r="N71" s="16">
        <f t="shared" si="21"/>
        <v>0.91</v>
      </c>
      <c r="O71" s="36"/>
      <c r="P71" s="36"/>
      <c r="Q71" s="36"/>
    </row>
  </sheetData>
  <mergeCells count="80">
    <mergeCell ref="K9:K11"/>
    <mergeCell ref="O9:O11"/>
    <mergeCell ref="P9:P11"/>
    <mergeCell ref="Q9:Q11"/>
    <mergeCell ref="K12:K14"/>
    <mergeCell ref="O12:O14"/>
    <mergeCell ref="P12:P14"/>
    <mergeCell ref="Q12:Q14"/>
    <mergeCell ref="K15:K17"/>
    <mergeCell ref="O15:O17"/>
    <mergeCell ref="P15:P17"/>
    <mergeCell ref="Q15:Q17"/>
    <mergeCell ref="K18:K20"/>
    <mergeCell ref="O18:O20"/>
    <mergeCell ref="P18:P20"/>
    <mergeCell ref="Q18:Q20"/>
    <mergeCell ref="K21:K23"/>
    <mergeCell ref="O21:O23"/>
    <mergeCell ref="P21:P23"/>
    <mergeCell ref="Q21:Q23"/>
    <mergeCell ref="K25:K27"/>
    <mergeCell ref="O25:O27"/>
    <mergeCell ref="P25:P27"/>
    <mergeCell ref="Q25:Q27"/>
    <mergeCell ref="K28:K30"/>
    <mergeCell ref="O28:O30"/>
    <mergeCell ref="P28:P30"/>
    <mergeCell ref="Q28:Q30"/>
    <mergeCell ref="K31:K33"/>
    <mergeCell ref="O31:O33"/>
    <mergeCell ref="P31:P33"/>
    <mergeCell ref="Q31:Q33"/>
    <mergeCell ref="K34:K36"/>
    <mergeCell ref="O34:O36"/>
    <mergeCell ref="P34:P36"/>
    <mergeCell ref="Q34:Q36"/>
    <mergeCell ref="K37:K39"/>
    <mergeCell ref="O37:O39"/>
    <mergeCell ref="P37:P39"/>
    <mergeCell ref="Q37:Q39"/>
    <mergeCell ref="K41:K43"/>
    <mergeCell ref="O41:O43"/>
    <mergeCell ref="P41:P43"/>
    <mergeCell ref="Q41:Q43"/>
    <mergeCell ref="K44:K46"/>
    <mergeCell ref="O44:O46"/>
    <mergeCell ref="P44:P46"/>
    <mergeCell ref="Q44:Q46"/>
    <mergeCell ref="K47:K49"/>
    <mergeCell ref="O47:O49"/>
    <mergeCell ref="P47:P49"/>
    <mergeCell ref="Q47:Q49"/>
    <mergeCell ref="K50:K52"/>
    <mergeCell ref="O50:O52"/>
    <mergeCell ref="P50:P52"/>
    <mergeCell ref="Q50:Q52"/>
    <mergeCell ref="K53:K55"/>
    <mergeCell ref="O53:O55"/>
    <mergeCell ref="P53:P55"/>
    <mergeCell ref="Q53:Q55"/>
    <mergeCell ref="K57:K59"/>
    <mergeCell ref="O57:O59"/>
    <mergeCell ref="P57:P59"/>
    <mergeCell ref="Q57:Q59"/>
    <mergeCell ref="K60:K62"/>
    <mergeCell ref="O60:O62"/>
    <mergeCell ref="P60:P62"/>
    <mergeCell ref="Q60:Q62"/>
    <mergeCell ref="K63:K65"/>
    <mergeCell ref="O63:O65"/>
    <mergeCell ref="P63:P65"/>
    <mergeCell ref="Q63:Q65"/>
    <mergeCell ref="K66:K68"/>
    <mergeCell ref="O66:O68"/>
    <mergeCell ref="P66:P68"/>
    <mergeCell ref="Q66:Q68"/>
    <mergeCell ref="K69:K71"/>
    <mergeCell ref="O69:O71"/>
    <mergeCell ref="P69:P71"/>
    <mergeCell ref="Q69:Q7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70"/>
  <sheetViews>
    <sheetView topLeftCell="J42" zoomScale="75" workbookViewId="0">
      <selection activeCell="I16" sqref="I16"/>
    </sheetView>
  </sheetViews>
  <sheetFormatPr defaultColWidth="11" defaultRowHeight="15.75" x14ac:dyDescent="0.25"/>
  <cols>
    <col min="10" max="10" width="12.375" bestFit="1" customWidth="1"/>
    <col min="14" max="14" width="16.5" bestFit="1" customWidth="1"/>
    <col min="15" max="15" width="13.625" bestFit="1" customWidth="1"/>
  </cols>
  <sheetData>
    <row r="3" spans="1:16" x14ac:dyDescent="0.25">
      <c r="A3" s="2"/>
      <c r="B3" s="2"/>
      <c r="C3" s="2" t="s">
        <v>7</v>
      </c>
      <c r="D3" s="2" t="s">
        <v>0</v>
      </c>
      <c r="E3" s="2" t="s">
        <v>107</v>
      </c>
      <c r="F3" s="2" t="s">
        <v>0</v>
      </c>
    </row>
    <row r="4" spans="1:16" x14ac:dyDescent="0.25">
      <c r="A4" s="4">
        <v>1</v>
      </c>
      <c r="B4" s="5" t="s">
        <v>26</v>
      </c>
      <c r="C4" s="7">
        <v>0</v>
      </c>
      <c r="D4">
        <v>170.1</v>
      </c>
      <c r="E4" s="15">
        <f>C4</f>
        <v>0</v>
      </c>
      <c r="F4">
        <f>D4</f>
        <v>170.1</v>
      </c>
    </row>
    <row r="5" spans="1:16" x14ac:dyDescent="0.25">
      <c r="A5" s="4">
        <v>2</v>
      </c>
      <c r="B5" s="5" t="s">
        <v>27</v>
      </c>
      <c r="C5" s="7">
        <v>0</v>
      </c>
      <c r="D5">
        <v>133.1</v>
      </c>
      <c r="E5" s="15">
        <f t="shared" ref="E5:E63" si="0">C5</f>
        <v>0</v>
      </c>
      <c r="F5">
        <f t="shared" ref="F5:F63" si="1">D5</f>
        <v>133.1</v>
      </c>
    </row>
    <row r="6" spans="1:16" x14ac:dyDescent="0.25">
      <c r="A6" s="4">
        <v>3</v>
      </c>
      <c r="B6" s="5" t="s">
        <v>28</v>
      </c>
      <c r="C6" s="7">
        <v>0</v>
      </c>
      <c r="D6">
        <v>156.6</v>
      </c>
      <c r="E6" s="15">
        <f t="shared" si="0"/>
        <v>0</v>
      </c>
      <c r="F6">
        <f t="shared" si="1"/>
        <v>156.6</v>
      </c>
    </row>
    <row r="7" spans="1:16" x14ac:dyDescent="0.25">
      <c r="A7" s="4">
        <v>4</v>
      </c>
      <c r="B7" s="5" t="s">
        <v>29</v>
      </c>
      <c r="C7" s="7">
        <v>0</v>
      </c>
      <c r="D7">
        <v>80.83</v>
      </c>
      <c r="E7" s="15">
        <f t="shared" si="0"/>
        <v>0</v>
      </c>
      <c r="F7">
        <f t="shared" si="1"/>
        <v>80.83</v>
      </c>
      <c r="J7" s="10" t="s">
        <v>89</v>
      </c>
      <c r="K7" s="11" t="s">
        <v>90</v>
      </c>
      <c r="L7" s="12" t="s">
        <v>108</v>
      </c>
      <c r="M7" s="12" t="s">
        <v>93</v>
      </c>
      <c r="N7" s="12" t="s">
        <v>109</v>
      </c>
      <c r="O7" s="13" t="s">
        <v>95</v>
      </c>
      <c r="P7" s="13" t="s">
        <v>99</v>
      </c>
    </row>
    <row r="8" spans="1:16" x14ac:dyDescent="0.25">
      <c r="A8" s="4">
        <v>5</v>
      </c>
      <c r="B8" s="5" t="s">
        <v>30</v>
      </c>
      <c r="C8" s="7">
        <v>0</v>
      </c>
      <c r="D8">
        <v>124.8</v>
      </c>
      <c r="E8" s="15">
        <f t="shared" si="0"/>
        <v>0</v>
      </c>
      <c r="F8">
        <f t="shared" si="1"/>
        <v>124.8</v>
      </c>
      <c r="J8" s="37">
        <v>10</v>
      </c>
      <c r="K8" s="14" t="s">
        <v>26</v>
      </c>
      <c r="L8" s="16">
        <f t="shared" ref="L8:M10" si="2">E4</f>
        <v>0</v>
      </c>
      <c r="M8" s="16">
        <f t="shared" si="2"/>
        <v>170.1</v>
      </c>
      <c r="N8" s="36">
        <f>AVERAGE(L8:L10)</f>
        <v>0</v>
      </c>
      <c r="O8" s="36">
        <f>AVERAGE(M8:M10)</f>
        <v>153.26666666666665</v>
      </c>
      <c r="P8" s="36">
        <f>STDEV(L8:L10)</f>
        <v>0</v>
      </c>
    </row>
    <row r="9" spans="1:16" x14ac:dyDescent="0.25">
      <c r="A9" s="4">
        <v>6</v>
      </c>
      <c r="B9" s="5" t="s">
        <v>31</v>
      </c>
      <c r="C9" s="7">
        <v>0</v>
      </c>
      <c r="D9">
        <v>126.5</v>
      </c>
      <c r="E9" s="15">
        <f t="shared" si="0"/>
        <v>0</v>
      </c>
      <c r="F9">
        <f t="shared" si="1"/>
        <v>126.5</v>
      </c>
      <c r="J9" s="37"/>
      <c r="K9" s="14" t="s">
        <v>27</v>
      </c>
      <c r="L9" s="16">
        <f t="shared" si="2"/>
        <v>0</v>
      </c>
      <c r="M9" s="16">
        <f t="shared" si="2"/>
        <v>133.1</v>
      </c>
      <c r="N9" s="36"/>
      <c r="O9" s="36"/>
      <c r="P9" s="36"/>
    </row>
    <row r="10" spans="1:16" x14ac:dyDescent="0.25">
      <c r="A10" s="4">
        <v>7</v>
      </c>
      <c r="B10" s="5" t="s">
        <v>32</v>
      </c>
      <c r="C10" s="7">
        <v>0</v>
      </c>
      <c r="D10">
        <v>188</v>
      </c>
      <c r="E10" s="15">
        <f t="shared" si="0"/>
        <v>0</v>
      </c>
      <c r="F10">
        <f t="shared" si="1"/>
        <v>188</v>
      </c>
      <c r="J10" s="37"/>
      <c r="K10" s="14" t="s">
        <v>28</v>
      </c>
      <c r="L10" s="16">
        <f t="shared" si="2"/>
        <v>0</v>
      </c>
      <c r="M10" s="16">
        <f t="shared" si="2"/>
        <v>156.6</v>
      </c>
      <c r="N10" s="36"/>
      <c r="O10" s="36"/>
      <c r="P10" s="36"/>
    </row>
    <row r="11" spans="1:16" x14ac:dyDescent="0.25">
      <c r="A11" s="4">
        <v>8</v>
      </c>
      <c r="B11" s="5" t="s">
        <v>33</v>
      </c>
      <c r="C11" s="7">
        <v>0</v>
      </c>
      <c r="D11">
        <v>245.7</v>
      </c>
      <c r="E11" s="15">
        <f t="shared" si="0"/>
        <v>0</v>
      </c>
      <c r="F11">
        <f t="shared" si="1"/>
        <v>245.7</v>
      </c>
      <c r="J11" s="37">
        <v>20</v>
      </c>
      <c r="K11" s="14" t="s">
        <v>38</v>
      </c>
      <c r="L11" s="16">
        <f t="shared" ref="L11:M13" si="3">E16</f>
        <v>0</v>
      </c>
      <c r="M11" s="16">
        <f t="shared" si="3"/>
        <v>101.7</v>
      </c>
      <c r="N11" s="36">
        <f>AVERAGE(L11:L13)</f>
        <v>0</v>
      </c>
      <c r="O11" s="36">
        <f>AVERAGE(M11:M13)</f>
        <v>263.02</v>
      </c>
      <c r="P11" s="36">
        <f>STDEV(L11:L13)</f>
        <v>0</v>
      </c>
    </row>
    <row r="12" spans="1:16" x14ac:dyDescent="0.25">
      <c r="A12" s="4">
        <v>9</v>
      </c>
      <c r="B12" s="5" t="s">
        <v>34</v>
      </c>
      <c r="C12" s="7">
        <v>0</v>
      </c>
      <c r="D12">
        <v>125.1</v>
      </c>
      <c r="E12" s="15">
        <f t="shared" si="0"/>
        <v>0</v>
      </c>
      <c r="F12">
        <f t="shared" si="1"/>
        <v>125.1</v>
      </c>
      <c r="J12" s="37"/>
      <c r="K12" s="14" t="s">
        <v>39</v>
      </c>
      <c r="L12" s="16">
        <f t="shared" si="3"/>
        <v>0</v>
      </c>
      <c r="M12" s="16">
        <f t="shared" si="3"/>
        <v>607.79999999999995</v>
      </c>
      <c r="N12" s="36"/>
      <c r="O12" s="36"/>
      <c r="P12" s="36"/>
    </row>
    <row r="13" spans="1:16" x14ac:dyDescent="0.25">
      <c r="A13" s="4">
        <v>10</v>
      </c>
      <c r="B13" s="5" t="s">
        <v>35</v>
      </c>
      <c r="C13" s="7">
        <v>0</v>
      </c>
      <c r="D13">
        <v>96.77</v>
      </c>
      <c r="E13" s="15">
        <f t="shared" si="0"/>
        <v>0</v>
      </c>
      <c r="F13">
        <f t="shared" si="1"/>
        <v>96.77</v>
      </c>
      <c r="J13" s="37"/>
      <c r="K13" s="14" t="s">
        <v>40</v>
      </c>
      <c r="L13" s="16">
        <f t="shared" si="3"/>
        <v>0</v>
      </c>
      <c r="M13" s="16">
        <f t="shared" si="3"/>
        <v>79.56</v>
      </c>
      <c r="N13" s="36"/>
      <c r="O13" s="36"/>
      <c r="P13" s="36"/>
    </row>
    <row r="14" spans="1:16" x14ac:dyDescent="0.25">
      <c r="A14" s="4">
        <v>11</v>
      </c>
      <c r="B14" s="5" t="s">
        <v>36</v>
      </c>
      <c r="C14">
        <v>0.74960000000000004</v>
      </c>
      <c r="D14">
        <v>48.03</v>
      </c>
      <c r="E14" s="15">
        <f t="shared" si="0"/>
        <v>0.74960000000000004</v>
      </c>
      <c r="F14">
        <f t="shared" si="1"/>
        <v>48.03</v>
      </c>
      <c r="J14" s="37">
        <v>30</v>
      </c>
      <c r="K14" s="14" t="s">
        <v>50</v>
      </c>
      <c r="L14" s="16">
        <f t="shared" ref="L14:M16" si="4">E28</f>
        <v>0</v>
      </c>
      <c r="M14" s="16">
        <f t="shared" si="4"/>
        <v>169.9</v>
      </c>
      <c r="N14" s="36">
        <f>AVERAGE(L14:L16)</f>
        <v>0.25313333333333332</v>
      </c>
      <c r="O14" s="36">
        <f>AVERAGE(M14:M16)</f>
        <v>407.31333333333333</v>
      </c>
      <c r="P14" s="36">
        <f>STDEV(L14:L16)</f>
        <v>0.43843979442260178</v>
      </c>
    </row>
    <row r="15" spans="1:16" x14ac:dyDescent="0.25">
      <c r="A15" s="4">
        <v>12</v>
      </c>
      <c r="B15" s="5" t="s">
        <v>37</v>
      </c>
      <c r="C15">
        <v>0.66700000000000004</v>
      </c>
      <c r="D15">
        <v>39.42</v>
      </c>
      <c r="E15" s="15">
        <f t="shared" si="0"/>
        <v>0.66700000000000004</v>
      </c>
      <c r="F15">
        <f t="shared" si="1"/>
        <v>39.42</v>
      </c>
      <c r="J15" s="37"/>
      <c r="K15" s="14" t="s">
        <v>51</v>
      </c>
      <c r="L15" s="16">
        <f t="shared" si="4"/>
        <v>0</v>
      </c>
      <c r="M15" s="16">
        <f t="shared" si="4"/>
        <v>1004</v>
      </c>
      <c r="N15" s="36"/>
      <c r="O15" s="36"/>
      <c r="P15" s="36"/>
    </row>
    <row r="16" spans="1:16" x14ac:dyDescent="0.25">
      <c r="A16" s="4">
        <v>13</v>
      </c>
      <c r="B16" s="5" t="s">
        <v>38</v>
      </c>
      <c r="C16" s="7">
        <v>0</v>
      </c>
      <c r="D16">
        <v>101.7</v>
      </c>
      <c r="E16" s="15">
        <f t="shared" si="0"/>
        <v>0</v>
      </c>
      <c r="F16">
        <f t="shared" si="1"/>
        <v>101.7</v>
      </c>
      <c r="J16" s="37"/>
      <c r="K16" s="14" t="s">
        <v>52</v>
      </c>
      <c r="L16" s="16">
        <f t="shared" si="4"/>
        <v>0.75939999999999996</v>
      </c>
      <c r="M16" s="16">
        <f t="shared" si="4"/>
        <v>48.04</v>
      </c>
      <c r="N16" s="36"/>
      <c r="O16" s="36"/>
      <c r="P16" s="36"/>
    </row>
    <row r="17" spans="1:16" x14ac:dyDescent="0.25">
      <c r="A17" s="4">
        <v>14</v>
      </c>
      <c r="B17" s="5" t="s">
        <v>39</v>
      </c>
      <c r="C17" s="7">
        <v>0</v>
      </c>
      <c r="D17">
        <v>607.79999999999995</v>
      </c>
      <c r="E17" s="15">
        <f t="shared" si="0"/>
        <v>0</v>
      </c>
      <c r="F17">
        <f t="shared" si="1"/>
        <v>607.79999999999995</v>
      </c>
      <c r="J17" s="37">
        <v>40</v>
      </c>
      <c r="K17" s="14" t="s">
        <v>62</v>
      </c>
      <c r="L17" s="16">
        <f t="shared" ref="L17:M19" si="5">E40</f>
        <v>0</v>
      </c>
      <c r="M17" s="16">
        <f t="shared" si="5"/>
        <v>59.88</v>
      </c>
      <c r="N17" s="36">
        <f>AVERAGE(L17:L19)</f>
        <v>0</v>
      </c>
      <c r="O17" s="36">
        <f>AVERAGE(M17:M19)</f>
        <v>194.72666666666669</v>
      </c>
      <c r="P17" s="36">
        <f>STDEV(L17:L19)</f>
        <v>0</v>
      </c>
    </row>
    <row r="18" spans="1:16" x14ac:dyDescent="0.25">
      <c r="A18" s="4">
        <v>15</v>
      </c>
      <c r="B18" s="5" t="s">
        <v>40</v>
      </c>
      <c r="C18" s="7">
        <v>0</v>
      </c>
      <c r="D18">
        <v>79.56</v>
      </c>
      <c r="E18" s="15">
        <f t="shared" si="0"/>
        <v>0</v>
      </c>
      <c r="F18">
        <f t="shared" si="1"/>
        <v>79.56</v>
      </c>
      <c r="J18" s="37"/>
      <c r="K18" s="14" t="s">
        <v>63</v>
      </c>
      <c r="L18" s="16">
        <f t="shared" si="5"/>
        <v>0</v>
      </c>
      <c r="M18" s="16">
        <f t="shared" si="5"/>
        <v>406.8</v>
      </c>
      <c r="N18" s="36"/>
      <c r="O18" s="36"/>
      <c r="P18" s="36"/>
    </row>
    <row r="19" spans="1:16" x14ac:dyDescent="0.25">
      <c r="A19" s="4">
        <v>16</v>
      </c>
      <c r="B19" s="5" t="s">
        <v>41</v>
      </c>
      <c r="C19" s="7">
        <v>0</v>
      </c>
      <c r="D19">
        <v>54.26</v>
      </c>
      <c r="E19" s="15">
        <f t="shared" si="0"/>
        <v>0</v>
      </c>
      <c r="F19">
        <f t="shared" si="1"/>
        <v>54.26</v>
      </c>
      <c r="J19" s="37"/>
      <c r="K19" s="14" t="s">
        <v>64</v>
      </c>
      <c r="L19" s="16">
        <f t="shared" si="5"/>
        <v>0</v>
      </c>
      <c r="M19" s="16">
        <f t="shared" si="5"/>
        <v>117.5</v>
      </c>
      <c r="N19" s="36"/>
      <c r="O19" s="36"/>
      <c r="P19" s="36"/>
    </row>
    <row r="20" spans="1:16" x14ac:dyDescent="0.25">
      <c r="A20" s="4">
        <v>17</v>
      </c>
      <c r="B20" s="5" t="s">
        <v>42</v>
      </c>
      <c r="C20" s="7">
        <v>0</v>
      </c>
      <c r="D20">
        <v>115.2</v>
      </c>
      <c r="E20" s="15">
        <f t="shared" si="0"/>
        <v>0</v>
      </c>
      <c r="F20">
        <f t="shared" si="1"/>
        <v>115.2</v>
      </c>
      <c r="J20" s="37">
        <v>50</v>
      </c>
      <c r="K20" s="14" t="s">
        <v>74</v>
      </c>
      <c r="L20" s="16">
        <f t="shared" ref="L20:M22" si="6">E52</f>
        <v>0</v>
      </c>
      <c r="M20" s="16">
        <f t="shared" si="6"/>
        <v>748.7</v>
      </c>
      <c r="N20" s="36">
        <f>AVERAGE(L20:L22)</f>
        <v>0.43943333333333334</v>
      </c>
      <c r="O20" s="36">
        <f>AVERAGE(M20:M22)</f>
        <v>343.52333333333331</v>
      </c>
      <c r="P20" s="36">
        <f>STDEV(L20:L22)</f>
        <v>0.76112085987268363</v>
      </c>
    </row>
    <row r="21" spans="1:16" x14ac:dyDescent="0.25">
      <c r="A21" s="4">
        <v>18</v>
      </c>
      <c r="B21" s="5" t="s">
        <v>43</v>
      </c>
      <c r="C21" s="7">
        <v>0</v>
      </c>
      <c r="D21">
        <v>56.15</v>
      </c>
      <c r="E21" s="15">
        <f t="shared" si="0"/>
        <v>0</v>
      </c>
      <c r="F21">
        <f t="shared" si="1"/>
        <v>56.15</v>
      </c>
      <c r="J21" s="37"/>
      <c r="K21" s="14" t="s">
        <v>75</v>
      </c>
      <c r="L21" s="16">
        <f t="shared" si="6"/>
        <v>0</v>
      </c>
      <c r="M21" s="16">
        <f t="shared" si="6"/>
        <v>266.39999999999998</v>
      </c>
      <c r="N21" s="36"/>
      <c r="O21" s="36"/>
      <c r="P21" s="36"/>
    </row>
    <row r="22" spans="1:16" x14ac:dyDescent="0.25">
      <c r="A22" s="4">
        <v>19</v>
      </c>
      <c r="B22" s="5" t="s">
        <v>44</v>
      </c>
      <c r="C22">
        <v>0.60870000000000002</v>
      </c>
      <c r="D22">
        <v>43.01</v>
      </c>
      <c r="E22" s="15">
        <f t="shared" si="0"/>
        <v>0.60870000000000002</v>
      </c>
      <c r="F22">
        <f t="shared" si="1"/>
        <v>43.01</v>
      </c>
      <c r="J22" s="37"/>
      <c r="K22" s="14" t="s">
        <v>76</v>
      </c>
      <c r="L22" s="16">
        <f t="shared" si="6"/>
        <v>1.3183</v>
      </c>
      <c r="M22" s="16">
        <f t="shared" si="6"/>
        <v>15.47</v>
      </c>
      <c r="N22" s="36"/>
      <c r="O22" s="36"/>
      <c r="P22" s="36"/>
    </row>
    <row r="23" spans="1:16" x14ac:dyDescent="0.25">
      <c r="A23" s="4">
        <v>20</v>
      </c>
      <c r="B23" s="5" t="s">
        <v>45</v>
      </c>
      <c r="C23">
        <v>0.6573</v>
      </c>
      <c r="D23">
        <v>72.06</v>
      </c>
      <c r="E23" s="15">
        <f t="shared" si="0"/>
        <v>0.6573</v>
      </c>
      <c r="F23">
        <f t="shared" si="1"/>
        <v>72.06</v>
      </c>
      <c r="J23" s="17"/>
      <c r="K23" s="17"/>
      <c r="L23" s="17"/>
      <c r="M23" s="17"/>
      <c r="N23" s="17"/>
      <c r="O23" s="17"/>
    </row>
    <row r="24" spans="1:16" x14ac:dyDescent="0.25">
      <c r="A24" s="4">
        <v>21</v>
      </c>
      <c r="B24" s="5" t="s">
        <v>46</v>
      </c>
      <c r="C24">
        <v>0.83919999999999995</v>
      </c>
      <c r="D24">
        <v>87.12</v>
      </c>
      <c r="E24" s="15">
        <f t="shared" si="0"/>
        <v>0.83919999999999995</v>
      </c>
      <c r="F24">
        <f t="shared" si="1"/>
        <v>87.12</v>
      </c>
      <c r="J24" s="37">
        <v>10</v>
      </c>
      <c r="K24" s="18" t="s">
        <v>29</v>
      </c>
      <c r="L24" s="19">
        <f t="shared" ref="L24:M26" si="7">E7</f>
        <v>0</v>
      </c>
      <c r="M24" s="19">
        <f t="shared" si="7"/>
        <v>80.83</v>
      </c>
      <c r="N24" s="36">
        <f>AVERAGE(L24:L26)</f>
        <v>0</v>
      </c>
      <c r="O24" s="36">
        <f>AVERAGE(M24:M26)</f>
        <v>110.71</v>
      </c>
      <c r="P24" s="36">
        <f>STDEV(L24:L26)</f>
        <v>0</v>
      </c>
    </row>
    <row r="25" spans="1:16" x14ac:dyDescent="0.25">
      <c r="A25" s="4">
        <v>22</v>
      </c>
      <c r="B25" s="5" t="s">
        <v>47</v>
      </c>
      <c r="C25">
        <v>0.71699999999999997</v>
      </c>
      <c r="D25">
        <v>61.33</v>
      </c>
      <c r="E25" s="15">
        <f t="shared" si="0"/>
        <v>0.71699999999999997</v>
      </c>
      <c r="F25">
        <f t="shared" si="1"/>
        <v>61.33</v>
      </c>
      <c r="J25" s="37"/>
      <c r="K25" s="14" t="s">
        <v>30</v>
      </c>
      <c r="L25" s="19">
        <f t="shared" si="7"/>
        <v>0</v>
      </c>
      <c r="M25" s="19">
        <f t="shared" si="7"/>
        <v>124.8</v>
      </c>
      <c r="N25" s="36"/>
      <c r="O25" s="36"/>
      <c r="P25" s="36"/>
    </row>
    <row r="26" spans="1:16" x14ac:dyDescent="0.25">
      <c r="A26" s="4">
        <v>23</v>
      </c>
      <c r="B26" s="5" t="s">
        <v>48</v>
      </c>
      <c r="C26" s="7">
        <v>0</v>
      </c>
      <c r="D26">
        <v>119.6</v>
      </c>
      <c r="E26" s="15">
        <f t="shared" si="0"/>
        <v>0</v>
      </c>
      <c r="F26">
        <f t="shared" si="1"/>
        <v>119.6</v>
      </c>
      <c r="J26" s="37"/>
      <c r="K26" s="14" t="s">
        <v>31</v>
      </c>
      <c r="L26" s="19">
        <f t="shared" si="7"/>
        <v>0</v>
      </c>
      <c r="M26" s="19">
        <f t="shared" si="7"/>
        <v>126.5</v>
      </c>
      <c r="N26" s="36"/>
      <c r="O26" s="36"/>
      <c r="P26" s="36"/>
    </row>
    <row r="27" spans="1:16" x14ac:dyDescent="0.25">
      <c r="A27" s="4">
        <v>24</v>
      </c>
      <c r="B27" s="5" t="s">
        <v>49</v>
      </c>
      <c r="C27">
        <v>0.78620000000000001</v>
      </c>
      <c r="D27">
        <v>43.47</v>
      </c>
      <c r="E27" s="15">
        <f t="shared" si="0"/>
        <v>0.78620000000000001</v>
      </c>
      <c r="F27">
        <f t="shared" si="1"/>
        <v>43.47</v>
      </c>
      <c r="J27" s="37">
        <v>20</v>
      </c>
      <c r="K27" s="14" t="s">
        <v>41</v>
      </c>
      <c r="L27" s="16">
        <f t="shared" ref="L27:M29" si="8">E19</f>
        <v>0</v>
      </c>
      <c r="M27" s="16">
        <f t="shared" si="8"/>
        <v>54.26</v>
      </c>
      <c r="N27" s="36">
        <f>AVERAGE(L27:L29)</f>
        <v>0</v>
      </c>
      <c r="O27" s="36">
        <f>AVERAGE(M27:M29)</f>
        <v>75.203333333333333</v>
      </c>
      <c r="P27" s="36">
        <f>STDEV(L27:L29)</f>
        <v>0</v>
      </c>
    </row>
    <row r="28" spans="1:16" x14ac:dyDescent="0.25">
      <c r="A28" s="4">
        <v>25</v>
      </c>
      <c r="B28" s="5" t="s">
        <v>50</v>
      </c>
      <c r="C28" s="7">
        <v>0</v>
      </c>
      <c r="D28">
        <v>169.9</v>
      </c>
      <c r="E28" s="15">
        <f t="shared" si="0"/>
        <v>0</v>
      </c>
      <c r="F28">
        <f t="shared" si="1"/>
        <v>169.9</v>
      </c>
      <c r="J28" s="37"/>
      <c r="K28" s="14" t="s">
        <v>42</v>
      </c>
      <c r="L28" s="16">
        <f t="shared" si="8"/>
        <v>0</v>
      </c>
      <c r="M28" s="16">
        <f t="shared" si="8"/>
        <v>115.2</v>
      </c>
      <c r="N28" s="36"/>
      <c r="O28" s="36"/>
      <c r="P28" s="36"/>
    </row>
    <row r="29" spans="1:16" x14ac:dyDescent="0.25">
      <c r="A29" s="4">
        <v>26</v>
      </c>
      <c r="B29" s="5" t="s">
        <v>51</v>
      </c>
      <c r="C29" s="7">
        <v>0</v>
      </c>
      <c r="D29">
        <v>1004</v>
      </c>
      <c r="E29" s="15">
        <f t="shared" si="0"/>
        <v>0</v>
      </c>
      <c r="F29">
        <f t="shared" si="1"/>
        <v>1004</v>
      </c>
      <c r="J29" s="37"/>
      <c r="K29" s="14" t="s">
        <v>43</v>
      </c>
      <c r="L29" s="16">
        <f t="shared" si="8"/>
        <v>0</v>
      </c>
      <c r="M29" s="16">
        <f t="shared" si="8"/>
        <v>56.15</v>
      </c>
      <c r="N29" s="36"/>
      <c r="O29" s="36"/>
      <c r="P29" s="36"/>
    </row>
    <row r="30" spans="1:16" x14ac:dyDescent="0.25">
      <c r="A30" s="4">
        <v>27</v>
      </c>
      <c r="B30" s="5" t="s">
        <v>52</v>
      </c>
      <c r="C30">
        <v>0.75939999999999996</v>
      </c>
      <c r="D30">
        <v>48.04</v>
      </c>
      <c r="E30" s="15">
        <f t="shared" si="0"/>
        <v>0.75939999999999996</v>
      </c>
      <c r="F30">
        <f t="shared" si="1"/>
        <v>48.04</v>
      </c>
      <c r="J30" s="37">
        <v>30</v>
      </c>
      <c r="K30" s="14" t="s">
        <v>53</v>
      </c>
      <c r="L30" s="16">
        <f t="shared" ref="L30:M32" si="9">E31</f>
        <v>1.1255999999999999</v>
      </c>
      <c r="M30" s="16">
        <f t="shared" si="9"/>
        <v>75.38</v>
      </c>
      <c r="N30" s="36">
        <f>AVERAGE(L30:L32)</f>
        <v>1.0307333333333333</v>
      </c>
      <c r="O30" s="36">
        <f>AVERAGE(M30:M32)</f>
        <v>59.04</v>
      </c>
      <c r="P30" s="36">
        <f>STDEV(L30:L32)</f>
        <v>0.20132611190139513</v>
      </c>
    </row>
    <row r="31" spans="1:16" x14ac:dyDescent="0.25">
      <c r="A31" s="4">
        <v>28</v>
      </c>
      <c r="B31" s="5" t="s">
        <v>53</v>
      </c>
      <c r="C31">
        <v>1.1255999999999999</v>
      </c>
      <c r="D31">
        <v>75.38</v>
      </c>
      <c r="E31" s="15">
        <f t="shared" si="0"/>
        <v>1.1255999999999999</v>
      </c>
      <c r="F31">
        <f t="shared" si="1"/>
        <v>75.38</v>
      </c>
      <c r="J31" s="37"/>
      <c r="K31" s="14" t="s">
        <v>54</v>
      </c>
      <c r="L31" s="16">
        <f t="shared" si="9"/>
        <v>0.79949999999999999</v>
      </c>
      <c r="M31" s="16">
        <f t="shared" si="9"/>
        <v>47.52</v>
      </c>
      <c r="N31" s="36"/>
      <c r="O31" s="36"/>
      <c r="P31" s="36"/>
    </row>
    <row r="32" spans="1:16" x14ac:dyDescent="0.25">
      <c r="A32" s="4">
        <v>29</v>
      </c>
      <c r="B32" s="5" t="s">
        <v>54</v>
      </c>
      <c r="C32">
        <v>0.79949999999999999</v>
      </c>
      <c r="D32">
        <v>47.52</v>
      </c>
      <c r="E32" s="15">
        <f t="shared" si="0"/>
        <v>0.79949999999999999</v>
      </c>
      <c r="F32">
        <f t="shared" si="1"/>
        <v>47.52</v>
      </c>
      <c r="J32" s="37"/>
      <c r="K32" s="14" t="s">
        <v>55</v>
      </c>
      <c r="L32" s="16">
        <f t="shared" si="9"/>
        <v>1.1671</v>
      </c>
      <c r="M32" s="16">
        <f t="shared" si="9"/>
        <v>54.22</v>
      </c>
      <c r="N32" s="36"/>
      <c r="O32" s="36"/>
      <c r="P32" s="36"/>
    </row>
    <row r="33" spans="1:16" x14ac:dyDescent="0.25">
      <c r="A33" s="4">
        <v>30</v>
      </c>
      <c r="B33" s="5" t="s">
        <v>55</v>
      </c>
      <c r="C33">
        <v>1.1671</v>
      </c>
      <c r="D33">
        <v>54.22</v>
      </c>
      <c r="E33" s="15">
        <f t="shared" si="0"/>
        <v>1.1671</v>
      </c>
      <c r="F33">
        <f t="shared" si="1"/>
        <v>54.22</v>
      </c>
      <c r="J33" s="37">
        <v>40</v>
      </c>
      <c r="K33" s="14" t="s">
        <v>65</v>
      </c>
      <c r="L33" s="16">
        <f t="shared" ref="L33:M35" si="10">E43</f>
        <v>1.6447000000000001</v>
      </c>
      <c r="M33" s="16">
        <f t="shared" si="10"/>
        <v>45.48</v>
      </c>
      <c r="N33" s="36">
        <f>AVERAGE(L33:L35)</f>
        <v>2.3355999999999999</v>
      </c>
      <c r="O33" s="36">
        <f>AVERAGE(M33:M35)</f>
        <v>40.256666666666668</v>
      </c>
      <c r="P33" s="36">
        <f>STDEV(L33:L35)</f>
        <v>0.82634745113662711</v>
      </c>
    </row>
    <row r="34" spans="1:16" x14ac:dyDescent="0.25">
      <c r="A34" s="4">
        <v>31</v>
      </c>
      <c r="B34" s="5" t="s">
        <v>56</v>
      </c>
      <c r="C34">
        <v>0.8044</v>
      </c>
      <c r="D34">
        <v>51.24</v>
      </c>
      <c r="E34" s="15">
        <f t="shared" si="0"/>
        <v>0.8044</v>
      </c>
      <c r="F34">
        <f t="shared" si="1"/>
        <v>51.24</v>
      </c>
      <c r="J34" s="37"/>
      <c r="K34" s="14" t="s">
        <v>66</v>
      </c>
      <c r="L34" s="16">
        <f t="shared" si="10"/>
        <v>3.2509999999999999</v>
      </c>
      <c r="M34" s="16">
        <f t="shared" si="10"/>
        <v>35.270000000000003</v>
      </c>
      <c r="N34" s="36"/>
      <c r="O34" s="36"/>
      <c r="P34" s="36"/>
    </row>
    <row r="35" spans="1:16" x14ac:dyDescent="0.25">
      <c r="A35" s="4">
        <v>32</v>
      </c>
      <c r="B35" s="5" t="s">
        <v>57</v>
      </c>
      <c r="C35">
        <v>1.1752</v>
      </c>
      <c r="D35">
        <v>37.4</v>
      </c>
      <c r="E35" s="15">
        <f t="shared" si="0"/>
        <v>1.1752</v>
      </c>
      <c r="F35">
        <f t="shared" si="1"/>
        <v>37.4</v>
      </c>
      <c r="J35" s="37"/>
      <c r="K35" s="14" t="s">
        <v>67</v>
      </c>
      <c r="L35" s="16">
        <f t="shared" si="10"/>
        <v>2.1111</v>
      </c>
      <c r="M35" s="16">
        <f t="shared" si="10"/>
        <v>40.020000000000003</v>
      </c>
      <c r="N35" s="36"/>
      <c r="O35" s="36"/>
      <c r="P35" s="36"/>
    </row>
    <row r="36" spans="1:16" x14ac:dyDescent="0.25">
      <c r="A36" s="4">
        <v>33</v>
      </c>
      <c r="B36" s="5" t="s">
        <v>58</v>
      </c>
      <c r="C36">
        <v>0.7127</v>
      </c>
      <c r="D36">
        <v>73.569999999999993</v>
      </c>
      <c r="E36" s="15">
        <f t="shared" si="0"/>
        <v>0.7127</v>
      </c>
      <c r="F36">
        <f t="shared" si="1"/>
        <v>73.569999999999993</v>
      </c>
      <c r="J36" s="37">
        <v>50</v>
      </c>
      <c r="K36" s="14" t="s">
        <v>77</v>
      </c>
      <c r="L36" s="16">
        <f t="shared" ref="L36:M38" si="11">E55</f>
        <v>1.9326000000000001</v>
      </c>
      <c r="M36" s="16">
        <f t="shared" si="11"/>
        <v>22.28</v>
      </c>
      <c r="N36" s="36">
        <f>AVERAGE(L36:L38)</f>
        <v>8.1329666666666665</v>
      </c>
      <c r="O36" s="36">
        <f>AVERAGE(M36:M38)</f>
        <v>31.933333333333334</v>
      </c>
      <c r="P36" s="36">
        <f>STDEV(L36:L38)</f>
        <v>10.653383097557946</v>
      </c>
    </row>
    <row r="37" spans="1:16" x14ac:dyDescent="0.25">
      <c r="A37" s="4">
        <v>34</v>
      </c>
      <c r="B37" s="5" t="s">
        <v>59</v>
      </c>
      <c r="C37" s="7">
        <v>0</v>
      </c>
      <c r="D37">
        <v>164.4</v>
      </c>
      <c r="E37" s="15">
        <f t="shared" si="0"/>
        <v>0</v>
      </c>
      <c r="F37">
        <f t="shared" si="1"/>
        <v>164.4</v>
      </c>
      <c r="J37" s="37"/>
      <c r="K37" s="14" t="s">
        <v>78</v>
      </c>
      <c r="L37" s="16">
        <f t="shared" si="11"/>
        <v>2.032</v>
      </c>
      <c r="M37" s="16">
        <f t="shared" si="11"/>
        <v>64.099999999999994</v>
      </c>
      <c r="N37" s="36"/>
      <c r="O37" s="36"/>
      <c r="P37" s="36"/>
    </row>
    <row r="38" spans="1:16" x14ac:dyDescent="0.25">
      <c r="A38" s="4">
        <v>35</v>
      </c>
      <c r="B38" s="5" t="s">
        <v>60</v>
      </c>
      <c r="C38" s="7">
        <v>0</v>
      </c>
      <c r="D38">
        <v>129.80000000000001</v>
      </c>
      <c r="E38" s="15">
        <f t="shared" si="0"/>
        <v>0</v>
      </c>
      <c r="F38">
        <f t="shared" si="1"/>
        <v>129.80000000000001</v>
      </c>
      <c r="J38" s="37"/>
      <c r="K38" s="14" t="s">
        <v>79</v>
      </c>
      <c r="L38" s="16">
        <f t="shared" si="11"/>
        <v>20.4343</v>
      </c>
      <c r="M38" s="16">
        <f t="shared" si="11"/>
        <v>9.42</v>
      </c>
      <c r="N38" s="36"/>
      <c r="O38" s="36"/>
      <c r="P38" s="36"/>
    </row>
    <row r="39" spans="1:16" x14ac:dyDescent="0.25">
      <c r="A39" s="4">
        <v>36</v>
      </c>
      <c r="B39" s="5" t="s">
        <v>61</v>
      </c>
      <c r="C39" s="7">
        <v>0</v>
      </c>
      <c r="D39">
        <v>118</v>
      </c>
      <c r="E39" s="15">
        <f t="shared" si="0"/>
        <v>0</v>
      </c>
      <c r="F39">
        <f t="shared" si="1"/>
        <v>118</v>
      </c>
      <c r="J39" s="17"/>
      <c r="K39" s="17"/>
      <c r="L39" s="17"/>
      <c r="M39" s="17"/>
      <c r="N39" s="17"/>
      <c r="O39" s="17"/>
    </row>
    <row r="40" spans="1:16" x14ac:dyDescent="0.25">
      <c r="A40" s="4">
        <v>37</v>
      </c>
      <c r="B40" s="5" t="s">
        <v>62</v>
      </c>
      <c r="C40" s="7">
        <v>0</v>
      </c>
      <c r="D40">
        <v>59.88</v>
      </c>
      <c r="E40" s="15">
        <f t="shared" si="0"/>
        <v>0</v>
      </c>
      <c r="F40">
        <f t="shared" si="1"/>
        <v>59.88</v>
      </c>
      <c r="J40" s="37">
        <v>10</v>
      </c>
      <c r="K40" s="18" t="s">
        <v>32</v>
      </c>
      <c r="L40" s="19">
        <f t="shared" ref="L40:M42" si="12">E10</f>
        <v>0</v>
      </c>
      <c r="M40" s="19">
        <f t="shared" si="12"/>
        <v>188</v>
      </c>
      <c r="N40" s="36">
        <f>AVERAGE(L40:L42)</f>
        <v>0</v>
      </c>
      <c r="O40" s="36">
        <f>AVERAGE(M40:M42)</f>
        <v>186.26666666666665</v>
      </c>
      <c r="P40" s="36">
        <f>STDEV(L40:L42)</f>
        <v>0</v>
      </c>
    </row>
    <row r="41" spans="1:16" x14ac:dyDescent="0.25">
      <c r="A41" s="4">
        <v>38</v>
      </c>
      <c r="B41" s="5" t="s">
        <v>63</v>
      </c>
      <c r="C41" s="7">
        <v>0</v>
      </c>
      <c r="D41">
        <v>406.8</v>
      </c>
      <c r="E41" s="15">
        <f t="shared" si="0"/>
        <v>0</v>
      </c>
      <c r="F41">
        <f t="shared" si="1"/>
        <v>406.8</v>
      </c>
      <c r="J41" s="37"/>
      <c r="K41" s="14" t="s">
        <v>33</v>
      </c>
      <c r="L41" s="19">
        <f t="shared" si="12"/>
        <v>0</v>
      </c>
      <c r="M41" s="19">
        <f t="shared" si="12"/>
        <v>245.7</v>
      </c>
      <c r="N41" s="36"/>
      <c r="O41" s="36"/>
      <c r="P41" s="36"/>
    </row>
    <row r="42" spans="1:16" x14ac:dyDescent="0.25">
      <c r="A42" s="4">
        <v>39</v>
      </c>
      <c r="B42" s="5" t="s">
        <v>64</v>
      </c>
      <c r="C42" s="7">
        <v>0</v>
      </c>
      <c r="D42">
        <v>117.5</v>
      </c>
      <c r="E42" s="15">
        <f t="shared" si="0"/>
        <v>0</v>
      </c>
      <c r="F42">
        <f t="shared" si="1"/>
        <v>117.5</v>
      </c>
      <c r="J42" s="37"/>
      <c r="K42" s="14" t="s">
        <v>34</v>
      </c>
      <c r="L42" s="19">
        <f t="shared" si="12"/>
        <v>0</v>
      </c>
      <c r="M42" s="19">
        <f t="shared" si="12"/>
        <v>125.1</v>
      </c>
      <c r="N42" s="36"/>
      <c r="O42" s="36"/>
      <c r="P42" s="36"/>
    </row>
    <row r="43" spans="1:16" x14ac:dyDescent="0.25">
      <c r="A43" s="4">
        <v>40</v>
      </c>
      <c r="B43" s="5" t="s">
        <v>65</v>
      </c>
      <c r="C43">
        <v>1.6447000000000001</v>
      </c>
      <c r="D43">
        <v>45.48</v>
      </c>
      <c r="E43" s="15">
        <f t="shared" si="0"/>
        <v>1.6447000000000001</v>
      </c>
      <c r="F43">
        <f t="shared" si="1"/>
        <v>45.48</v>
      </c>
      <c r="J43" s="37">
        <v>20</v>
      </c>
      <c r="K43" s="14" t="s">
        <v>44</v>
      </c>
      <c r="L43" s="16">
        <f t="shared" ref="L43:M45" si="13">E22</f>
        <v>0.60870000000000002</v>
      </c>
      <c r="M43" s="16">
        <f t="shared" si="13"/>
        <v>43.01</v>
      </c>
      <c r="N43" s="36">
        <f>AVERAGE(L43:L45)</f>
        <v>0.70173333333333332</v>
      </c>
      <c r="O43" s="36">
        <f>AVERAGE(M43:M45)</f>
        <v>67.396666666666661</v>
      </c>
      <c r="P43" s="36">
        <f>STDEV(L43:L45)</f>
        <v>0.12150433462775392</v>
      </c>
    </row>
    <row r="44" spans="1:16" x14ac:dyDescent="0.25">
      <c r="A44" s="4">
        <v>41</v>
      </c>
      <c r="B44" s="5" t="s">
        <v>66</v>
      </c>
      <c r="C44">
        <v>3.2509999999999999</v>
      </c>
      <c r="D44">
        <v>35.270000000000003</v>
      </c>
      <c r="E44" s="15">
        <f t="shared" si="0"/>
        <v>3.2509999999999999</v>
      </c>
      <c r="F44">
        <f t="shared" si="1"/>
        <v>35.270000000000003</v>
      </c>
      <c r="J44" s="37"/>
      <c r="K44" s="14" t="s">
        <v>45</v>
      </c>
      <c r="L44" s="16">
        <f t="shared" si="13"/>
        <v>0.6573</v>
      </c>
      <c r="M44" s="16">
        <f t="shared" si="13"/>
        <v>72.06</v>
      </c>
      <c r="N44" s="36"/>
      <c r="O44" s="36"/>
      <c r="P44" s="36"/>
    </row>
    <row r="45" spans="1:16" x14ac:dyDescent="0.25">
      <c r="A45" s="4">
        <v>42</v>
      </c>
      <c r="B45" s="5" t="s">
        <v>67</v>
      </c>
      <c r="C45">
        <v>2.1111</v>
      </c>
      <c r="D45">
        <v>40.020000000000003</v>
      </c>
      <c r="E45" s="15">
        <f t="shared" si="0"/>
        <v>2.1111</v>
      </c>
      <c r="F45">
        <f t="shared" si="1"/>
        <v>40.020000000000003</v>
      </c>
      <c r="J45" s="37"/>
      <c r="K45" s="14" t="s">
        <v>46</v>
      </c>
      <c r="L45" s="16">
        <f t="shared" si="13"/>
        <v>0.83919999999999995</v>
      </c>
      <c r="M45" s="16">
        <f t="shared" si="13"/>
        <v>87.12</v>
      </c>
      <c r="N45" s="36"/>
      <c r="O45" s="36"/>
      <c r="P45" s="36"/>
    </row>
    <row r="46" spans="1:16" x14ac:dyDescent="0.25">
      <c r="A46" s="4">
        <v>43</v>
      </c>
      <c r="B46" s="5" t="s">
        <v>68</v>
      </c>
      <c r="C46" s="7">
        <v>0</v>
      </c>
      <c r="D46">
        <v>121.5</v>
      </c>
      <c r="E46" s="15">
        <f t="shared" si="0"/>
        <v>0</v>
      </c>
      <c r="F46">
        <f t="shared" si="1"/>
        <v>121.5</v>
      </c>
      <c r="J46" s="37">
        <v>30</v>
      </c>
      <c r="K46" s="14" t="s">
        <v>56</v>
      </c>
      <c r="L46" s="16">
        <f t="shared" ref="L46:M48" si="14">E34</f>
        <v>0.8044</v>
      </c>
      <c r="M46" s="16">
        <f t="shared" si="14"/>
        <v>51.24</v>
      </c>
      <c r="N46" s="36">
        <f>AVERAGE(L46:L48)</f>
        <v>0.89743333333333331</v>
      </c>
      <c r="O46" s="36">
        <f>AVERAGE(M46:M48)</f>
        <v>54.069999999999993</v>
      </c>
      <c r="P46" s="36">
        <f>STDEV(L46:L48)</f>
        <v>0.24488357097472507</v>
      </c>
    </row>
    <row r="47" spans="1:16" x14ac:dyDescent="0.25">
      <c r="A47" s="4">
        <v>44</v>
      </c>
      <c r="B47" s="5" t="s">
        <v>69</v>
      </c>
      <c r="C47">
        <v>0.78410000000000002</v>
      </c>
      <c r="D47">
        <v>77.319999999999993</v>
      </c>
      <c r="E47" s="15">
        <f t="shared" si="0"/>
        <v>0.78410000000000002</v>
      </c>
      <c r="F47">
        <f t="shared" si="1"/>
        <v>77.319999999999993</v>
      </c>
      <c r="J47" s="37"/>
      <c r="K47" s="14" t="s">
        <v>57</v>
      </c>
      <c r="L47" s="16">
        <f t="shared" si="14"/>
        <v>1.1752</v>
      </c>
      <c r="M47" s="16">
        <f t="shared" si="14"/>
        <v>37.4</v>
      </c>
      <c r="N47" s="36"/>
      <c r="O47" s="36"/>
      <c r="P47" s="36"/>
    </row>
    <row r="48" spans="1:16" x14ac:dyDescent="0.25">
      <c r="A48" s="4">
        <v>45</v>
      </c>
      <c r="B48" s="5" t="s">
        <v>70</v>
      </c>
      <c r="C48" s="7">
        <v>0</v>
      </c>
      <c r="D48">
        <v>52.94</v>
      </c>
      <c r="E48" s="15">
        <f t="shared" si="0"/>
        <v>0</v>
      </c>
      <c r="F48">
        <f t="shared" si="1"/>
        <v>52.94</v>
      </c>
      <c r="J48" s="37"/>
      <c r="K48" s="14" t="s">
        <v>58</v>
      </c>
      <c r="L48" s="16">
        <f t="shared" si="14"/>
        <v>0.7127</v>
      </c>
      <c r="M48" s="16">
        <f t="shared" si="14"/>
        <v>73.569999999999993</v>
      </c>
      <c r="N48" s="36"/>
      <c r="O48" s="36"/>
      <c r="P48" s="36"/>
    </row>
    <row r="49" spans="1:16" x14ac:dyDescent="0.25">
      <c r="A49" s="4">
        <v>46</v>
      </c>
      <c r="B49" s="5" t="s">
        <v>71</v>
      </c>
      <c r="C49" s="7">
        <v>0</v>
      </c>
      <c r="D49">
        <v>53.42</v>
      </c>
      <c r="E49" s="15">
        <f t="shared" si="0"/>
        <v>0</v>
      </c>
      <c r="F49">
        <f t="shared" si="1"/>
        <v>53.42</v>
      </c>
      <c r="J49" s="37">
        <v>40</v>
      </c>
      <c r="K49" s="14" t="s">
        <v>68</v>
      </c>
      <c r="L49" s="16">
        <f t="shared" ref="L49:M51" si="15">E46</f>
        <v>0</v>
      </c>
      <c r="M49" s="16">
        <f t="shared" si="15"/>
        <v>121.5</v>
      </c>
      <c r="N49" s="36">
        <f>AVERAGE(L49:L51)</f>
        <v>0.26136666666666669</v>
      </c>
      <c r="O49" s="36">
        <f>AVERAGE(M49:M51)</f>
        <v>83.92</v>
      </c>
      <c r="P49" s="36">
        <f>STDEV(L49:L51)</f>
        <v>0.45270034607158555</v>
      </c>
    </row>
    <row r="50" spans="1:16" x14ac:dyDescent="0.25">
      <c r="A50" s="4">
        <v>47</v>
      </c>
      <c r="B50" s="5" t="s">
        <v>72</v>
      </c>
      <c r="C50" s="7">
        <v>0</v>
      </c>
      <c r="D50">
        <v>149.30000000000001</v>
      </c>
      <c r="E50" s="15">
        <f t="shared" si="0"/>
        <v>0</v>
      </c>
      <c r="F50">
        <f t="shared" si="1"/>
        <v>149.30000000000001</v>
      </c>
      <c r="J50" s="37"/>
      <c r="K50" s="14" t="s">
        <v>69</v>
      </c>
      <c r="L50" s="16">
        <f t="shared" si="15"/>
        <v>0.78410000000000002</v>
      </c>
      <c r="M50" s="16">
        <f t="shared" si="15"/>
        <v>77.319999999999993</v>
      </c>
      <c r="N50" s="36"/>
      <c r="O50" s="36"/>
      <c r="P50" s="36"/>
    </row>
    <row r="51" spans="1:16" x14ac:dyDescent="0.25">
      <c r="A51" s="4">
        <v>48</v>
      </c>
      <c r="B51" s="5" t="s">
        <v>73</v>
      </c>
      <c r="C51" s="7">
        <v>0</v>
      </c>
      <c r="D51">
        <v>216.1</v>
      </c>
      <c r="E51" s="15">
        <f t="shared" si="0"/>
        <v>0</v>
      </c>
      <c r="F51">
        <f t="shared" si="1"/>
        <v>216.1</v>
      </c>
      <c r="J51" s="37"/>
      <c r="K51" s="14" t="s">
        <v>70</v>
      </c>
      <c r="L51" s="16">
        <f t="shared" si="15"/>
        <v>0</v>
      </c>
      <c r="M51" s="16">
        <f t="shared" si="15"/>
        <v>52.94</v>
      </c>
      <c r="N51" s="36"/>
      <c r="O51" s="36"/>
      <c r="P51" s="36"/>
    </row>
    <row r="52" spans="1:16" x14ac:dyDescent="0.25">
      <c r="A52" s="4">
        <v>49</v>
      </c>
      <c r="B52" s="5" t="s">
        <v>74</v>
      </c>
      <c r="C52" s="7">
        <v>0</v>
      </c>
      <c r="D52">
        <v>748.7</v>
      </c>
      <c r="E52" s="15">
        <f t="shared" si="0"/>
        <v>0</v>
      </c>
      <c r="F52">
        <f t="shared" si="1"/>
        <v>748.7</v>
      </c>
      <c r="J52" s="37">
        <v>50</v>
      </c>
      <c r="K52" s="14" t="s">
        <v>80</v>
      </c>
      <c r="L52" s="16">
        <f t="shared" ref="L52:M54" si="16">E58</f>
        <v>1.2742</v>
      </c>
      <c r="M52" s="16">
        <f t="shared" si="16"/>
        <v>19.29</v>
      </c>
      <c r="N52" s="36">
        <f>AVERAGE(L52:L54)</f>
        <v>0.94100000000000017</v>
      </c>
      <c r="O52" s="36">
        <f>AVERAGE(M52:M54)</f>
        <v>39.316666666666663</v>
      </c>
      <c r="P52" s="36">
        <f>STDEV(L52:L54)</f>
        <v>0.29619068182506947</v>
      </c>
    </row>
    <row r="53" spans="1:16" x14ac:dyDescent="0.25">
      <c r="A53" s="4">
        <v>50</v>
      </c>
      <c r="B53" s="5" t="s">
        <v>75</v>
      </c>
      <c r="C53" s="7">
        <v>0</v>
      </c>
      <c r="D53">
        <v>266.39999999999998</v>
      </c>
      <c r="E53" s="15">
        <f t="shared" si="0"/>
        <v>0</v>
      </c>
      <c r="F53">
        <f t="shared" si="1"/>
        <v>266.39999999999998</v>
      </c>
      <c r="J53" s="37"/>
      <c r="K53" s="14" t="s">
        <v>81</v>
      </c>
      <c r="L53" s="16">
        <f t="shared" si="16"/>
        <v>0.84119999999999995</v>
      </c>
      <c r="M53" s="16">
        <f t="shared" si="16"/>
        <v>31.39</v>
      </c>
      <c r="N53" s="36"/>
      <c r="O53" s="36"/>
      <c r="P53" s="36"/>
    </row>
    <row r="54" spans="1:16" x14ac:dyDescent="0.25">
      <c r="A54" s="4">
        <v>51</v>
      </c>
      <c r="B54" s="5" t="s">
        <v>76</v>
      </c>
      <c r="C54">
        <v>1.3183</v>
      </c>
      <c r="D54">
        <v>15.47</v>
      </c>
      <c r="E54" s="15">
        <f t="shared" si="0"/>
        <v>1.3183</v>
      </c>
      <c r="F54">
        <f t="shared" si="1"/>
        <v>15.47</v>
      </c>
      <c r="J54" s="37"/>
      <c r="K54" s="14" t="s">
        <v>82</v>
      </c>
      <c r="L54" s="16">
        <f t="shared" si="16"/>
        <v>0.70760000000000001</v>
      </c>
      <c r="M54" s="16">
        <f t="shared" si="16"/>
        <v>67.27</v>
      </c>
      <c r="N54" s="36"/>
      <c r="O54" s="36"/>
      <c r="P54" s="36"/>
    </row>
    <row r="55" spans="1:16" x14ac:dyDescent="0.25">
      <c r="A55" s="4">
        <v>52</v>
      </c>
      <c r="B55" s="5" t="s">
        <v>77</v>
      </c>
      <c r="C55">
        <v>1.9326000000000001</v>
      </c>
      <c r="D55">
        <v>22.28</v>
      </c>
      <c r="E55" s="15">
        <f t="shared" si="0"/>
        <v>1.9326000000000001</v>
      </c>
      <c r="F55">
        <f t="shared" si="1"/>
        <v>22.28</v>
      </c>
      <c r="J55" s="17"/>
      <c r="K55" s="17"/>
      <c r="L55" s="17"/>
      <c r="M55" s="17"/>
      <c r="N55" s="17"/>
      <c r="O55" s="17"/>
    </row>
    <row r="56" spans="1:16" x14ac:dyDescent="0.25">
      <c r="A56" s="4">
        <v>53</v>
      </c>
      <c r="B56" s="5" t="s">
        <v>78</v>
      </c>
      <c r="C56">
        <v>2.032</v>
      </c>
      <c r="D56">
        <v>64.099999999999994</v>
      </c>
      <c r="E56" s="15">
        <f t="shared" si="0"/>
        <v>2.032</v>
      </c>
      <c r="F56">
        <f t="shared" si="1"/>
        <v>64.099999999999994</v>
      </c>
      <c r="J56" s="37">
        <v>10</v>
      </c>
      <c r="K56" s="18" t="s">
        <v>35</v>
      </c>
      <c r="L56" s="19">
        <f t="shared" ref="L56:M58" si="17">E13</f>
        <v>0</v>
      </c>
      <c r="M56" s="19">
        <f t="shared" si="17"/>
        <v>96.77</v>
      </c>
      <c r="N56" s="36">
        <f>AVERAGE(L56:L58)</f>
        <v>0.47220000000000001</v>
      </c>
      <c r="O56" s="36">
        <f>AVERAGE(M56:M58)</f>
        <v>61.406666666666673</v>
      </c>
      <c r="P56" s="36">
        <f>STDEV(L56:L58)</f>
        <v>0.41101742055538232</v>
      </c>
    </row>
    <row r="57" spans="1:16" x14ac:dyDescent="0.25">
      <c r="A57" s="4">
        <v>54</v>
      </c>
      <c r="B57" s="5" t="s">
        <v>79</v>
      </c>
      <c r="C57">
        <v>20.4343</v>
      </c>
      <c r="D57">
        <v>9.42</v>
      </c>
      <c r="E57" s="15">
        <f t="shared" si="0"/>
        <v>20.4343</v>
      </c>
      <c r="F57">
        <f t="shared" si="1"/>
        <v>9.42</v>
      </c>
      <c r="J57" s="37"/>
      <c r="K57" s="14" t="s">
        <v>36</v>
      </c>
      <c r="L57" s="19">
        <f t="shared" si="17"/>
        <v>0.74960000000000004</v>
      </c>
      <c r="M57" s="19">
        <f t="shared" si="17"/>
        <v>48.03</v>
      </c>
      <c r="N57" s="36"/>
      <c r="O57" s="36"/>
      <c r="P57" s="36"/>
    </row>
    <row r="58" spans="1:16" x14ac:dyDescent="0.25">
      <c r="A58" s="4">
        <v>55</v>
      </c>
      <c r="B58" s="5" t="s">
        <v>80</v>
      </c>
      <c r="C58">
        <v>1.2742</v>
      </c>
      <c r="D58">
        <v>19.29</v>
      </c>
      <c r="E58" s="15">
        <f t="shared" si="0"/>
        <v>1.2742</v>
      </c>
      <c r="F58">
        <f t="shared" si="1"/>
        <v>19.29</v>
      </c>
      <c r="J58" s="37"/>
      <c r="K58" s="14" t="s">
        <v>37</v>
      </c>
      <c r="L58" s="19">
        <f t="shared" si="17"/>
        <v>0.66700000000000004</v>
      </c>
      <c r="M58" s="19">
        <f t="shared" si="17"/>
        <v>39.42</v>
      </c>
      <c r="N58" s="36"/>
      <c r="O58" s="36"/>
      <c r="P58" s="36"/>
    </row>
    <row r="59" spans="1:16" x14ac:dyDescent="0.25">
      <c r="A59" s="4">
        <v>56</v>
      </c>
      <c r="B59" s="5" t="s">
        <v>81</v>
      </c>
      <c r="C59">
        <v>0.84119999999999995</v>
      </c>
      <c r="D59">
        <v>31.39</v>
      </c>
      <c r="E59" s="15">
        <f t="shared" si="0"/>
        <v>0.84119999999999995</v>
      </c>
      <c r="F59">
        <f t="shared" si="1"/>
        <v>31.39</v>
      </c>
      <c r="J59" s="37">
        <v>20</v>
      </c>
      <c r="K59" s="14" t="s">
        <v>47</v>
      </c>
      <c r="L59" s="16">
        <f t="shared" ref="L59:M61" si="18">E25</f>
        <v>0.71699999999999997</v>
      </c>
      <c r="M59" s="16">
        <f t="shared" si="18"/>
        <v>61.33</v>
      </c>
      <c r="N59" s="36">
        <f>AVERAGE(L59:L61)</f>
        <v>0.50106666666666666</v>
      </c>
      <c r="O59" s="36">
        <f>AVERAGE(M59:M61)</f>
        <v>74.8</v>
      </c>
      <c r="P59" s="36">
        <f>STDEV(L59:L61)</f>
        <v>0.43531369532020614</v>
      </c>
    </row>
    <row r="60" spans="1:16" x14ac:dyDescent="0.25">
      <c r="A60" s="4">
        <v>57</v>
      </c>
      <c r="B60" s="5" t="s">
        <v>82</v>
      </c>
      <c r="C60">
        <v>0.70760000000000001</v>
      </c>
      <c r="D60">
        <v>67.27</v>
      </c>
      <c r="E60" s="15">
        <f t="shared" si="0"/>
        <v>0.70760000000000001</v>
      </c>
      <c r="F60">
        <f t="shared" si="1"/>
        <v>67.27</v>
      </c>
      <c r="J60" s="37"/>
      <c r="K60" s="14" t="s">
        <v>48</v>
      </c>
      <c r="L60" s="16">
        <f t="shared" si="18"/>
        <v>0</v>
      </c>
      <c r="M60" s="16">
        <f t="shared" si="18"/>
        <v>119.6</v>
      </c>
      <c r="N60" s="36"/>
      <c r="O60" s="36"/>
      <c r="P60" s="36"/>
    </row>
    <row r="61" spans="1:16" x14ac:dyDescent="0.25">
      <c r="A61" s="4">
        <v>58</v>
      </c>
      <c r="B61" s="5" t="s">
        <v>83</v>
      </c>
      <c r="C61" s="7">
        <v>0</v>
      </c>
      <c r="D61">
        <v>374.7</v>
      </c>
      <c r="E61" s="15">
        <f t="shared" si="0"/>
        <v>0</v>
      </c>
      <c r="F61">
        <f t="shared" si="1"/>
        <v>374.7</v>
      </c>
      <c r="J61" s="37"/>
      <c r="K61" s="14" t="s">
        <v>49</v>
      </c>
      <c r="L61" s="16">
        <f t="shared" si="18"/>
        <v>0.78620000000000001</v>
      </c>
      <c r="M61" s="16">
        <f t="shared" si="18"/>
        <v>43.47</v>
      </c>
      <c r="N61" s="36"/>
      <c r="O61" s="36"/>
      <c r="P61" s="36"/>
    </row>
    <row r="62" spans="1:16" x14ac:dyDescent="0.25">
      <c r="A62" s="4">
        <v>59</v>
      </c>
      <c r="B62" s="5" t="s">
        <v>84</v>
      </c>
      <c r="C62" s="7">
        <v>0</v>
      </c>
      <c r="D62">
        <v>162.80000000000001</v>
      </c>
      <c r="E62" s="15">
        <f t="shared" si="0"/>
        <v>0</v>
      </c>
      <c r="F62">
        <f t="shared" si="1"/>
        <v>162.80000000000001</v>
      </c>
      <c r="J62" s="37">
        <v>30</v>
      </c>
      <c r="K62" s="14" t="s">
        <v>59</v>
      </c>
      <c r="L62" s="16">
        <f t="shared" ref="L62:M64" si="19">E37</f>
        <v>0</v>
      </c>
      <c r="M62" s="16">
        <f t="shared" si="19"/>
        <v>164.4</v>
      </c>
      <c r="N62" s="36">
        <f>AVERAGE(L62:L64)</f>
        <v>0</v>
      </c>
      <c r="O62" s="36">
        <f>AVERAGE(M62:M64)</f>
        <v>137.4</v>
      </c>
      <c r="P62" s="36">
        <f>STDEV(L62:L64)</f>
        <v>0</v>
      </c>
    </row>
    <row r="63" spans="1:16" x14ac:dyDescent="0.25">
      <c r="A63" s="4">
        <v>60</v>
      </c>
      <c r="B63" s="5" t="s">
        <v>85</v>
      </c>
      <c r="C63" s="7">
        <v>0</v>
      </c>
      <c r="D63">
        <v>253.4</v>
      </c>
      <c r="E63" s="15">
        <f t="shared" si="0"/>
        <v>0</v>
      </c>
      <c r="F63">
        <f t="shared" si="1"/>
        <v>253.4</v>
      </c>
      <c r="J63" s="37"/>
      <c r="K63" s="14" t="s">
        <v>60</v>
      </c>
      <c r="L63" s="16">
        <f t="shared" si="19"/>
        <v>0</v>
      </c>
      <c r="M63" s="16">
        <f t="shared" si="19"/>
        <v>129.80000000000001</v>
      </c>
      <c r="N63" s="36"/>
      <c r="O63" s="36"/>
      <c r="P63" s="36"/>
    </row>
    <row r="64" spans="1:16" x14ac:dyDescent="0.25">
      <c r="J64" s="37"/>
      <c r="K64" s="14" t="s">
        <v>61</v>
      </c>
      <c r="L64" s="16">
        <f t="shared" si="19"/>
        <v>0</v>
      </c>
      <c r="M64" s="16">
        <f t="shared" si="19"/>
        <v>118</v>
      </c>
      <c r="N64" s="36"/>
      <c r="O64" s="36"/>
      <c r="P64" s="36"/>
    </row>
    <row r="65" spans="10:16" x14ac:dyDescent="0.25">
      <c r="J65" s="37">
        <v>40</v>
      </c>
      <c r="K65" s="14" t="s">
        <v>71</v>
      </c>
      <c r="L65" s="16">
        <f t="shared" ref="L65:M67" si="20">E49</f>
        <v>0</v>
      </c>
      <c r="M65" s="16">
        <f t="shared" si="20"/>
        <v>53.42</v>
      </c>
      <c r="N65" s="36">
        <f>AVERAGE(L65:L67)</f>
        <v>0</v>
      </c>
      <c r="O65" s="36">
        <f>AVERAGE(M65:M67)</f>
        <v>139.60666666666668</v>
      </c>
      <c r="P65" s="36">
        <f>STDEV(L65:L67)</f>
        <v>0</v>
      </c>
    </row>
    <row r="66" spans="10:16" x14ac:dyDescent="0.25">
      <c r="J66" s="37"/>
      <c r="K66" s="14" t="s">
        <v>72</v>
      </c>
      <c r="L66" s="16">
        <f t="shared" si="20"/>
        <v>0</v>
      </c>
      <c r="M66" s="16">
        <f t="shared" si="20"/>
        <v>149.30000000000001</v>
      </c>
      <c r="N66" s="36"/>
      <c r="O66" s="36"/>
      <c r="P66" s="36"/>
    </row>
    <row r="67" spans="10:16" x14ac:dyDescent="0.25">
      <c r="J67" s="37"/>
      <c r="K67" s="14" t="s">
        <v>73</v>
      </c>
      <c r="L67" s="16">
        <f t="shared" si="20"/>
        <v>0</v>
      </c>
      <c r="M67" s="16">
        <f t="shared" si="20"/>
        <v>216.1</v>
      </c>
      <c r="N67" s="36"/>
      <c r="O67" s="36"/>
      <c r="P67" s="36"/>
    </row>
    <row r="68" spans="10:16" x14ac:dyDescent="0.25">
      <c r="J68" s="37">
        <v>50</v>
      </c>
      <c r="K68" s="14" t="s">
        <v>83</v>
      </c>
      <c r="L68" s="16">
        <f t="shared" ref="L68:M70" si="21">E61</f>
        <v>0</v>
      </c>
      <c r="M68" s="16">
        <f t="shared" si="21"/>
        <v>374.7</v>
      </c>
      <c r="N68" s="36">
        <f>AVERAGE(L68:L70)</f>
        <v>0</v>
      </c>
      <c r="O68" s="36">
        <f>AVERAGE(M68:M70)</f>
        <v>263.63333333333333</v>
      </c>
      <c r="P68" s="36">
        <f>STDEV(L68:L70)</f>
        <v>0</v>
      </c>
    </row>
    <row r="69" spans="10:16" x14ac:dyDescent="0.25">
      <c r="J69" s="37"/>
      <c r="K69" s="14" t="s">
        <v>84</v>
      </c>
      <c r="L69" s="16">
        <f t="shared" si="21"/>
        <v>0</v>
      </c>
      <c r="M69" s="16">
        <f t="shared" si="21"/>
        <v>162.80000000000001</v>
      </c>
      <c r="N69" s="36"/>
      <c r="O69" s="36"/>
      <c r="P69" s="36"/>
    </row>
    <row r="70" spans="10:16" x14ac:dyDescent="0.25">
      <c r="J70" s="37"/>
      <c r="K70" s="14" t="s">
        <v>85</v>
      </c>
      <c r="L70" s="16">
        <f t="shared" si="21"/>
        <v>0</v>
      </c>
      <c r="M70" s="16">
        <f t="shared" si="21"/>
        <v>253.4</v>
      </c>
      <c r="N70" s="36"/>
      <c r="O70" s="36"/>
      <c r="P70" s="36"/>
    </row>
  </sheetData>
  <mergeCells count="80">
    <mergeCell ref="J8:J10"/>
    <mergeCell ref="N8:N10"/>
    <mergeCell ref="O8:O10"/>
    <mergeCell ref="P8:P10"/>
    <mergeCell ref="J11:J13"/>
    <mergeCell ref="N11:N13"/>
    <mergeCell ref="O11:O13"/>
    <mergeCell ref="P11:P13"/>
    <mergeCell ref="J14:J16"/>
    <mergeCell ref="N14:N16"/>
    <mergeCell ref="O14:O16"/>
    <mergeCell ref="P14:P16"/>
    <mergeCell ref="J17:J19"/>
    <mergeCell ref="N17:N19"/>
    <mergeCell ref="O17:O19"/>
    <mergeCell ref="P17:P19"/>
    <mergeCell ref="J20:J22"/>
    <mergeCell ref="N20:N22"/>
    <mergeCell ref="O20:O22"/>
    <mergeCell ref="P20:P22"/>
    <mergeCell ref="J24:J26"/>
    <mergeCell ref="N24:N26"/>
    <mergeCell ref="O24:O26"/>
    <mergeCell ref="P24:P26"/>
    <mergeCell ref="J27:J29"/>
    <mergeCell ref="N27:N29"/>
    <mergeCell ref="O27:O29"/>
    <mergeCell ref="P27:P29"/>
    <mergeCell ref="J30:J32"/>
    <mergeCell ref="N30:N32"/>
    <mergeCell ref="O30:O32"/>
    <mergeCell ref="P30:P32"/>
    <mergeCell ref="O33:O35"/>
    <mergeCell ref="P33:P35"/>
    <mergeCell ref="J36:J38"/>
    <mergeCell ref="N36:N38"/>
    <mergeCell ref="O36:O38"/>
    <mergeCell ref="P36:P38"/>
    <mergeCell ref="J33:J35"/>
    <mergeCell ref="N33:N35"/>
    <mergeCell ref="O40:O42"/>
    <mergeCell ref="P40:P42"/>
    <mergeCell ref="J43:J45"/>
    <mergeCell ref="N43:N45"/>
    <mergeCell ref="O43:O45"/>
    <mergeCell ref="P43:P45"/>
    <mergeCell ref="J40:J42"/>
    <mergeCell ref="N40:N42"/>
    <mergeCell ref="O46:O48"/>
    <mergeCell ref="P46:P48"/>
    <mergeCell ref="J49:J51"/>
    <mergeCell ref="N49:N51"/>
    <mergeCell ref="O49:O51"/>
    <mergeCell ref="P49:P51"/>
    <mergeCell ref="J46:J48"/>
    <mergeCell ref="N46:N48"/>
    <mergeCell ref="O52:O54"/>
    <mergeCell ref="P52:P54"/>
    <mergeCell ref="J56:J58"/>
    <mergeCell ref="N56:N58"/>
    <mergeCell ref="O56:O58"/>
    <mergeCell ref="P56:P58"/>
    <mergeCell ref="J52:J54"/>
    <mergeCell ref="N52:N54"/>
    <mergeCell ref="O59:O61"/>
    <mergeCell ref="P59:P61"/>
    <mergeCell ref="J62:J64"/>
    <mergeCell ref="N62:N64"/>
    <mergeCell ref="O62:O64"/>
    <mergeCell ref="P62:P64"/>
    <mergeCell ref="J59:J61"/>
    <mergeCell ref="N59:N61"/>
    <mergeCell ref="O65:O67"/>
    <mergeCell ref="P65:P67"/>
    <mergeCell ref="J68:J70"/>
    <mergeCell ref="N68:N70"/>
    <mergeCell ref="O68:O70"/>
    <mergeCell ref="P68:P70"/>
    <mergeCell ref="J65:J67"/>
    <mergeCell ref="N65:N6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Q71"/>
  <sheetViews>
    <sheetView topLeftCell="G2" zoomScale="133" zoomScaleNormal="90" workbookViewId="0">
      <selection activeCell="H9" sqref="H9:H10"/>
    </sheetView>
  </sheetViews>
  <sheetFormatPr defaultColWidth="11" defaultRowHeight="15.75" x14ac:dyDescent="0.25"/>
  <cols>
    <col min="15" max="15" width="16" bestFit="1" customWidth="1"/>
    <col min="16" max="16" width="13.625" bestFit="1" customWidth="1"/>
  </cols>
  <sheetData>
    <row r="4" spans="2:17" x14ac:dyDescent="0.25">
      <c r="B4" s="2"/>
      <c r="C4" s="2"/>
      <c r="D4" s="2" t="s">
        <v>12</v>
      </c>
      <c r="E4" s="2" t="s">
        <v>0</v>
      </c>
      <c r="F4" s="2" t="s">
        <v>110</v>
      </c>
      <c r="G4" s="2" t="s">
        <v>0</v>
      </c>
    </row>
    <row r="5" spans="2:17" x14ac:dyDescent="0.25">
      <c r="B5" s="4">
        <v>1</v>
      </c>
      <c r="C5" s="5" t="s">
        <v>26</v>
      </c>
      <c r="D5">
        <v>10.001899999999999</v>
      </c>
      <c r="E5">
        <v>0.66</v>
      </c>
      <c r="F5" s="15">
        <f>D5/1000</f>
        <v>1.0001899999999999E-2</v>
      </c>
      <c r="G5">
        <f>E5</f>
        <v>0.66</v>
      </c>
    </row>
    <row r="6" spans="2:17" x14ac:dyDescent="0.25">
      <c r="B6" s="4">
        <v>2</v>
      </c>
      <c r="C6" s="5" t="s">
        <v>27</v>
      </c>
      <c r="D6">
        <v>10.928800000000001</v>
      </c>
      <c r="E6">
        <v>0.93</v>
      </c>
      <c r="F6" s="15">
        <f t="shared" ref="F6:F64" si="0">D6/1000</f>
        <v>1.0928800000000001E-2</v>
      </c>
      <c r="G6">
        <f t="shared" ref="G6:G64" si="1">E6</f>
        <v>0.93</v>
      </c>
    </row>
    <row r="7" spans="2:17" x14ac:dyDescent="0.25">
      <c r="B7" s="4">
        <v>3</v>
      </c>
      <c r="C7" s="5" t="s">
        <v>28</v>
      </c>
      <c r="D7">
        <v>11.935</v>
      </c>
      <c r="E7">
        <v>0.54</v>
      </c>
      <c r="F7" s="15">
        <f t="shared" si="0"/>
        <v>1.1935000000000001E-2</v>
      </c>
      <c r="G7">
        <f t="shared" si="1"/>
        <v>0.54</v>
      </c>
    </row>
    <row r="8" spans="2:17" x14ac:dyDescent="0.25">
      <c r="B8" s="4">
        <v>4</v>
      </c>
      <c r="C8" s="5" t="s">
        <v>29</v>
      </c>
      <c r="D8">
        <v>16.105399999999999</v>
      </c>
      <c r="E8">
        <v>0.66</v>
      </c>
      <c r="F8" s="15">
        <f t="shared" si="0"/>
        <v>1.6105399999999999E-2</v>
      </c>
      <c r="G8">
        <f t="shared" si="1"/>
        <v>0.66</v>
      </c>
      <c r="K8" s="10" t="s">
        <v>89</v>
      </c>
      <c r="L8" s="11" t="s">
        <v>90</v>
      </c>
      <c r="M8" s="12" t="s">
        <v>111</v>
      </c>
      <c r="N8" s="12" t="s">
        <v>93</v>
      </c>
      <c r="O8" s="12" t="s">
        <v>112</v>
      </c>
      <c r="P8" s="13" t="s">
        <v>95</v>
      </c>
      <c r="Q8" s="13" t="s">
        <v>98</v>
      </c>
    </row>
    <row r="9" spans="2:17" x14ac:dyDescent="0.25">
      <c r="B9" s="4">
        <v>5</v>
      </c>
      <c r="C9" s="5" t="s">
        <v>30</v>
      </c>
      <c r="D9">
        <v>15.8748</v>
      </c>
      <c r="E9">
        <v>1.19</v>
      </c>
      <c r="F9" s="15">
        <f t="shared" si="0"/>
        <v>1.5874800000000001E-2</v>
      </c>
      <c r="G9">
        <f t="shared" si="1"/>
        <v>1.19</v>
      </c>
      <c r="K9" s="37">
        <v>10</v>
      </c>
      <c r="L9" s="14" t="s">
        <v>26</v>
      </c>
      <c r="M9" s="16">
        <f t="shared" ref="M9:N11" si="2">F5</f>
        <v>1.0001899999999999E-2</v>
      </c>
      <c r="N9" s="16">
        <f t="shared" si="2"/>
        <v>0.66</v>
      </c>
      <c r="O9" s="36">
        <f>AVERAGE(M9:M11)</f>
        <v>1.0955233333333333E-2</v>
      </c>
      <c r="P9" s="36">
        <f>AVERAGE(N9:N11)</f>
        <v>0.71</v>
      </c>
      <c r="Q9" s="36">
        <f>STDEV(M9:M11)</f>
        <v>9.6682105031558718E-4</v>
      </c>
    </row>
    <row r="10" spans="2:17" x14ac:dyDescent="0.25">
      <c r="B10" s="4">
        <v>6</v>
      </c>
      <c r="C10" s="5" t="s">
        <v>31</v>
      </c>
      <c r="D10">
        <v>16.695</v>
      </c>
      <c r="E10">
        <v>0.77</v>
      </c>
      <c r="F10" s="15">
        <f t="shared" si="0"/>
        <v>1.6695000000000002E-2</v>
      </c>
      <c r="G10">
        <f t="shared" si="1"/>
        <v>0.77</v>
      </c>
      <c r="K10" s="37"/>
      <c r="L10" s="14" t="s">
        <v>27</v>
      </c>
      <c r="M10" s="16">
        <f t="shared" si="2"/>
        <v>1.0928800000000001E-2</v>
      </c>
      <c r="N10" s="16">
        <f t="shared" si="2"/>
        <v>0.93</v>
      </c>
      <c r="O10" s="36"/>
      <c r="P10" s="36"/>
      <c r="Q10" s="36"/>
    </row>
    <row r="11" spans="2:17" x14ac:dyDescent="0.25">
      <c r="B11" s="4">
        <v>7</v>
      </c>
      <c r="C11" s="5" t="s">
        <v>32</v>
      </c>
      <c r="D11">
        <v>17.561399999999999</v>
      </c>
      <c r="E11">
        <v>0.37</v>
      </c>
      <c r="F11" s="15">
        <f t="shared" si="0"/>
        <v>1.7561399999999998E-2</v>
      </c>
      <c r="G11">
        <f t="shared" si="1"/>
        <v>0.37</v>
      </c>
      <c r="K11" s="37"/>
      <c r="L11" s="14" t="s">
        <v>28</v>
      </c>
      <c r="M11" s="16">
        <f t="shared" si="2"/>
        <v>1.1935000000000001E-2</v>
      </c>
      <c r="N11" s="16">
        <f t="shared" si="2"/>
        <v>0.54</v>
      </c>
      <c r="O11" s="36"/>
      <c r="P11" s="36"/>
      <c r="Q11" s="36"/>
    </row>
    <row r="12" spans="2:17" x14ac:dyDescent="0.25">
      <c r="B12" s="4">
        <v>8</v>
      </c>
      <c r="C12" s="5" t="s">
        <v>33</v>
      </c>
      <c r="D12">
        <v>17.8963</v>
      </c>
      <c r="E12">
        <v>0.73</v>
      </c>
      <c r="F12" s="15">
        <f t="shared" si="0"/>
        <v>1.78963E-2</v>
      </c>
      <c r="G12">
        <f t="shared" si="1"/>
        <v>0.73</v>
      </c>
      <c r="K12" s="37">
        <v>20</v>
      </c>
      <c r="L12" s="14" t="s">
        <v>38</v>
      </c>
      <c r="M12" s="16">
        <f t="shared" ref="M12:N14" si="3">F17</f>
        <v>7.0533000000000002E-3</v>
      </c>
      <c r="N12" s="16">
        <f t="shared" si="3"/>
        <v>1.17</v>
      </c>
      <c r="O12" s="36">
        <f>AVERAGE(M12:M14)</f>
        <v>7.8449999999999995E-3</v>
      </c>
      <c r="P12" s="36">
        <f>AVERAGE(N12:N14)</f>
        <v>1.1533333333333333</v>
      </c>
      <c r="Q12" s="36">
        <f>STDEV(M12:M14)</f>
        <v>9.8245355615418249E-4</v>
      </c>
    </row>
    <row r="13" spans="2:17" x14ac:dyDescent="0.25">
      <c r="B13" s="4">
        <v>9</v>
      </c>
      <c r="C13" s="5" t="s">
        <v>34</v>
      </c>
      <c r="D13">
        <v>19.855399999999999</v>
      </c>
      <c r="E13">
        <v>0.53</v>
      </c>
      <c r="F13" s="15">
        <f t="shared" si="0"/>
        <v>1.9855399999999999E-2</v>
      </c>
      <c r="G13">
        <f t="shared" si="1"/>
        <v>0.53</v>
      </c>
      <c r="K13" s="37"/>
      <c r="L13" s="14" t="s">
        <v>39</v>
      </c>
      <c r="M13" s="16">
        <f t="shared" si="3"/>
        <v>7.5372E-3</v>
      </c>
      <c r="N13" s="16">
        <f t="shared" si="3"/>
        <v>0.85</v>
      </c>
      <c r="O13" s="36"/>
      <c r="P13" s="36"/>
      <c r="Q13" s="36"/>
    </row>
    <row r="14" spans="2:17" x14ac:dyDescent="0.25">
      <c r="B14" s="4">
        <v>10</v>
      </c>
      <c r="C14" s="5" t="s">
        <v>35</v>
      </c>
      <c r="D14">
        <v>2.9961000000000002</v>
      </c>
      <c r="E14">
        <v>1.18</v>
      </c>
      <c r="F14" s="15">
        <f t="shared" si="0"/>
        <v>2.9961000000000002E-3</v>
      </c>
      <c r="G14">
        <f t="shared" si="1"/>
        <v>1.18</v>
      </c>
      <c r="K14" s="37"/>
      <c r="L14" s="14" t="s">
        <v>40</v>
      </c>
      <c r="M14" s="16">
        <f t="shared" si="3"/>
        <v>8.9444999999999993E-3</v>
      </c>
      <c r="N14" s="16">
        <f t="shared" si="3"/>
        <v>1.44</v>
      </c>
      <c r="O14" s="36"/>
      <c r="P14" s="36"/>
      <c r="Q14" s="36"/>
    </row>
    <row r="15" spans="2:17" x14ac:dyDescent="0.25">
      <c r="B15" s="4">
        <v>11</v>
      </c>
      <c r="C15" s="5" t="s">
        <v>36</v>
      </c>
      <c r="D15">
        <v>2.7865000000000002</v>
      </c>
      <c r="E15">
        <v>0.98</v>
      </c>
      <c r="F15" s="15">
        <f t="shared" si="0"/>
        <v>2.7865000000000003E-3</v>
      </c>
      <c r="G15">
        <f t="shared" si="1"/>
        <v>0.98</v>
      </c>
      <c r="K15" s="37">
        <v>30</v>
      </c>
      <c r="L15" s="14" t="s">
        <v>50</v>
      </c>
      <c r="M15" s="16">
        <f t="shared" ref="M15:N17" si="4">F29</f>
        <v>6.1864999999999993E-3</v>
      </c>
      <c r="N15" s="16">
        <f t="shared" si="4"/>
        <v>0.93</v>
      </c>
      <c r="O15" s="36">
        <f>AVERAGE(M15:M17)</f>
        <v>6.6142666666666669E-3</v>
      </c>
      <c r="P15" s="36">
        <f>AVERAGE(N15:N17)</f>
        <v>1.1100000000000001</v>
      </c>
      <c r="Q15" s="36">
        <f>STDEV(M15:M17)</f>
        <v>5.3844572923678502E-4</v>
      </c>
    </row>
    <row r="16" spans="2:17" x14ac:dyDescent="0.25">
      <c r="B16" s="4">
        <v>12</v>
      </c>
      <c r="C16" s="5" t="s">
        <v>37</v>
      </c>
      <c r="D16">
        <v>2.7917000000000001</v>
      </c>
      <c r="E16">
        <v>1.76</v>
      </c>
      <c r="F16" s="15">
        <f t="shared" si="0"/>
        <v>2.7917000000000003E-3</v>
      </c>
      <c r="G16">
        <f t="shared" si="1"/>
        <v>1.76</v>
      </c>
      <c r="K16" s="37"/>
      <c r="L16" s="14" t="s">
        <v>51</v>
      </c>
      <c r="M16" s="16">
        <f t="shared" si="4"/>
        <v>6.4374000000000002E-3</v>
      </c>
      <c r="N16" s="16">
        <f t="shared" si="4"/>
        <v>1.23</v>
      </c>
      <c r="O16" s="36"/>
      <c r="P16" s="36"/>
      <c r="Q16" s="36"/>
    </row>
    <row r="17" spans="2:17" x14ac:dyDescent="0.25">
      <c r="B17" s="4">
        <v>13</v>
      </c>
      <c r="C17" s="5" t="s">
        <v>38</v>
      </c>
      <c r="D17">
        <v>7.0533000000000001</v>
      </c>
      <c r="E17">
        <v>1.17</v>
      </c>
      <c r="F17" s="15">
        <f t="shared" si="0"/>
        <v>7.0533000000000002E-3</v>
      </c>
      <c r="G17">
        <f t="shared" si="1"/>
        <v>1.17</v>
      </c>
      <c r="K17" s="37"/>
      <c r="L17" s="14" t="s">
        <v>52</v>
      </c>
      <c r="M17" s="16">
        <f t="shared" si="4"/>
        <v>7.2188999999999994E-3</v>
      </c>
      <c r="N17" s="16">
        <f t="shared" si="4"/>
        <v>1.17</v>
      </c>
      <c r="O17" s="36"/>
      <c r="P17" s="36"/>
      <c r="Q17" s="36"/>
    </row>
    <row r="18" spans="2:17" x14ac:dyDescent="0.25">
      <c r="B18" s="4">
        <v>14</v>
      </c>
      <c r="C18" s="5" t="s">
        <v>39</v>
      </c>
      <c r="D18">
        <v>7.5372000000000003</v>
      </c>
      <c r="E18">
        <v>0.85</v>
      </c>
      <c r="F18" s="15">
        <f t="shared" si="0"/>
        <v>7.5372E-3</v>
      </c>
      <c r="G18">
        <f t="shared" si="1"/>
        <v>0.85</v>
      </c>
      <c r="K18" s="37">
        <v>40</v>
      </c>
      <c r="L18" s="14" t="s">
        <v>62</v>
      </c>
      <c r="M18" s="16">
        <f t="shared" ref="M18:N20" si="5">F41</f>
        <v>5.1411E-3</v>
      </c>
      <c r="N18" s="16">
        <f t="shared" si="5"/>
        <v>0.5</v>
      </c>
      <c r="O18" s="36">
        <f>AVERAGE(M18:M20)</f>
        <v>5.3409333333333331E-3</v>
      </c>
      <c r="P18" s="36">
        <f>AVERAGE(N18:N20)</f>
        <v>1.0033333333333332</v>
      </c>
      <c r="Q18" s="36">
        <f>STDEV(M18:M20)</f>
        <v>1.7312591756676223E-4</v>
      </c>
    </row>
    <row r="19" spans="2:17" x14ac:dyDescent="0.25">
      <c r="B19" s="4">
        <v>15</v>
      </c>
      <c r="C19" s="5" t="s">
        <v>40</v>
      </c>
      <c r="D19">
        <v>8.9444999999999997</v>
      </c>
      <c r="E19">
        <v>1.44</v>
      </c>
      <c r="F19" s="15">
        <f t="shared" si="0"/>
        <v>8.9444999999999993E-3</v>
      </c>
      <c r="G19">
        <f t="shared" si="1"/>
        <v>1.44</v>
      </c>
      <c r="K19" s="37"/>
      <c r="L19" s="14" t="s">
        <v>63</v>
      </c>
      <c r="M19" s="16">
        <f t="shared" si="5"/>
        <v>5.4361000000000001E-3</v>
      </c>
      <c r="N19" s="16">
        <f t="shared" si="5"/>
        <v>1.48</v>
      </c>
      <c r="O19" s="36"/>
      <c r="P19" s="36"/>
      <c r="Q19" s="36"/>
    </row>
    <row r="20" spans="2:17" x14ac:dyDescent="0.25">
      <c r="B20" s="4">
        <v>16</v>
      </c>
      <c r="C20" s="5" t="s">
        <v>41</v>
      </c>
      <c r="D20">
        <v>10.202400000000001</v>
      </c>
      <c r="E20">
        <v>0.74</v>
      </c>
      <c r="F20" s="15">
        <f t="shared" si="0"/>
        <v>1.02024E-2</v>
      </c>
      <c r="G20">
        <f t="shared" si="1"/>
        <v>0.74</v>
      </c>
      <c r="K20" s="37"/>
      <c r="L20" s="14" t="s">
        <v>64</v>
      </c>
      <c r="M20" s="16">
        <f t="shared" si="5"/>
        <v>5.4456000000000001E-3</v>
      </c>
      <c r="N20" s="16">
        <f t="shared" si="5"/>
        <v>1.03</v>
      </c>
      <c r="O20" s="36"/>
      <c r="P20" s="36"/>
      <c r="Q20" s="36"/>
    </row>
    <row r="21" spans="2:17" x14ac:dyDescent="0.25">
      <c r="B21" s="4">
        <v>17</v>
      </c>
      <c r="C21" s="5" t="s">
        <v>42</v>
      </c>
      <c r="D21">
        <v>10.3215</v>
      </c>
      <c r="E21">
        <v>0.81</v>
      </c>
      <c r="F21" s="15">
        <f t="shared" si="0"/>
        <v>1.0321500000000001E-2</v>
      </c>
      <c r="G21">
        <f t="shared" si="1"/>
        <v>0.81</v>
      </c>
      <c r="K21" s="37">
        <v>50</v>
      </c>
      <c r="L21" s="14" t="s">
        <v>74</v>
      </c>
      <c r="M21" s="16">
        <f t="shared" ref="M21:N23" si="6">F53</f>
        <v>5.0275999999999993E-3</v>
      </c>
      <c r="N21" s="16">
        <f t="shared" si="6"/>
        <v>1.31</v>
      </c>
      <c r="O21" s="36">
        <f>AVERAGE(M21:M23)</f>
        <v>4.6636666666666667E-3</v>
      </c>
      <c r="P21" s="36">
        <f>AVERAGE(N21:N23)</f>
        <v>1.3866666666666667</v>
      </c>
      <c r="Q21" s="36">
        <f>STDEV(M21:M23)</f>
        <v>3.5328142228729372E-4</v>
      </c>
    </row>
    <row r="22" spans="2:17" x14ac:dyDescent="0.25">
      <c r="B22" s="4">
        <v>18</v>
      </c>
      <c r="C22" s="5" t="s">
        <v>43</v>
      </c>
      <c r="D22">
        <v>10.700900000000001</v>
      </c>
      <c r="E22">
        <v>1.1599999999999999</v>
      </c>
      <c r="F22" s="15">
        <f t="shared" si="0"/>
        <v>1.0700900000000001E-2</v>
      </c>
      <c r="G22">
        <f t="shared" si="1"/>
        <v>1.1599999999999999</v>
      </c>
      <c r="K22" s="37"/>
      <c r="L22" s="14" t="s">
        <v>75</v>
      </c>
      <c r="M22" s="16">
        <f t="shared" si="6"/>
        <v>4.6413000000000001E-3</v>
      </c>
      <c r="N22" s="16">
        <f t="shared" si="6"/>
        <v>1.76</v>
      </c>
      <c r="O22" s="36"/>
      <c r="P22" s="36"/>
      <c r="Q22" s="36"/>
    </row>
    <row r="23" spans="2:17" x14ac:dyDescent="0.25">
      <c r="B23" s="4">
        <v>19</v>
      </c>
      <c r="C23" s="5" t="s">
        <v>44</v>
      </c>
      <c r="D23">
        <v>11.635199999999999</v>
      </c>
      <c r="E23">
        <v>0.69</v>
      </c>
      <c r="F23" s="15">
        <f t="shared" si="0"/>
        <v>1.16352E-2</v>
      </c>
      <c r="G23">
        <f t="shared" si="1"/>
        <v>0.69</v>
      </c>
      <c r="K23" s="37"/>
      <c r="L23" s="14" t="s">
        <v>76</v>
      </c>
      <c r="M23" s="16">
        <f t="shared" si="6"/>
        <v>4.3220999999999997E-3</v>
      </c>
      <c r="N23" s="16">
        <f t="shared" si="6"/>
        <v>1.0900000000000001</v>
      </c>
      <c r="O23" s="36"/>
      <c r="P23" s="36"/>
      <c r="Q23" s="36"/>
    </row>
    <row r="24" spans="2:17" x14ac:dyDescent="0.25">
      <c r="B24" s="4">
        <v>20</v>
      </c>
      <c r="C24" s="5" t="s">
        <v>45</v>
      </c>
      <c r="D24">
        <v>13.177199999999999</v>
      </c>
      <c r="E24">
        <v>0.57999999999999996</v>
      </c>
      <c r="F24" s="15">
        <f t="shared" si="0"/>
        <v>1.3177199999999998E-2</v>
      </c>
      <c r="G24">
        <f t="shared" si="1"/>
        <v>0.57999999999999996</v>
      </c>
      <c r="K24" s="17"/>
      <c r="L24" s="17"/>
      <c r="M24" s="17"/>
      <c r="N24" s="17"/>
      <c r="O24" s="17"/>
      <c r="P24" s="17"/>
    </row>
    <row r="25" spans="2:17" x14ac:dyDescent="0.25">
      <c r="B25" s="4">
        <v>21</v>
      </c>
      <c r="C25" s="5" t="s">
        <v>46</v>
      </c>
      <c r="D25">
        <v>13.592700000000001</v>
      </c>
      <c r="E25">
        <v>0.81</v>
      </c>
      <c r="F25" s="15">
        <f t="shared" si="0"/>
        <v>1.3592700000000001E-2</v>
      </c>
      <c r="G25">
        <f t="shared" si="1"/>
        <v>0.81</v>
      </c>
      <c r="K25" s="37">
        <v>10</v>
      </c>
      <c r="L25" s="18" t="s">
        <v>29</v>
      </c>
      <c r="M25" s="19">
        <f t="shared" ref="M25:N27" si="7">F8</f>
        <v>1.6105399999999999E-2</v>
      </c>
      <c r="N25" s="19">
        <f t="shared" si="7"/>
        <v>0.66</v>
      </c>
      <c r="O25" s="36">
        <f>AVERAGE(M25:M27)</f>
        <v>1.6225066666666666E-2</v>
      </c>
      <c r="P25" s="36">
        <f>AVERAGE(N25:N27)</f>
        <v>0.87333333333333341</v>
      </c>
      <c r="Q25" s="36">
        <f>STDEV(M25:M27)</f>
        <v>4.2299183601262762E-4</v>
      </c>
    </row>
    <row r="26" spans="2:17" x14ac:dyDescent="0.25">
      <c r="B26" s="4">
        <v>22</v>
      </c>
      <c r="C26" s="5" t="s">
        <v>47</v>
      </c>
      <c r="D26">
        <v>2.7894999999999999</v>
      </c>
      <c r="E26">
        <v>1.68</v>
      </c>
      <c r="F26" s="20">
        <f>D26/1000</f>
        <v>2.7894999999999999E-3</v>
      </c>
      <c r="G26">
        <f t="shared" si="1"/>
        <v>1.68</v>
      </c>
      <c r="K26" s="37"/>
      <c r="L26" s="14" t="s">
        <v>30</v>
      </c>
      <c r="M26" s="19">
        <f t="shared" si="7"/>
        <v>1.5874800000000001E-2</v>
      </c>
      <c r="N26" s="19">
        <f t="shared" si="7"/>
        <v>1.19</v>
      </c>
      <c r="O26" s="36"/>
      <c r="P26" s="36"/>
      <c r="Q26" s="36"/>
    </row>
    <row r="27" spans="2:17" x14ac:dyDescent="0.25">
      <c r="B27" s="4">
        <v>23</v>
      </c>
      <c r="C27" s="5" t="s">
        <v>48</v>
      </c>
      <c r="D27">
        <v>2.9209000000000001</v>
      </c>
      <c r="E27">
        <v>4.88</v>
      </c>
      <c r="F27" s="15">
        <f t="shared" si="0"/>
        <v>2.9209000000000001E-3</v>
      </c>
      <c r="G27">
        <f t="shared" si="1"/>
        <v>4.88</v>
      </c>
      <c r="K27" s="37"/>
      <c r="L27" s="14" t="s">
        <v>31</v>
      </c>
      <c r="M27" s="19">
        <f t="shared" si="7"/>
        <v>1.6695000000000002E-2</v>
      </c>
      <c r="N27" s="19">
        <f t="shared" si="7"/>
        <v>0.77</v>
      </c>
      <c r="O27" s="36"/>
      <c r="P27" s="36"/>
      <c r="Q27" s="36"/>
    </row>
    <row r="28" spans="2:17" x14ac:dyDescent="0.25">
      <c r="B28" s="4">
        <v>24</v>
      </c>
      <c r="C28" s="5" t="s">
        <v>49</v>
      </c>
      <c r="D28">
        <v>3.2006000000000001</v>
      </c>
      <c r="E28">
        <v>1.34</v>
      </c>
      <c r="F28" s="15">
        <f t="shared" si="0"/>
        <v>3.2006000000000001E-3</v>
      </c>
      <c r="G28">
        <f t="shared" si="1"/>
        <v>1.34</v>
      </c>
      <c r="K28" s="37">
        <v>20</v>
      </c>
      <c r="L28" s="14" t="s">
        <v>41</v>
      </c>
      <c r="M28" s="16">
        <f t="shared" ref="M28:N30" si="8">F20</f>
        <v>1.02024E-2</v>
      </c>
      <c r="N28" s="16">
        <f t="shared" si="8"/>
        <v>0.74</v>
      </c>
      <c r="O28" s="36">
        <f>AVERAGE(M28:M30)</f>
        <v>1.0408266666666667E-2</v>
      </c>
      <c r="P28" s="36">
        <f>AVERAGE(N28:N30)</f>
        <v>0.90333333333333332</v>
      </c>
      <c r="Q28" s="36">
        <f>STDEV(M28:M30)</f>
        <v>2.6033037343601206E-4</v>
      </c>
    </row>
    <row r="29" spans="2:17" x14ac:dyDescent="0.25">
      <c r="B29" s="4">
        <v>25</v>
      </c>
      <c r="C29" s="5" t="s">
        <v>50</v>
      </c>
      <c r="D29">
        <v>6.1864999999999997</v>
      </c>
      <c r="E29">
        <v>0.93</v>
      </c>
      <c r="F29" s="15">
        <f t="shared" si="0"/>
        <v>6.1864999999999993E-3</v>
      </c>
      <c r="G29">
        <f t="shared" si="1"/>
        <v>0.93</v>
      </c>
      <c r="K29" s="37"/>
      <c r="L29" s="14" t="s">
        <v>42</v>
      </c>
      <c r="M29" s="16">
        <f t="shared" si="8"/>
        <v>1.0321500000000001E-2</v>
      </c>
      <c r="N29" s="16">
        <f t="shared" si="8"/>
        <v>0.81</v>
      </c>
      <c r="O29" s="36"/>
      <c r="P29" s="36"/>
      <c r="Q29" s="36"/>
    </row>
    <row r="30" spans="2:17" x14ac:dyDescent="0.25">
      <c r="B30" s="4">
        <v>26</v>
      </c>
      <c r="C30" s="5" t="s">
        <v>51</v>
      </c>
      <c r="D30">
        <v>6.4374000000000002</v>
      </c>
      <c r="E30">
        <v>1.23</v>
      </c>
      <c r="F30" s="15">
        <f t="shared" si="0"/>
        <v>6.4374000000000002E-3</v>
      </c>
      <c r="G30">
        <f t="shared" si="1"/>
        <v>1.23</v>
      </c>
      <c r="K30" s="37"/>
      <c r="L30" s="14" t="s">
        <v>43</v>
      </c>
      <c r="M30" s="16">
        <f t="shared" si="8"/>
        <v>1.0700900000000001E-2</v>
      </c>
      <c r="N30" s="16">
        <f t="shared" si="8"/>
        <v>1.1599999999999999</v>
      </c>
      <c r="O30" s="36"/>
      <c r="P30" s="36"/>
      <c r="Q30" s="36"/>
    </row>
    <row r="31" spans="2:17" x14ac:dyDescent="0.25">
      <c r="B31" s="4">
        <v>27</v>
      </c>
      <c r="C31" s="5" t="s">
        <v>52</v>
      </c>
      <c r="D31">
        <v>7.2188999999999997</v>
      </c>
      <c r="E31">
        <v>1.17</v>
      </c>
      <c r="F31" s="15">
        <f t="shared" si="0"/>
        <v>7.2188999999999994E-3</v>
      </c>
      <c r="G31">
        <f t="shared" si="1"/>
        <v>1.17</v>
      </c>
      <c r="K31" s="37">
        <v>30</v>
      </c>
      <c r="L31" s="14" t="s">
        <v>53</v>
      </c>
      <c r="M31" s="16">
        <f t="shared" ref="M31:N33" si="9">F32</f>
        <v>7.9362000000000009E-3</v>
      </c>
      <c r="N31" s="16">
        <f t="shared" si="9"/>
        <v>1.19</v>
      </c>
      <c r="O31" s="36">
        <f>AVERAGE(M31:M33)</f>
        <v>7.6572333333333352E-3</v>
      </c>
      <c r="P31" s="36">
        <f>AVERAGE(N31:N33)</f>
        <v>1.3666666666666669</v>
      </c>
      <c r="Q31" s="36">
        <f>STDEV(M31:M33)</f>
        <v>2.9781709711387198E-4</v>
      </c>
    </row>
    <row r="32" spans="2:17" x14ac:dyDescent="0.25">
      <c r="B32" s="4">
        <v>28</v>
      </c>
      <c r="C32" s="5" t="s">
        <v>53</v>
      </c>
      <c r="D32">
        <v>7.9362000000000004</v>
      </c>
      <c r="E32">
        <v>1.19</v>
      </c>
      <c r="F32" s="15">
        <f t="shared" si="0"/>
        <v>7.9362000000000009E-3</v>
      </c>
      <c r="G32">
        <f t="shared" si="1"/>
        <v>1.19</v>
      </c>
      <c r="K32" s="37"/>
      <c r="L32" s="14" t="s">
        <v>54</v>
      </c>
      <c r="M32" s="16">
        <f t="shared" si="9"/>
        <v>7.6919000000000006E-3</v>
      </c>
      <c r="N32" s="16">
        <f t="shared" si="9"/>
        <v>1.34</v>
      </c>
      <c r="O32" s="36"/>
      <c r="P32" s="36"/>
      <c r="Q32" s="36"/>
    </row>
    <row r="33" spans="2:17" x14ac:dyDescent="0.25">
      <c r="B33" s="4">
        <v>29</v>
      </c>
      <c r="C33" s="5" t="s">
        <v>54</v>
      </c>
      <c r="D33">
        <v>7.6919000000000004</v>
      </c>
      <c r="E33">
        <v>1.34</v>
      </c>
      <c r="F33" s="15">
        <f t="shared" si="0"/>
        <v>7.6919000000000006E-3</v>
      </c>
      <c r="G33">
        <f t="shared" si="1"/>
        <v>1.34</v>
      </c>
      <c r="K33" s="37"/>
      <c r="L33" s="14" t="s">
        <v>55</v>
      </c>
      <c r="M33" s="16">
        <f t="shared" si="9"/>
        <v>7.3436000000000005E-3</v>
      </c>
      <c r="N33" s="16">
        <f t="shared" si="9"/>
        <v>1.57</v>
      </c>
      <c r="O33" s="36"/>
      <c r="P33" s="36"/>
      <c r="Q33" s="36"/>
    </row>
    <row r="34" spans="2:17" x14ac:dyDescent="0.25">
      <c r="B34" s="4">
        <v>30</v>
      </c>
      <c r="C34" s="5" t="s">
        <v>55</v>
      </c>
      <c r="D34">
        <v>7.3436000000000003</v>
      </c>
      <c r="E34">
        <v>1.57</v>
      </c>
      <c r="F34" s="15">
        <f t="shared" si="0"/>
        <v>7.3436000000000005E-3</v>
      </c>
      <c r="G34">
        <f t="shared" si="1"/>
        <v>1.57</v>
      </c>
      <c r="K34" s="37">
        <v>40</v>
      </c>
      <c r="L34" s="14" t="s">
        <v>65</v>
      </c>
      <c r="M34" s="16">
        <f t="shared" ref="M34:N36" si="10">F44</f>
        <v>5.2413E-3</v>
      </c>
      <c r="N34" s="16">
        <f t="shared" si="10"/>
        <v>0.25</v>
      </c>
      <c r="O34" s="36">
        <f>AVERAGE(M34:M36)</f>
        <v>5.1343666666666668E-3</v>
      </c>
      <c r="P34" s="36">
        <f>AVERAGE(N34:N36)</f>
        <v>1.06</v>
      </c>
      <c r="Q34" s="36">
        <f>STDEV(M34:M36)</f>
        <v>1.7756211119868232E-4</v>
      </c>
    </row>
    <row r="35" spans="2:17" x14ac:dyDescent="0.25">
      <c r="B35" s="4">
        <v>31</v>
      </c>
      <c r="C35" s="5" t="s">
        <v>56</v>
      </c>
      <c r="D35">
        <v>6.9715999999999996</v>
      </c>
      <c r="E35">
        <v>0.98</v>
      </c>
      <c r="F35" s="15">
        <f t="shared" si="0"/>
        <v>6.9715999999999997E-3</v>
      </c>
      <c r="G35">
        <f t="shared" si="1"/>
        <v>0.98</v>
      </c>
      <c r="K35" s="37"/>
      <c r="L35" s="14" t="s">
        <v>66</v>
      </c>
      <c r="M35" s="16">
        <f t="shared" si="10"/>
        <v>4.9294000000000004E-3</v>
      </c>
      <c r="N35" s="16">
        <f t="shared" si="10"/>
        <v>1.62</v>
      </c>
      <c r="O35" s="36"/>
      <c r="P35" s="36"/>
      <c r="Q35" s="36"/>
    </row>
    <row r="36" spans="2:17" x14ac:dyDescent="0.25">
      <c r="B36" s="4">
        <v>32</v>
      </c>
      <c r="C36" s="5" t="s">
        <v>57</v>
      </c>
      <c r="D36">
        <v>6.8220999999999998</v>
      </c>
      <c r="E36">
        <v>0.84</v>
      </c>
      <c r="F36" s="15">
        <f t="shared" si="0"/>
        <v>6.8221000000000002E-3</v>
      </c>
      <c r="G36">
        <f t="shared" si="1"/>
        <v>0.84</v>
      </c>
      <c r="K36" s="37"/>
      <c r="L36" s="14" t="s">
        <v>67</v>
      </c>
      <c r="M36" s="16">
        <f t="shared" si="10"/>
        <v>5.2323999999999999E-3</v>
      </c>
      <c r="N36" s="16">
        <f t="shared" si="10"/>
        <v>1.31</v>
      </c>
      <c r="O36" s="36"/>
      <c r="P36" s="36"/>
      <c r="Q36" s="36"/>
    </row>
    <row r="37" spans="2:17" x14ac:dyDescent="0.25">
      <c r="B37" s="4">
        <v>33</v>
      </c>
      <c r="C37" s="5" t="s">
        <v>58</v>
      </c>
      <c r="D37">
        <v>6.8262</v>
      </c>
      <c r="E37">
        <v>0.51</v>
      </c>
      <c r="F37" s="15">
        <f t="shared" si="0"/>
        <v>6.8262000000000001E-3</v>
      </c>
      <c r="G37">
        <f t="shared" si="1"/>
        <v>0.51</v>
      </c>
      <c r="K37" s="37">
        <v>50</v>
      </c>
      <c r="L37" s="14" t="s">
        <v>77</v>
      </c>
      <c r="M37" s="16">
        <f t="shared" ref="M37:N39" si="11">F56</f>
        <v>3.604E-3</v>
      </c>
      <c r="N37" s="16">
        <f t="shared" si="11"/>
        <v>0.69</v>
      </c>
      <c r="O37" s="36">
        <f>AVERAGE(M37:M39)</f>
        <v>3.4391666666666668E-3</v>
      </c>
      <c r="P37" s="36">
        <f>AVERAGE(N37:N39)</f>
        <v>1.2333333333333334</v>
      </c>
      <c r="Q37" s="36">
        <f>STDEV(M37:M39)</f>
        <v>1.9747436120502675E-4</v>
      </c>
    </row>
    <row r="38" spans="2:17" x14ac:dyDescent="0.25">
      <c r="B38" s="4">
        <v>34</v>
      </c>
      <c r="C38" s="5" t="s">
        <v>59</v>
      </c>
      <c r="D38">
        <v>2.7755999999999998</v>
      </c>
      <c r="E38">
        <v>1.58</v>
      </c>
      <c r="F38" s="15">
        <f t="shared" si="0"/>
        <v>2.7756E-3</v>
      </c>
      <c r="G38">
        <f t="shared" si="1"/>
        <v>1.58</v>
      </c>
      <c r="K38" s="37"/>
      <c r="L38" s="14" t="s">
        <v>78</v>
      </c>
      <c r="M38" s="16">
        <f t="shared" si="11"/>
        <v>3.4931999999999997E-3</v>
      </c>
      <c r="N38" s="16">
        <f t="shared" si="11"/>
        <v>1.23</v>
      </c>
      <c r="O38" s="36"/>
      <c r="P38" s="36"/>
      <c r="Q38" s="36"/>
    </row>
    <row r="39" spans="2:17" x14ac:dyDescent="0.25">
      <c r="B39" s="4">
        <v>35</v>
      </c>
      <c r="C39" s="5" t="s">
        <v>60</v>
      </c>
      <c r="D39">
        <v>2.7926000000000002</v>
      </c>
      <c r="E39">
        <v>1.93</v>
      </c>
      <c r="F39" s="15">
        <f t="shared" si="0"/>
        <v>2.7926000000000001E-3</v>
      </c>
      <c r="G39">
        <f t="shared" si="1"/>
        <v>1.93</v>
      </c>
      <c r="K39" s="37"/>
      <c r="L39" s="14" t="s">
        <v>79</v>
      </c>
      <c r="M39" s="16">
        <f t="shared" si="11"/>
        <v>3.2202999999999997E-3</v>
      </c>
      <c r="N39" s="16">
        <f t="shared" si="11"/>
        <v>1.78</v>
      </c>
      <c r="O39" s="36"/>
      <c r="P39" s="36"/>
      <c r="Q39" s="36"/>
    </row>
    <row r="40" spans="2:17" x14ac:dyDescent="0.25">
      <c r="B40" s="4">
        <v>36</v>
      </c>
      <c r="C40" s="5" t="s">
        <v>61</v>
      </c>
      <c r="D40">
        <v>2.5960999999999999</v>
      </c>
      <c r="E40">
        <v>1.0900000000000001</v>
      </c>
      <c r="F40" s="15">
        <f t="shared" si="0"/>
        <v>2.5961000000000001E-3</v>
      </c>
      <c r="G40">
        <f t="shared" si="1"/>
        <v>1.0900000000000001</v>
      </c>
      <c r="K40" s="17"/>
      <c r="L40" s="17"/>
      <c r="M40" s="17"/>
      <c r="N40" s="17"/>
      <c r="O40" s="17"/>
      <c r="P40" s="17"/>
    </row>
    <row r="41" spans="2:17" x14ac:dyDescent="0.25">
      <c r="B41" s="4">
        <v>37</v>
      </c>
      <c r="C41" s="5" t="s">
        <v>62</v>
      </c>
      <c r="D41">
        <v>5.1410999999999998</v>
      </c>
      <c r="E41">
        <v>0.5</v>
      </c>
      <c r="F41" s="15">
        <f t="shared" si="0"/>
        <v>5.1411E-3</v>
      </c>
      <c r="G41">
        <f t="shared" si="1"/>
        <v>0.5</v>
      </c>
      <c r="K41" s="37">
        <v>10</v>
      </c>
      <c r="L41" s="18" t="s">
        <v>32</v>
      </c>
      <c r="M41" s="19">
        <f t="shared" ref="M41:N43" si="12">F11</f>
        <v>1.7561399999999998E-2</v>
      </c>
      <c r="N41" s="19">
        <f t="shared" si="12"/>
        <v>0.37</v>
      </c>
      <c r="O41" s="36">
        <f>AVERAGE(M41:M43)</f>
        <v>1.8437699999999998E-2</v>
      </c>
      <c r="P41" s="36">
        <f>AVERAGE(N41:N43)</f>
        <v>0.54333333333333333</v>
      </c>
      <c r="Q41" s="36">
        <f>STDEV(M41:M43)</f>
        <v>1.2391305298474411E-3</v>
      </c>
    </row>
    <row r="42" spans="2:17" x14ac:dyDescent="0.25">
      <c r="B42" s="4">
        <v>38</v>
      </c>
      <c r="C42" s="5" t="s">
        <v>63</v>
      </c>
      <c r="D42">
        <v>5.4360999999999997</v>
      </c>
      <c r="E42">
        <v>1.48</v>
      </c>
      <c r="F42" s="15">
        <f t="shared" si="0"/>
        <v>5.4361000000000001E-3</v>
      </c>
      <c r="G42">
        <f t="shared" si="1"/>
        <v>1.48</v>
      </c>
      <c r="K42" s="37"/>
      <c r="L42" s="14" t="s">
        <v>33</v>
      </c>
      <c r="M42" s="19">
        <f t="shared" si="12"/>
        <v>1.78963E-2</v>
      </c>
      <c r="N42" s="19">
        <f t="shared" si="12"/>
        <v>0.73</v>
      </c>
      <c r="O42" s="36"/>
      <c r="P42" s="36"/>
      <c r="Q42" s="36"/>
    </row>
    <row r="43" spans="2:17" x14ac:dyDescent="0.25">
      <c r="B43" s="4">
        <v>39</v>
      </c>
      <c r="C43" s="5" t="s">
        <v>64</v>
      </c>
      <c r="D43">
        <v>5.4455999999999998</v>
      </c>
      <c r="E43">
        <v>1.03</v>
      </c>
      <c r="F43" s="15">
        <f t="shared" si="0"/>
        <v>5.4456000000000001E-3</v>
      </c>
      <c r="G43">
        <f t="shared" si="1"/>
        <v>1.03</v>
      </c>
      <c r="K43" s="37"/>
      <c r="L43" s="14" t="s">
        <v>34</v>
      </c>
      <c r="M43" s="19">
        <f t="shared" si="12"/>
        <v>1.9855399999999999E-2</v>
      </c>
      <c r="N43" s="19">
        <f t="shared" si="12"/>
        <v>0.53</v>
      </c>
      <c r="O43" s="36"/>
      <c r="P43" s="36"/>
      <c r="Q43" s="36"/>
    </row>
    <row r="44" spans="2:17" x14ac:dyDescent="0.25">
      <c r="B44" s="4">
        <v>40</v>
      </c>
      <c r="C44" s="5" t="s">
        <v>65</v>
      </c>
      <c r="D44">
        <v>5.2412999999999998</v>
      </c>
      <c r="E44">
        <v>0.25</v>
      </c>
      <c r="F44" s="15">
        <f t="shared" si="0"/>
        <v>5.2413E-3</v>
      </c>
      <c r="G44">
        <f t="shared" si="1"/>
        <v>0.25</v>
      </c>
      <c r="K44" s="37">
        <v>20</v>
      </c>
      <c r="L44" s="14" t="s">
        <v>44</v>
      </c>
      <c r="M44" s="16">
        <f t="shared" ref="M44:N46" si="13">F23</f>
        <v>1.16352E-2</v>
      </c>
      <c r="N44" s="16">
        <f t="shared" si="13"/>
        <v>0.69</v>
      </c>
      <c r="O44" s="36">
        <f>AVERAGE(M44:M46)</f>
        <v>1.2801699999999999E-2</v>
      </c>
      <c r="P44" s="36">
        <f>AVERAGE(N44:N46)</f>
        <v>0.69333333333333336</v>
      </c>
      <c r="Q44" s="36">
        <f>STDEV(M44:M46)</f>
        <v>1.0313591760390752E-3</v>
      </c>
    </row>
    <row r="45" spans="2:17" x14ac:dyDescent="0.25">
      <c r="B45" s="4">
        <v>41</v>
      </c>
      <c r="C45" s="5" t="s">
        <v>66</v>
      </c>
      <c r="D45">
        <v>4.9294000000000002</v>
      </c>
      <c r="E45">
        <v>1.62</v>
      </c>
      <c r="F45" s="15">
        <f t="shared" si="0"/>
        <v>4.9294000000000004E-3</v>
      </c>
      <c r="G45">
        <f t="shared" si="1"/>
        <v>1.62</v>
      </c>
      <c r="K45" s="37"/>
      <c r="L45" s="14" t="s">
        <v>45</v>
      </c>
      <c r="M45" s="16">
        <f t="shared" si="13"/>
        <v>1.3177199999999998E-2</v>
      </c>
      <c r="N45" s="16">
        <f t="shared" si="13"/>
        <v>0.57999999999999996</v>
      </c>
      <c r="O45" s="36"/>
      <c r="P45" s="36"/>
      <c r="Q45" s="36"/>
    </row>
    <row r="46" spans="2:17" x14ac:dyDescent="0.25">
      <c r="B46" s="4">
        <v>42</v>
      </c>
      <c r="C46" s="5" t="s">
        <v>67</v>
      </c>
      <c r="D46">
        <v>5.2324000000000002</v>
      </c>
      <c r="E46">
        <v>1.31</v>
      </c>
      <c r="F46" s="15">
        <f t="shared" si="0"/>
        <v>5.2323999999999999E-3</v>
      </c>
      <c r="G46">
        <f t="shared" si="1"/>
        <v>1.31</v>
      </c>
      <c r="K46" s="37"/>
      <c r="L46" s="14" t="s">
        <v>46</v>
      </c>
      <c r="M46" s="16">
        <f t="shared" si="13"/>
        <v>1.3592700000000001E-2</v>
      </c>
      <c r="N46" s="16">
        <f t="shared" si="13"/>
        <v>0.81</v>
      </c>
      <c r="O46" s="36"/>
      <c r="P46" s="36"/>
      <c r="Q46" s="36"/>
    </row>
    <row r="47" spans="2:17" x14ac:dyDescent="0.25">
      <c r="B47" s="4">
        <v>43</v>
      </c>
      <c r="C47" s="5" t="s">
        <v>68</v>
      </c>
      <c r="D47">
        <v>4.1923000000000004</v>
      </c>
      <c r="E47">
        <v>1.1599999999999999</v>
      </c>
      <c r="F47" s="15">
        <f t="shared" si="0"/>
        <v>4.1923000000000004E-3</v>
      </c>
      <c r="G47">
        <f t="shared" si="1"/>
        <v>1.1599999999999999</v>
      </c>
      <c r="K47" s="37">
        <v>30</v>
      </c>
      <c r="L47" s="14" t="s">
        <v>56</v>
      </c>
      <c r="M47" s="16">
        <f t="shared" ref="M47:N49" si="14">F35</f>
        <v>6.9715999999999997E-3</v>
      </c>
      <c r="N47" s="16">
        <f t="shared" si="14"/>
        <v>0.98</v>
      </c>
      <c r="O47" s="36">
        <f>AVERAGE(M47:M49)</f>
        <v>6.8732999999999997E-3</v>
      </c>
      <c r="P47" s="36">
        <f>AVERAGE(N47:N49)</f>
        <v>0.77666666666666673</v>
      </c>
      <c r="Q47" s="36">
        <f>STDEV(M47:M49)</f>
        <v>8.5154976366621983E-5</v>
      </c>
    </row>
    <row r="48" spans="2:17" x14ac:dyDescent="0.25">
      <c r="B48" s="4">
        <v>44</v>
      </c>
      <c r="C48" s="5" t="s">
        <v>69</v>
      </c>
      <c r="D48">
        <v>4.0876999999999999</v>
      </c>
      <c r="E48">
        <v>1.4</v>
      </c>
      <c r="F48" s="15">
        <f t="shared" si="0"/>
        <v>4.0876999999999997E-3</v>
      </c>
      <c r="G48">
        <f t="shared" si="1"/>
        <v>1.4</v>
      </c>
      <c r="K48" s="37"/>
      <c r="L48" s="14" t="s">
        <v>57</v>
      </c>
      <c r="M48" s="16">
        <f t="shared" si="14"/>
        <v>6.8221000000000002E-3</v>
      </c>
      <c r="N48" s="16">
        <f t="shared" si="14"/>
        <v>0.84</v>
      </c>
      <c r="O48" s="36"/>
      <c r="P48" s="36"/>
      <c r="Q48" s="36"/>
    </row>
    <row r="49" spans="2:17" x14ac:dyDescent="0.25">
      <c r="B49" s="4">
        <v>45</v>
      </c>
      <c r="C49" s="5" t="s">
        <v>70</v>
      </c>
      <c r="D49">
        <v>3.7061000000000002</v>
      </c>
      <c r="E49">
        <v>0.35</v>
      </c>
      <c r="F49" s="15">
        <f t="shared" si="0"/>
        <v>3.7061000000000004E-3</v>
      </c>
      <c r="G49">
        <f t="shared" si="1"/>
        <v>0.35</v>
      </c>
      <c r="K49" s="37"/>
      <c r="L49" s="14" t="s">
        <v>58</v>
      </c>
      <c r="M49" s="16">
        <f t="shared" si="14"/>
        <v>6.8262000000000001E-3</v>
      </c>
      <c r="N49" s="16">
        <f t="shared" si="14"/>
        <v>0.51</v>
      </c>
      <c r="O49" s="36"/>
      <c r="P49" s="36"/>
      <c r="Q49" s="36"/>
    </row>
    <row r="50" spans="2:17" x14ac:dyDescent="0.25">
      <c r="B50" s="4">
        <v>46</v>
      </c>
      <c r="C50" s="5" t="s">
        <v>71</v>
      </c>
      <c r="D50">
        <v>2.0636999999999999</v>
      </c>
      <c r="E50">
        <v>2.21</v>
      </c>
      <c r="F50" s="15">
        <f t="shared" si="0"/>
        <v>2.0636999999999999E-3</v>
      </c>
      <c r="G50">
        <f t="shared" si="1"/>
        <v>2.21</v>
      </c>
      <c r="K50" s="37">
        <v>40</v>
      </c>
      <c r="L50" s="14" t="s">
        <v>68</v>
      </c>
      <c r="M50" s="16">
        <f t="shared" ref="M50:N52" si="15">F47</f>
        <v>4.1923000000000004E-3</v>
      </c>
      <c r="N50" s="16">
        <f t="shared" si="15"/>
        <v>1.1599999999999999</v>
      </c>
      <c r="O50" s="36">
        <f>AVERAGE(M50:M52)</f>
        <v>3.9953666666666665E-3</v>
      </c>
      <c r="P50" s="36">
        <f>AVERAGE(N50:N52)</f>
        <v>0.96999999999999986</v>
      </c>
      <c r="Q50" s="36">
        <f>STDEV(M50:M52)</f>
        <v>2.5591344891062929E-4</v>
      </c>
    </row>
    <row r="51" spans="2:17" x14ac:dyDescent="0.25">
      <c r="B51" s="4">
        <v>47</v>
      </c>
      <c r="C51" s="5" t="s">
        <v>72</v>
      </c>
      <c r="D51">
        <v>1.9655</v>
      </c>
      <c r="E51">
        <v>2.64</v>
      </c>
      <c r="F51" s="15">
        <f t="shared" si="0"/>
        <v>1.9655000000000002E-3</v>
      </c>
      <c r="G51">
        <f t="shared" si="1"/>
        <v>2.64</v>
      </c>
      <c r="K51" s="37"/>
      <c r="L51" s="14" t="s">
        <v>69</v>
      </c>
      <c r="M51" s="16">
        <f t="shared" si="15"/>
        <v>4.0876999999999997E-3</v>
      </c>
      <c r="N51" s="16">
        <f t="shared" si="15"/>
        <v>1.4</v>
      </c>
      <c r="O51" s="36"/>
      <c r="P51" s="36"/>
      <c r="Q51" s="36"/>
    </row>
    <row r="52" spans="2:17" x14ac:dyDescent="0.25">
      <c r="B52" s="4">
        <v>48</v>
      </c>
      <c r="C52" s="5" t="s">
        <v>73</v>
      </c>
      <c r="D52">
        <v>2.0718000000000001</v>
      </c>
      <c r="E52">
        <v>1.39</v>
      </c>
      <c r="F52" s="15">
        <f t="shared" si="0"/>
        <v>2.0717999999999999E-3</v>
      </c>
      <c r="G52">
        <f t="shared" si="1"/>
        <v>1.39</v>
      </c>
      <c r="K52" s="37"/>
      <c r="L52" s="14" t="s">
        <v>70</v>
      </c>
      <c r="M52" s="16">
        <f t="shared" si="15"/>
        <v>3.7061000000000004E-3</v>
      </c>
      <c r="N52" s="16">
        <f t="shared" si="15"/>
        <v>0.35</v>
      </c>
      <c r="O52" s="36"/>
      <c r="P52" s="36"/>
      <c r="Q52" s="36"/>
    </row>
    <row r="53" spans="2:17" x14ac:dyDescent="0.25">
      <c r="B53" s="4">
        <v>49</v>
      </c>
      <c r="C53" s="5" t="s">
        <v>74</v>
      </c>
      <c r="D53">
        <v>5.0275999999999996</v>
      </c>
      <c r="E53">
        <v>1.31</v>
      </c>
      <c r="F53" s="15">
        <f t="shared" si="0"/>
        <v>5.0275999999999993E-3</v>
      </c>
      <c r="G53">
        <f t="shared" si="1"/>
        <v>1.31</v>
      </c>
      <c r="K53" s="37">
        <v>50</v>
      </c>
      <c r="L53" s="14" t="s">
        <v>80</v>
      </c>
      <c r="M53" s="16">
        <f t="shared" ref="M53:N55" si="16">F59</f>
        <v>3.1907999999999997E-3</v>
      </c>
      <c r="N53" s="16">
        <f t="shared" si="16"/>
        <v>1.45</v>
      </c>
      <c r="O53" s="36">
        <f>AVERAGE(M53:M55)</f>
        <v>2.9133666666666669E-3</v>
      </c>
      <c r="P53" s="36">
        <f>AVERAGE(N53:N55)</f>
        <v>1.4133333333333333</v>
      </c>
      <c r="Q53" s="36">
        <f>STDEV(M53:M55)</f>
        <v>2.76752530852625E-4</v>
      </c>
    </row>
    <row r="54" spans="2:17" x14ac:dyDescent="0.25">
      <c r="B54" s="4">
        <v>50</v>
      </c>
      <c r="C54" s="5" t="s">
        <v>75</v>
      </c>
      <c r="D54">
        <v>4.6413000000000002</v>
      </c>
      <c r="E54">
        <v>1.76</v>
      </c>
      <c r="F54" s="15">
        <f t="shared" si="0"/>
        <v>4.6413000000000001E-3</v>
      </c>
      <c r="G54">
        <f t="shared" si="1"/>
        <v>1.76</v>
      </c>
      <c r="K54" s="37"/>
      <c r="L54" s="14" t="s">
        <v>81</v>
      </c>
      <c r="M54" s="16">
        <f t="shared" si="16"/>
        <v>2.9120000000000001E-3</v>
      </c>
      <c r="N54" s="16">
        <f t="shared" si="16"/>
        <v>0.83</v>
      </c>
      <c r="O54" s="36"/>
      <c r="P54" s="36"/>
      <c r="Q54" s="36"/>
    </row>
    <row r="55" spans="2:17" x14ac:dyDescent="0.25">
      <c r="B55" s="4">
        <v>51</v>
      </c>
      <c r="C55" s="5" t="s">
        <v>76</v>
      </c>
      <c r="D55">
        <v>4.3220999999999998</v>
      </c>
      <c r="E55">
        <v>1.0900000000000001</v>
      </c>
      <c r="F55" s="15">
        <f t="shared" si="0"/>
        <v>4.3220999999999997E-3</v>
      </c>
      <c r="G55">
        <f t="shared" si="1"/>
        <v>1.0900000000000001</v>
      </c>
      <c r="K55" s="37"/>
      <c r="L55" s="14" t="s">
        <v>82</v>
      </c>
      <c r="M55" s="16">
        <f t="shared" si="16"/>
        <v>2.6373000000000004E-3</v>
      </c>
      <c r="N55" s="16">
        <f t="shared" si="16"/>
        <v>1.96</v>
      </c>
      <c r="O55" s="36"/>
      <c r="P55" s="36"/>
      <c r="Q55" s="36"/>
    </row>
    <row r="56" spans="2:17" x14ac:dyDescent="0.25">
      <c r="B56" s="4">
        <v>52</v>
      </c>
      <c r="C56" s="5" t="s">
        <v>77</v>
      </c>
      <c r="D56">
        <v>3.6040000000000001</v>
      </c>
      <c r="E56">
        <v>0.69</v>
      </c>
      <c r="F56" s="15">
        <f t="shared" si="0"/>
        <v>3.604E-3</v>
      </c>
      <c r="G56">
        <f t="shared" si="1"/>
        <v>0.69</v>
      </c>
      <c r="K56" s="17"/>
      <c r="L56" s="17"/>
      <c r="M56" s="17"/>
      <c r="N56" s="17"/>
      <c r="O56" s="17"/>
      <c r="P56" s="17"/>
    </row>
    <row r="57" spans="2:17" x14ac:dyDescent="0.25">
      <c r="B57" s="4">
        <v>53</v>
      </c>
      <c r="C57" s="5" t="s">
        <v>78</v>
      </c>
      <c r="D57">
        <v>3.4931999999999999</v>
      </c>
      <c r="E57">
        <v>1.23</v>
      </c>
      <c r="F57" s="15">
        <f t="shared" si="0"/>
        <v>3.4931999999999997E-3</v>
      </c>
      <c r="G57">
        <f t="shared" si="1"/>
        <v>1.23</v>
      </c>
      <c r="K57" s="37">
        <v>10</v>
      </c>
      <c r="L57" s="18" t="s">
        <v>35</v>
      </c>
      <c r="M57" s="19">
        <f t="shared" ref="M57:N59" si="17">F14</f>
        <v>2.9961000000000002E-3</v>
      </c>
      <c r="N57" s="19">
        <f t="shared" si="17"/>
        <v>1.18</v>
      </c>
      <c r="O57" s="36">
        <f>AVERAGE(M57:M59)</f>
        <v>2.8581000000000001E-3</v>
      </c>
      <c r="P57" s="36">
        <f>AVERAGE(N57:N59)</f>
        <v>1.3066666666666666</v>
      </c>
      <c r="Q57" s="36">
        <f>STDEV(M57:M59)</f>
        <v>1.19539784172467E-4</v>
      </c>
    </row>
    <row r="58" spans="2:17" x14ac:dyDescent="0.25">
      <c r="B58" s="4">
        <v>54</v>
      </c>
      <c r="C58" s="5" t="s">
        <v>79</v>
      </c>
      <c r="D58">
        <v>3.2202999999999999</v>
      </c>
      <c r="E58">
        <v>1.78</v>
      </c>
      <c r="F58" s="15">
        <f t="shared" si="0"/>
        <v>3.2202999999999997E-3</v>
      </c>
      <c r="G58">
        <f t="shared" si="1"/>
        <v>1.78</v>
      </c>
      <c r="K58" s="37"/>
      <c r="L58" s="14" t="s">
        <v>36</v>
      </c>
      <c r="M58" s="21">
        <f t="shared" si="17"/>
        <v>2.7865000000000003E-3</v>
      </c>
      <c r="N58" s="19">
        <f t="shared" si="17"/>
        <v>0.98</v>
      </c>
      <c r="O58" s="36"/>
      <c r="P58" s="36"/>
      <c r="Q58" s="36"/>
    </row>
    <row r="59" spans="2:17" x14ac:dyDescent="0.25">
      <c r="B59" s="4">
        <v>55</v>
      </c>
      <c r="C59" s="5" t="s">
        <v>80</v>
      </c>
      <c r="D59">
        <v>3.1907999999999999</v>
      </c>
      <c r="E59">
        <v>1.45</v>
      </c>
      <c r="F59" s="15">
        <f t="shared" si="0"/>
        <v>3.1907999999999997E-3</v>
      </c>
      <c r="G59">
        <f t="shared" si="1"/>
        <v>1.45</v>
      </c>
      <c r="K59" s="37"/>
      <c r="L59" s="14" t="s">
        <v>37</v>
      </c>
      <c r="M59" s="21">
        <f t="shared" si="17"/>
        <v>2.7917000000000003E-3</v>
      </c>
      <c r="N59" s="19">
        <f t="shared" si="17"/>
        <v>1.76</v>
      </c>
      <c r="O59" s="36"/>
      <c r="P59" s="36"/>
      <c r="Q59" s="36"/>
    </row>
    <row r="60" spans="2:17" x14ac:dyDescent="0.25">
      <c r="B60" s="4">
        <v>56</v>
      </c>
      <c r="C60" s="5" t="s">
        <v>81</v>
      </c>
      <c r="D60">
        <v>2.9119999999999999</v>
      </c>
      <c r="E60">
        <v>0.83</v>
      </c>
      <c r="F60" s="15">
        <f t="shared" si="0"/>
        <v>2.9120000000000001E-3</v>
      </c>
      <c r="G60">
        <f t="shared" si="1"/>
        <v>0.83</v>
      </c>
      <c r="K60" s="37">
        <v>20</v>
      </c>
      <c r="L60" s="14" t="s">
        <v>47</v>
      </c>
      <c r="M60" s="22">
        <f t="shared" ref="M60:N62" si="18">F26</f>
        <v>2.7894999999999999E-3</v>
      </c>
      <c r="N60" s="16">
        <f t="shared" si="18"/>
        <v>1.68</v>
      </c>
      <c r="O60" s="36">
        <f>AVERAGE(M60:M62)</f>
        <v>2.9703333333333335E-3</v>
      </c>
      <c r="P60" s="36">
        <f>AVERAGE(N60:N62)</f>
        <v>2.6333333333333333</v>
      </c>
      <c r="Q60" s="36">
        <f>STDEV(M60:M62)</f>
        <v>2.0996081380422719E-4</v>
      </c>
    </row>
    <row r="61" spans="2:17" x14ac:dyDescent="0.25">
      <c r="B61" s="4">
        <v>57</v>
      </c>
      <c r="C61" s="5" t="s">
        <v>82</v>
      </c>
      <c r="D61">
        <v>2.6373000000000002</v>
      </c>
      <c r="E61">
        <v>1.96</v>
      </c>
      <c r="F61" s="15">
        <f t="shared" si="0"/>
        <v>2.6373000000000004E-3</v>
      </c>
      <c r="G61">
        <f t="shared" si="1"/>
        <v>1.96</v>
      </c>
      <c r="K61" s="37"/>
      <c r="L61" s="14" t="s">
        <v>48</v>
      </c>
      <c r="M61" s="22">
        <f t="shared" si="18"/>
        <v>2.9209000000000001E-3</v>
      </c>
      <c r="N61" s="16">
        <f t="shared" si="18"/>
        <v>4.88</v>
      </c>
      <c r="O61" s="36"/>
      <c r="P61" s="36"/>
      <c r="Q61" s="36"/>
    </row>
    <row r="62" spans="2:17" x14ac:dyDescent="0.25">
      <c r="B62" s="4">
        <v>58</v>
      </c>
      <c r="C62" s="5" t="s">
        <v>83</v>
      </c>
      <c r="D62">
        <v>1.1308</v>
      </c>
      <c r="E62">
        <v>2.2799999999999998</v>
      </c>
      <c r="F62" s="15">
        <f t="shared" si="0"/>
        <v>1.1307999999999999E-3</v>
      </c>
      <c r="G62">
        <f t="shared" si="1"/>
        <v>2.2799999999999998</v>
      </c>
      <c r="K62" s="37"/>
      <c r="L62" s="14" t="s">
        <v>49</v>
      </c>
      <c r="M62" s="16">
        <f t="shared" si="18"/>
        <v>3.2006000000000001E-3</v>
      </c>
      <c r="N62" s="16">
        <f t="shared" si="18"/>
        <v>1.34</v>
      </c>
      <c r="O62" s="36"/>
      <c r="P62" s="36"/>
      <c r="Q62" s="36"/>
    </row>
    <row r="63" spans="2:17" x14ac:dyDescent="0.25">
      <c r="B63" s="4">
        <v>59</v>
      </c>
      <c r="C63" s="5" t="s">
        <v>84</v>
      </c>
      <c r="D63">
        <v>1.4763999999999999</v>
      </c>
      <c r="E63">
        <v>1.86</v>
      </c>
      <c r="F63" s="15">
        <f t="shared" si="0"/>
        <v>1.4763999999999999E-3</v>
      </c>
      <c r="G63">
        <f t="shared" si="1"/>
        <v>1.86</v>
      </c>
      <c r="K63" s="37">
        <v>30</v>
      </c>
      <c r="L63" s="14" t="s">
        <v>59</v>
      </c>
      <c r="M63" s="16">
        <f t="shared" ref="M63:N65" si="19">F38</f>
        <v>2.7756E-3</v>
      </c>
      <c r="N63" s="16">
        <f t="shared" si="19"/>
        <v>1.58</v>
      </c>
      <c r="O63" s="36">
        <f>AVERAGE(M63:M65)</f>
        <v>2.7214333333333337E-3</v>
      </c>
      <c r="P63" s="36">
        <f>AVERAGE(N63:N65)</f>
        <v>1.5333333333333332</v>
      </c>
      <c r="Q63" s="36">
        <f>STDEV(M63:M65)</f>
        <v>1.0887416283642936E-4</v>
      </c>
    </row>
    <row r="64" spans="2:17" x14ac:dyDescent="0.25">
      <c r="B64" s="4">
        <v>60</v>
      </c>
      <c r="C64" s="5" t="s">
        <v>85</v>
      </c>
      <c r="D64">
        <v>1.6194</v>
      </c>
      <c r="E64">
        <v>1.84</v>
      </c>
      <c r="F64" s="15">
        <f t="shared" si="0"/>
        <v>1.6194E-3</v>
      </c>
      <c r="G64">
        <f t="shared" si="1"/>
        <v>1.84</v>
      </c>
      <c r="K64" s="37"/>
      <c r="L64" s="14" t="s">
        <v>60</v>
      </c>
      <c r="M64" s="16">
        <f t="shared" si="19"/>
        <v>2.7926000000000001E-3</v>
      </c>
      <c r="N64" s="16">
        <f t="shared" si="19"/>
        <v>1.93</v>
      </c>
      <c r="O64" s="36"/>
      <c r="P64" s="36"/>
      <c r="Q64" s="36"/>
    </row>
    <row r="65" spans="11:17" x14ac:dyDescent="0.25">
      <c r="K65" s="37"/>
      <c r="L65" s="14" t="s">
        <v>61</v>
      </c>
      <c r="M65" s="16">
        <f t="shared" si="19"/>
        <v>2.5961000000000001E-3</v>
      </c>
      <c r="N65" s="16">
        <f t="shared" si="19"/>
        <v>1.0900000000000001</v>
      </c>
      <c r="O65" s="36"/>
      <c r="P65" s="36"/>
      <c r="Q65" s="36"/>
    </row>
    <row r="66" spans="11:17" x14ac:dyDescent="0.25">
      <c r="K66" s="37">
        <v>40</v>
      </c>
      <c r="L66" s="14" t="s">
        <v>71</v>
      </c>
      <c r="M66" s="16">
        <f t="shared" ref="M66:N68" si="20">F50</f>
        <v>2.0636999999999999E-3</v>
      </c>
      <c r="N66" s="16">
        <f t="shared" si="20"/>
        <v>2.21</v>
      </c>
      <c r="O66" s="36">
        <f>AVERAGE(M66:M68)</f>
        <v>2.0336666666666667E-3</v>
      </c>
      <c r="P66" s="36">
        <f>AVERAGE(N66:N68)</f>
        <v>2.0799999999999996</v>
      </c>
      <c r="Q66" s="36">
        <f>STDEV(M66:M68)</f>
        <v>5.9172825970485071E-5</v>
      </c>
    </row>
    <row r="67" spans="11:17" x14ac:dyDescent="0.25">
      <c r="K67" s="37"/>
      <c r="L67" s="14" t="s">
        <v>72</v>
      </c>
      <c r="M67" s="16">
        <f t="shared" si="20"/>
        <v>1.9655000000000002E-3</v>
      </c>
      <c r="N67" s="16">
        <f t="shared" si="20"/>
        <v>2.64</v>
      </c>
      <c r="O67" s="36"/>
      <c r="P67" s="36"/>
      <c r="Q67" s="36"/>
    </row>
    <row r="68" spans="11:17" x14ac:dyDescent="0.25">
      <c r="K68" s="37"/>
      <c r="L68" s="14" t="s">
        <v>73</v>
      </c>
      <c r="M68" s="16">
        <f t="shared" si="20"/>
        <v>2.0717999999999999E-3</v>
      </c>
      <c r="N68" s="16">
        <f t="shared" si="20"/>
        <v>1.39</v>
      </c>
      <c r="O68" s="36"/>
      <c r="P68" s="36"/>
      <c r="Q68" s="36"/>
    </row>
    <row r="69" spans="11:17" x14ac:dyDescent="0.25">
      <c r="K69" s="37">
        <v>50</v>
      </c>
      <c r="L69" s="14" t="s">
        <v>83</v>
      </c>
      <c r="M69" s="16">
        <f t="shared" ref="M69:N71" si="21">F62</f>
        <v>1.1307999999999999E-3</v>
      </c>
      <c r="N69" s="16">
        <f t="shared" si="21"/>
        <v>2.2799999999999998</v>
      </c>
      <c r="O69" s="36">
        <f>AVERAGE(M69:M71)</f>
        <v>1.4088666666666665E-3</v>
      </c>
      <c r="P69" s="36">
        <f>AVERAGE(N69:N71)</f>
        <v>1.9933333333333332</v>
      </c>
      <c r="Q69" s="36">
        <f>STDEV(M69:M71)</f>
        <v>2.5120321123212844E-4</v>
      </c>
    </row>
    <row r="70" spans="11:17" x14ac:dyDescent="0.25">
      <c r="K70" s="37"/>
      <c r="L70" s="14" t="s">
        <v>84</v>
      </c>
      <c r="M70" s="16">
        <f t="shared" si="21"/>
        <v>1.4763999999999999E-3</v>
      </c>
      <c r="N70" s="16">
        <f t="shared" si="21"/>
        <v>1.86</v>
      </c>
      <c r="O70" s="36"/>
      <c r="P70" s="36"/>
      <c r="Q70" s="36"/>
    </row>
    <row r="71" spans="11:17" x14ac:dyDescent="0.25">
      <c r="K71" s="37"/>
      <c r="L71" s="14" t="s">
        <v>85</v>
      </c>
      <c r="M71" s="16">
        <f t="shared" si="21"/>
        <v>1.6194E-3</v>
      </c>
      <c r="N71" s="16">
        <f t="shared" si="21"/>
        <v>1.84</v>
      </c>
      <c r="O71" s="36"/>
      <c r="P71" s="36"/>
      <c r="Q71" s="36"/>
    </row>
  </sheetData>
  <mergeCells count="80">
    <mergeCell ref="K9:K11"/>
    <mergeCell ref="O9:O11"/>
    <mergeCell ref="P9:P11"/>
    <mergeCell ref="Q9:Q11"/>
    <mergeCell ref="K12:K14"/>
    <mergeCell ref="O12:O14"/>
    <mergeCell ref="P12:P14"/>
    <mergeCell ref="Q12:Q14"/>
    <mergeCell ref="K15:K17"/>
    <mergeCell ref="O15:O17"/>
    <mergeCell ref="P15:P17"/>
    <mergeCell ref="Q15:Q17"/>
    <mergeCell ref="K18:K20"/>
    <mergeCell ref="O18:O20"/>
    <mergeCell ref="P18:P20"/>
    <mergeCell ref="Q18:Q20"/>
    <mergeCell ref="K21:K23"/>
    <mergeCell ref="O21:O23"/>
    <mergeCell ref="P21:P23"/>
    <mergeCell ref="Q21:Q23"/>
    <mergeCell ref="K25:K27"/>
    <mergeCell ref="O25:O27"/>
    <mergeCell ref="P25:P27"/>
    <mergeCell ref="Q25:Q27"/>
    <mergeCell ref="K28:K30"/>
    <mergeCell ref="O28:O30"/>
    <mergeCell ref="P28:P30"/>
    <mergeCell ref="Q28:Q30"/>
    <mergeCell ref="K31:K33"/>
    <mergeCell ref="O31:O33"/>
    <mergeCell ref="P31:P33"/>
    <mergeCell ref="Q31:Q33"/>
    <mergeCell ref="K34:K36"/>
    <mergeCell ref="O34:O36"/>
    <mergeCell ref="P34:P36"/>
    <mergeCell ref="Q34:Q36"/>
    <mergeCell ref="K37:K39"/>
    <mergeCell ref="O37:O39"/>
    <mergeCell ref="P37:P39"/>
    <mergeCell ref="Q37:Q39"/>
    <mergeCell ref="K41:K43"/>
    <mergeCell ref="O41:O43"/>
    <mergeCell ref="P41:P43"/>
    <mergeCell ref="Q41:Q43"/>
    <mergeCell ref="K44:K46"/>
    <mergeCell ref="O44:O46"/>
    <mergeCell ref="P44:P46"/>
    <mergeCell ref="Q44:Q46"/>
    <mergeCell ref="K47:K49"/>
    <mergeCell ref="O47:O49"/>
    <mergeCell ref="P47:P49"/>
    <mergeCell ref="Q47:Q49"/>
    <mergeCell ref="K50:K52"/>
    <mergeCell ref="O50:O52"/>
    <mergeCell ref="P50:P52"/>
    <mergeCell ref="Q50:Q52"/>
    <mergeCell ref="K53:K55"/>
    <mergeCell ref="O53:O55"/>
    <mergeCell ref="P53:P55"/>
    <mergeCell ref="Q53:Q55"/>
    <mergeCell ref="K57:K59"/>
    <mergeCell ref="O57:O59"/>
    <mergeCell ref="P57:P59"/>
    <mergeCell ref="Q57:Q59"/>
    <mergeCell ref="K60:K62"/>
    <mergeCell ref="O60:O62"/>
    <mergeCell ref="P60:P62"/>
    <mergeCell ref="Q60:Q62"/>
    <mergeCell ref="K63:K65"/>
    <mergeCell ref="O63:O65"/>
    <mergeCell ref="P63:P65"/>
    <mergeCell ref="Q63:Q65"/>
    <mergeCell ref="K66:K68"/>
    <mergeCell ref="O66:O68"/>
    <mergeCell ref="P66:P68"/>
    <mergeCell ref="Q66:Q68"/>
    <mergeCell ref="K69:K71"/>
    <mergeCell ref="O69:O71"/>
    <mergeCell ref="P69:P71"/>
    <mergeCell ref="Q69:Q7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101220</vt:lpstr>
      <vt:lpstr>dilution factor</vt:lpstr>
      <vt:lpstr>modified</vt:lpstr>
      <vt:lpstr>Na</vt:lpstr>
      <vt:lpstr>Al</vt:lpstr>
      <vt:lpstr>K</vt:lpstr>
      <vt:lpstr>Ca</vt:lpstr>
      <vt:lpstr>Mg</vt:lpstr>
      <vt:lpstr>V</vt:lpstr>
      <vt:lpstr>Cr</vt:lpstr>
      <vt:lpstr>Fe</vt:lpstr>
      <vt:lpstr>Cu</vt:lpstr>
      <vt:lpstr>Zn</vt:lpstr>
      <vt:lpstr>Ga</vt:lpstr>
      <vt:lpstr>As</vt:lpstr>
      <vt:lpstr>Hg</vt:lpstr>
      <vt:lpstr>ALL elements</vt:lpstr>
      <vt:lpstr>Na QICPMvsIC</vt:lpstr>
      <vt:lpstr>K QICPMvsIC</vt:lpstr>
      <vt:lpstr>Ca QICPMvsIC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Jorge Felipe Torres Ortiz</cp:lastModifiedBy>
  <dcterms:created xsi:type="dcterms:W3CDTF">2020-12-11T07:18:19Z</dcterms:created>
  <dcterms:modified xsi:type="dcterms:W3CDTF">2021-05-11T09:47:15Z</dcterms:modified>
</cp:coreProperties>
</file>