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0" yWindow="0" windowWidth="21600" windowHeight="9600"/>
  </bookViews>
  <sheets>
    <sheet name="pre-Master table " sheetId="1" r:id="rId1"/>
    <sheet name="MASTER TABLE" sheetId="2" r:id="rId2"/>
    <sheet name="SiO2" sheetId="5" r:id="rId3"/>
    <sheet name="Sheet3" sheetId="3" r:id="rId4"/>
    <sheet name="Selection 1 PHREEQC" sheetId="4" r:id="rId5"/>
    <sheet name="Simulation 1-2 " sheetId="6" r:id="rId6"/>
    <sheet name="Simulation 3-4 " sheetId="7" r:id="rId7"/>
    <sheet name="Simulation 5 " sheetId="8" r:id="rId8"/>
    <sheet name="Sheet2" sheetId="9" r:id="rId9"/>
    <sheet name="Sheet1" sheetId="10" r:id="rId10"/>
    <sheet name="Sheet4" sheetId="11" r:id="rId11"/>
    <sheet name="Sheet5" sheetId="12" r:id="rId12"/>
    <sheet name="Sheet6" sheetId="13" r:id="rId13"/>
    <sheet name="Sheet7" sheetId="14" r:id="rId14"/>
    <sheet name="S1" sheetId="16" r:id="rId15"/>
    <sheet name="S2" sheetId="17" r:id="rId16"/>
    <sheet name="S3" sheetId="18" r:id="rId17"/>
    <sheet name="S4" sheetId="19" r:id="rId18"/>
    <sheet name="S5" sheetId="20" r:id="rId19"/>
    <sheet name="S6" sheetId="21" r:id="rId20"/>
    <sheet name="S7" sheetId="22" r:id="rId21"/>
    <sheet name="S8" sheetId="23" r:id="rId22"/>
  </sheets>
  <definedNames>
    <definedName name="_xlnm._FilterDatabase" localSheetId="1" hidden="1">'MASTER TABLE'!$B$3:$AC$63</definedName>
    <definedName name="_xlnm._FilterDatabase" localSheetId="2" hidden="1">'SiO2'!$D$1:$D$85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6" l="1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83" i="6"/>
  <c r="N8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Q8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83" i="6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AL4" i="4"/>
  <c r="AN4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J10" i="6" l="1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AO21" i="4"/>
  <c r="AP21" i="4"/>
  <c r="AR21" i="4"/>
  <c r="AS21" i="4"/>
  <c r="AT21" i="4"/>
  <c r="AU21" i="4"/>
  <c r="AV21" i="4"/>
  <c r="AW21" i="4"/>
  <c r="AX21" i="4"/>
  <c r="AY21" i="4"/>
  <c r="AZ21" i="4"/>
  <c r="BD21" i="4"/>
  <c r="BE21" i="4"/>
  <c r="BF21" i="4"/>
  <c r="AB4" i="4"/>
  <c r="AA4" i="4"/>
  <c r="Z4" i="4"/>
  <c r="Y4" i="4"/>
  <c r="X4" i="4"/>
  <c r="W4" i="4"/>
  <c r="V4" i="4"/>
  <c r="U4" i="4"/>
  <c r="T4" i="4"/>
  <c r="R4" i="4"/>
  <c r="L4" i="4"/>
  <c r="L3" i="4"/>
  <c r="O4" i="4"/>
  <c r="N4" i="4"/>
  <c r="M4" i="4"/>
  <c r="K4" i="4"/>
  <c r="J4" i="4"/>
  <c r="AB21" i="4" l="1"/>
  <c r="BG21" i="4" s="1"/>
  <c r="AB17" i="4"/>
  <c r="AB13" i="4"/>
  <c r="AB10" i="4"/>
  <c r="AB9" i="4"/>
  <c r="AB5" i="4"/>
  <c r="X21" i="4"/>
  <c r="BC21" i="4" s="1"/>
  <c r="X17" i="4"/>
  <c r="X6" i="4"/>
  <c r="X2" i="4"/>
  <c r="W21" i="4"/>
  <c r="BB21" i="4" s="1"/>
  <c r="W20" i="4"/>
  <c r="W18" i="4"/>
  <c r="W13" i="4"/>
  <c r="W12" i="4"/>
  <c r="W9" i="4"/>
  <c r="W8" i="4"/>
  <c r="W6" i="4"/>
  <c r="W5" i="4"/>
  <c r="W16" i="4"/>
  <c r="W3" i="4"/>
  <c r="V21" i="4"/>
  <c r="BA21" i="4" s="1"/>
  <c r="V17" i="4"/>
  <c r="L21" i="4"/>
  <c r="AQ21" i="4" s="1"/>
  <c r="L18" i="4"/>
  <c r="L17" i="4"/>
  <c r="L16" i="4"/>
  <c r="L13" i="4"/>
  <c r="L14" i="4"/>
  <c r="L10" i="4"/>
  <c r="L7" i="4"/>
  <c r="L6" i="4"/>
  <c r="L2" i="4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E138" i="1"/>
  <c r="T140" i="1" l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T139" i="1"/>
  <c r="S139" i="1"/>
  <c r="R139" i="1"/>
  <c r="Q139" i="1"/>
  <c r="P139" i="1"/>
  <c r="O139" i="1"/>
  <c r="N139" i="1"/>
  <c r="M139" i="1"/>
  <c r="L139" i="1"/>
  <c r="K139" i="1"/>
  <c r="J139" i="1"/>
  <c r="H139" i="1"/>
  <c r="G139" i="1"/>
  <c r="F139" i="1"/>
  <c r="E139" i="1"/>
  <c r="I19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G141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</calcChain>
</file>

<file path=xl/sharedStrings.xml><?xml version="1.0" encoding="utf-8"?>
<sst xmlns="http://schemas.openxmlformats.org/spreadsheetml/2006/main" count="5154" uniqueCount="1060">
  <si>
    <t xml:space="preserve">Element </t>
  </si>
  <si>
    <t>IC</t>
  </si>
  <si>
    <t>QICPM</t>
  </si>
  <si>
    <t>Na</t>
  </si>
  <si>
    <t>1WBR1</t>
  </si>
  <si>
    <t>1WBR2</t>
  </si>
  <si>
    <t>1WBR3</t>
  </si>
  <si>
    <t>1WBRA1</t>
  </si>
  <si>
    <t>1WBRA2</t>
  </si>
  <si>
    <t>1WBRA3</t>
  </si>
  <si>
    <t xml:space="preserve">1WBRS1 </t>
  </si>
  <si>
    <t xml:space="preserve">1WBRS2 </t>
  </si>
  <si>
    <t xml:space="preserve">1WBRS3 </t>
  </si>
  <si>
    <t>1WBRG1</t>
  </si>
  <si>
    <t xml:space="preserve">1WBRG2 </t>
  </si>
  <si>
    <t xml:space="preserve">1WBRG3 </t>
  </si>
  <si>
    <t>2WBR1</t>
  </si>
  <si>
    <t>2WBR2</t>
  </si>
  <si>
    <t>2WBR3</t>
  </si>
  <si>
    <t>2WBRA1</t>
  </si>
  <si>
    <t>2WBRA2</t>
  </si>
  <si>
    <t>2WBRA3</t>
  </si>
  <si>
    <t xml:space="preserve">2WBRS1 </t>
  </si>
  <si>
    <t xml:space="preserve">2WBRS2 </t>
  </si>
  <si>
    <t xml:space="preserve">2WBRS3 </t>
  </si>
  <si>
    <t>2WBRG1</t>
  </si>
  <si>
    <t xml:space="preserve">2WBRG2 </t>
  </si>
  <si>
    <t xml:space="preserve">2WBRG3 </t>
  </si>
  <si>
    <t>3WBR1</t>
  </si>
  <si>
    <t>3WBR2</t>
  </si>
  <si>
    <t>3WBR3</t>
  </si>
  <si>
    <t>3WBRA1</t>
  </si>
  <si>
    <t>3WBRA2</t>
  </si>
  <si>
    <t>3WBRA3</t>
  </si>
  <si>
    <t xml:space="preserve">3WBRS1 </t>
  </si>
  <si>
    <t xml:space="preserve">3WBRS2 </t>
  </si>
  <si>
    <t xml:space="preserve">3WBRS3 </t>
  </si>
  <si>
    <t>3WBRG1</t>
  </si>
  <si>
    <t xml:space="preserve">3WBRG2 </t>
  </si>
  <si>
    <t xml:space="preserve">3WBRG3 </t>
  </si>
  <si>
    <t>4WBR1</t>
  </si>
  <si>
    <t>4WBR2</t>
  </si>
  <si>
    <t>4WBR3</t>
  </si>
  <si>
    <t>4WBRA1</t>
  </si>
  <si>
    <t>4WBRA2</t>
  </si>
  <si>
    <t>4WBRA3</t>
  </si>
  <si>
    <t xml:space="preserve">4WBRS1 </t>
  </si>
  <si>
    <t xml:space="preserve">4WBRS2 </t>
  </si>
  <si>
    <t xml:space="preserve">4WBRS3 </t>
  </si>
  <si>
    <t>4WBRG1</t>
  </si>
  <si>
    <t xml:space="preserve">4WBRG2 </t>
  </si>
  <si>
    <t xml:space="preserve">4WBRG3 </t>
  </si>
  <si>
    <t>5WBR1</t>
  </si>
  <si>
    <t>5WBR2</t>
  </si>
  <si>
    <t>5WBR3</t>
  </si>
  <si>
    <t>5WBRA1</t>
  </si>
  <si>
    <t>5WBRA2</t>
  </si>
  <si>
    <t>5WBRA3</t>
  </si>
  <si>
    <t xml:space="preserve">5WBRS1 </t>
  </si>
  <si>
    <t xml:space="preserve">5WBRS2 </t>
  </si>
  <si>
    <t xml:space="preserve">5WBRS3 </t>
  </si>
  <si>
    <t>5WBRG1</t>
  </si>
  <si>
    <t xml:space="preserve">5WBRG2 </t>
  </si>
  <si>
    <t xml:space="preserve">5WBRG3 </t>
  </si>
  <si>
    <t>No.</t>
  </si>
  <si>
    <t>K</t>
  </si>
  <si>
    <t>Mg</t>
  </si>
  <si>
    <t>Ca</t>
  </si>
  <si>
    <t xml:space="preserve">Calibatrion Range </t>
  </si>
  <si>
    <t>Al</t>
  </si>
  <si>
    <t>Sc</t>
  </si>
  <si>
    <t>V</t>
  </si>
  <si>
    <t>Cr</t>
  </si>
  <si>
    <t>Mn</t>
  </si>
  <si>
    <t>Fe</t>
  </si>
  <si>
    <t>Ni</t>
  </si>
  <si>
    <t>Cu</t>
  </si>
  <si>
    <t>Zn</t>
  </si>
  <si>
    <t>Ga</t>
  </si>
  <si>
    <t>As</t>
  </si>
  <si>
    <t>Cd</t>
  </si>
  <si>
    <t>La</t>
  </si>
  <si>
    <t>Hg</t>
  </si>
  <si>
    <t>Pb</t>
  </si>
  <si>
    <t>Th</t>
  </si>
  <si>
    <t>F</t>
  </si>
  <si>
    <t>Cl</t>
  </si>
  <si>
    <t>SO4</t>
  </si>
  <si>
    <t>Br</t>
  </si>
  <si>
    <t>NO3</t>
  </si>
  <si>
    <t>PO4</t>
  </si>
  <si>
    <t>units (µg/L)</t>
  </si>
  <si>
    <t>Below Detection Limit of Method</t>
  </si>
  <si>
    <t xml:space="preserve">Dilution Factor </t>
  </si>
  <si>
    <t>-</t>
  </si>
  <si>
    <t>units (mg/L)</t>
  </si>
  <si>
    <t>Corrected with the dilution factor 50</t>
  </si>
  <si>
    <t>0.16-5.00</t>
  </si>
  <si>
    <t>0.35-10.01</t>
  </si>
  <si>
    <t>0.75-20.03</t>
  </si>
  <si>
    <t>0.74-20.04</t>
  </si>
  <si>
    <t>0.73-20.03</t>
  </si>
  <si>
    <t>1.03-30.04</t>
  </si>
  <si>
    <t>0.15-5.00</t>
  </si>
  <si>
    <t>0.36-10.02</t>
  </si>
  <si>
    <t>0.73=20.03</t>
  </si>
  <si>
    <t>0.76-20.05</t>
  </si>
  <si>
    <t>0.75-20.04</t>
  </si>
  <si>
    <t>1.09-30.05</t>
  </si>
  <si>
    <t>0.50-25.00</t>
  </si>
  <si>
    <t>0.25-12.50</t>
  </si>
  <si>
    <t>0.23-10.01</t>
  </si>
  <si>
    <t>0.53-25.01</t>
  </si>
  <si>
    <t>0.52-25.00</t>
  </si>
  <si>
    <t>n.a.</t>
  </si>
  <si>
    <t xml:space="preserve">Corrected Dilution factor of 10 </t>
  </si>
  <si>
    <t xml:space="preserve">Corrected Dilution factor of 100 </t>
  </si>
  <si>
    <t>18-1000</t>
  </si>
  <si>
    <t>50-2500</t>
  </si>
  <si>
    <t>25-1250</t>
  </si>
  <si>
    <t>2.3-100.1</t>
  </si>
  <si>
    <t>5.3-251</t>
  </si>
  <si>
    <t>2.5-125</t>
  </si>
  <si>
    <t>5.2-250</t>
  </si>
  <si>
    <t>1.5-50</t>
  </si>
  <si>
    <t>3.6-100</t>
  </si>
  <si>
    <t>7.3-200</t>
  </si>
  <si>
    <t>7.6-200</t>
  </si>
  <si>
    <t>7.5-200</t>
  </si>
  <si>
    <t>10-300</t>
  </si>
  <si>
    <t>16-500</t>
  </si>
  <si>
    <t>35-1001</t>
  </si>
  <si>
    <t>75-2003</t>
  </si>
  <si>
    <t>74-2004</t>
  </si>
  <si>
    <t>73-2003</t>
  </si>
  <si>
    <t>103-3004</t>
  </si>
  <si>
    <t xml:space="preserve">Sample </t>
  </si>
  <si>
    <t>pH</t>
  </si>
  <si>
    <t>EC microS/cm</t>
  </si>
  <si>
    <t>Celcius</t>
  </si>
  <si>
    <t>Alkalinity (mol)</t>
  </si>
  <si>
    <t>Alk meq/Kgw</t>
  </si>
  <si>
    <t>Invalid</t>
  </si>
  <si>
    <t>Description</t>
  </si>
  <si>
    <t>pe</t>
  </si>
  <si>
    <t>Temp</t>
  </si>
  <si>
    <t>Selection 1</t>
  </si>
  <si>
    <t xml:space="preserve">Number </t>
  </si>
  <si>
    <t>N(+5)</t>
  </si>
  <si>
    <t>S(+6)</t>
  </si>
  <si>
    <t xml:space="preserve">P(5) </t>
  </si>
  <si>
    <t>Si</t>
  </si>
  <si>
    <t>1-1</t>
  </si>
  <si>
    <t>1-2</t>
  </si>
  <si>
    <t>1-3</t>
  </si>
  <si>
    <t>1-A1</t>
  </si>
  <si>
    <t>1-A2</t>
  </si>
  <si>
    <t>1-A3</t>
  </si>
  <si>
    <t>1-S1</t>
  </si>
  <si>
    <t>1-S2</t>
  </si>
  <si>
    <t>1-S3</t>
  </si>
  <si>
    <t>1-G1</t>
  </si>
  <si>
    <t>1-G2</t>
  </si>
  <si>
    <t>1-G3</t>
  </si>
  <si>
    <t>2-1</t>
  </si>
  <si>
    <t>2-2</t>
  </si>
  <si>
    <t>2-3</t>
  </si>
  <si>
    <t>2-A1</t>
  </si>
  <si>
    <t>2-A2</t>
  </si>
  <si>
    <t>2-A3</t>
  </si>
  <si>
    <t>2-S1</t>
  </si>
  <si>
    <t>2-S2</t>
  </si>
  <si>
    <t>2-S3</t>
  </si>
  <si>
    <t>2-G1</t>
  </si>
  <si>
    <t>2-G2</t>
  </si>
  <si>
    <t>2-G3</t>
  </si>
  <si>
    <t>3-1</t>
  </si>
  <si>
    <t>3-2</t>
  </si>
  <si>
    <t>3-3</t>
  </si>
  <si>
    <t>3-A1</t>
  </si>
  <si>
    <t>3-A2</t>
  </si>
  <si>
    <t>3-A3</t>
  </si>
  <si>
    <t>3-S1</t>
  </si>
  <si>
    <t>3-S2</t>
  </si>
  <si>
    <t>3-S3</t>
  </si>
  <si>
    <t>3-G1</t>
  </si>
  <si>
    <t>3-G2</t>
  </si>
  <si>
    <t>3-G3</t>
  </si>
  <si>
    <t>4-1</t>
  </si>
  <si>
    <t>4-2</t>
  </si>
  <si>
    <t>4-3</t>
  </si>
  <si>
    <t>4-A1</t>
  </si>
  <si>
    <t>4-A2</t>
  </si>
  <si>
    <t>4-A3</t>
  </si>
  <si>
    <t>4-S1</t>
  </si>
  <si>
    <t>4-S2</t>
  </si>
  <si>
    <t>4-S3</t>
  </si>
  <si>
    <t>4-G1</t>
  </si>
  <si>
    <t>4-G2</t>
  </si>
  <si>
    <t>4-G3</t>
  </si>
  <si>
    <t>5-1</t>
  </si>
  <si>
    <t>5-2</t>
  </si>
  <si>
    <t>5-3</t>
  </si>
  <si>
    <t>5-A1</t>
  </si>
  <si>
    <t>5-A2</t>
  </si>
  <si>
    <t>5-A3</t>
  </si>
  <si>
    <t>5-S1</t>
  </si>
  <si>
    <t>5-S2</t>
  </si>
  <si>
    <t>5-S3</t>
  </si>
  <si>
    <t>5-G1</t>
  </si>
  <si>
    <t>5-G2</t>
  </si>
  <si>
    <t>5-G3</t>
  </si>
  <si>
    <t>Sample ID</t>
  </si>
  <si>
    <t>cup number</t>
  </si>
  <si>
    <t>SiO2 mg/L</t>
  </si>
  <si>
    <t>Alkalinity</t>
  </si>
  <si>
    <t>1WBRS1</t>
  </si>
  <si>
    <t>Simultation 1</t>
  </si>
  <si>
    <t>Simulation 2</t>
  </si>
  <si>
    <t xml:space="preserve">data base </t>
  </si>
  <si>
    <t>phreeqc</t>
  </si>
  <si>
    <t>EC</t>
  </si>
  <si>
    <t>pH measured</t>
  </si>
  <si>
    <t>pH model</t>
  </si>
  <si>
    <t xml:space="preserve">         sim</t>
  </si>
  <si>
    <t xml:space="preserve">       state</t>
  </si>
  <si>
    <t xml:space="preserve">        soln</t>
  </si>
  <si>
    <t xml:space="preserve">      dist_x</t>
  </si>
  <si>
    <t xml:space="preserve">        time</t>
  </si>
  <si>
    <t xml:space="preserve">        step</t>
  </si>
  <si>
    <t xml:space="preserve">          pH</t>
  </si>
  <si>
    <t xml:space="preserve">          pe</t>
  </si>
  <si>
    <t xml:space="preserve">        temp</t>
  </si>
  <si>
    <t xml:space="preserve">         Alk</t>
  </si>
  <si>
    <t xml:space="preserve">          mu</t>
  </si>
  <si>
    <t xml:space="preserve">      charge</t>
  </si>
  <si>
    <t xml:space="preserve">     pct_err</t>
  </si>
  <si>
    <t xml:space="preserve">          Na</t>
  </si>
  <si>
    <t xml:space="preserve">           K</t>
  </si>
  <si>
    <t xml:space="preserve">          Mg</t>
  </si>
  <si>
    <t xml:space="preserve">          Ca</t>
  </si>
  <si>
    <t xml:space="preserve">           F</t>
  </si>
  <si>
    <t xml:space="preserve">          Cl</t>
  </si>
  <si>
    <t xml:space="preserve">       S(+6)</t>
  </si>
  <si>
    <t xml:space="preserve">          Br</t>
  </si>
  <si>
    <t xml:space="preserve">       N(+5)</t>
  </si>
  <si>
    <t xml:space="preserve">        P(5)</t>
  </si>
  <si>
    <t xml:space="preserve">          Al</t>
  </si>
  <si>
    <t xml:space="preserve">           V</t>
  </si>
  <si>
    <t xml:space="preserve">          Cr</t>
  </si>
  <si>
    <t xml:space="preserve">          Mn</t>
  </si>
  <si>
    <t xml:space="preserve">          Fe</t>
  </si>
  <si>
    <t xml:space="preserve">          Cu</t>
  </si>
  <si>
    <t xml:space="preserve">          Zn</t>
  </si>
  <si>
    <t xml:space="preserve">          Ga</t>
  </si>
  <si>
    <t xml:space="preserve">          As</t>
  </si>
  <si>
    <t xml:space="preserve">          Si</t>
  </si>
  <si>
    <t xml:space="preserve">       m_OH-</t>
  </si>
  <si>
    <t xml:space="preserve">     m_HCO3-</t>
  </si>
  <si>
    <t xml:space="preserve">  si_Fe(OH)3</t>
  </si>
  <si>
    <t xml:space="preserve"> si_Gibbsite</t>
  </si>
  <si>
    <t xml:space="preserve"> si_Goethite</t>
  </si>
  <si>
    <t>si_Pyrolusite</t>
  </si>
  <si>
    <t>si_Kaolinite</t>
  </si>
  <si>
    <t xml:space="preserve">  Sample_Ref</t>
  </si>
  <si>
    <t xml:space="preserve">  EC_(uS/cm)</t>
  </si>
  <si>
    <t>TDS_g/kg-solution</t>
  </si>
  <si>
    <t xml:space="preserve">    alk_mg/L</t>
  </si>
  <si>
    <t xml:space="preserve">      i_soln</t>
  </si>
  <si>
    <t xml:space="preserve">   -999.9990</t>
  </si>
  <si>
    <t xml:space="preserve">      1WBR1 </t>
  </si>
  <si>
    <t xml:space="preserve">     1WBRA2 </t>
  </si>
  <si>
    <t xml:space="preserve">     1WBRS1 </t>
  </si>
  <si>
    <t xml:space="preserve">    1WBRG2  </t>
  </si>
  <si>
    <t xml:space="preserve">      2WBR1 </t>
  </si>
  <si>
    <t xml:space="preserve">     2WBRA1 </t>
  </si>
  <si>
    <t xml:space="preserve">    2WBRS1  </t>
  </si>
  <si>
    <t xml:space="preserve">     2WBRG1 </t>
  </si>
  <si>
    <t xml:space="preserve">      3WBR2 </t>
  </si>
  <si>
    <t xml:space="preserve">     3WBRA2 </t>
  </si>
  <si>
    <t xml:space="preserve">    3WBRS2  </t>
  </si>
  <si>
    <t xml:space="preserve">    3WBRG3  </t>
  </si>
  <si>
    <t xml:space="preserve">      4WBR2 </t>
  </si>
  <si>
    <t xml:space="preserve">     4WBRA2 </t>
  </si>
  <si>
    <t xml:space="preserve">    4WBRS1  </t>
  </si>
  <si>
    <t xml:space="preserve">    4WBRG2  </t>
  </si>
  <si>
    <t xml:space="preserve">      5WBR2 </t>
  </si>
  <si>
    <t xml:space="preserve">     5WBRA2 </t>
  </si>
  <si>
    <t xml:space="preserve">    5WBRS2  </t>
  </si>
  <si>
    <t xml:space="preserve">    5WBRG2  </t>
  </si>
  <si>
    <t>alk</t>
  </si>
  <si>
    <t xml:space="preserve">values of the lab </t>
  </si>
  <si>
    <t>Simultation 3</t>
  </si>
  <si>
    <t>Simulation 4</t>
  </si>
  <si>
    <t>llnl</t>
  </si>
  <si>
    <t>C.B</t>
  </si>
  <si>
    <t>S.I</t>
  </si>
  <si>
    <t xml:space="preserve">    -42.5949</t>
  </si>
  <si>
    <t xml:space="preserve">      0.6040</t>
  </si>
  <si>
    <t xml:space="preserve">     -0.2593</t>
  </si>
  <si>
    <t xml:space="preserve">      5.7266</t>
  </si>
  <si>
    <t xml:space="preserve">      3.6063</t>
  </si>
  <si>
    <t xml:space="preserve">  9.7610e-05</t>
  </si>
  <si>
    <t xml:space="preserve">    -58.9898</t>
  </si>
  <si>
    <t xml:space="preserve">      1.0194</t>
  </si>
  <si>
    <t xml:space="preserve">     -0.3076</t>
  </si>
  <si>
    <t xml:space="preserve">      6.1286</t>
  </si>
  <si>
    <t xml:space="preserve">      3.6541</t>
  </si>
  <si>
    <t xml:space="preserve">     -1.8496</t>
  </si>
  <si>
    <t xml:space="preserve">  1.1638e-04</t>
  </si>
  <si>
    <t xml:space="preserve">    -46.1306</t>
  </si>
  <si>
    <t xml:space="preserve">      0.6711</t>
  </si>
  <si>
    <t xml:space="preserve">     -0.4867</t>
  </si>
  <si>
    <t xml:space="preserve">      5.7280</t>
  </si>
  <si>
    <t xml:space="preserve">      4.1948</t>
  </si>
  <si>
    <t xml:space="preserve">     -3.2935</t>
  </si>
  <si>
    <t xml:space="preserve">  1.4354e-04</t>
  </si>
  <si>
    <t xml:space="preserve">    -16.3061</t>
  </si>
  <si>
    <t xml:space="preserve">      1.5981</t>
  </si>
  <si>
    <t xml:space="preserve">      0.7732</t>
  </si>
  <si>
    <t xml:space="preserve">      6.6421</t>
  </si>
  <si>
    <t xml:space="preserve">      1.8079</t>
  </si>
  <si>
    <t xml:space="preserve">     -0.1787</t>
  </si>
  <si>
    <t xml:space="preserve">  3.6776e-05</t>
  </si>
  <si>
    <t xml:space="preserve">    -57.8698</t>
  </si>
  <si>
    <t xml:space="preserve">      0.8461</t>
  </si>
  <si>
    <t xml:space="preserve">      0.2904</t>
  </si>
  <si>
    <t xml:space="preserve">      5.9030</t>
  </si>
  <si>
    <t xml:space="preserve">      4.1943</t>
  </si>
  <si>
    <t xml:space="preserve">     -2.6931</t>
  </si>
  <si>
    <t xml:space="preserve">  1.6046e-04</t>
  </si>
  <si>
    <t xml:space="preserve">    -57.3487</t>
  </si>
  <si>
    <t xml:space="preserve">      0.7172</t>
  </si>
  <si>
    <t xml:space="preserve">      0.2455</t>
  </si>
  <si>
    <t xml:space="preserve">      5.7612</t>
  </si>
  <si>
    <t xml:space="preserve">      4.4151</t>
  </si>
  <si>
    <t xml:space="preserve">     -2.8421</t>
  </si>
  <si>
    <t xml:space="preserve">  1.8018e-04</t>
  </si>
  <si>
    <t xml:space="preserve">    -54.6658</t>
  </si>
  <si>
    <t xml:space="preserve">      1.3197</t>
  </si>
  <si>
    <t xml:space="preserve">      0.1668</t>
  </si>
  <si>
    <t xml:space="preserve">      6.3637</t>
  </si>
  <si>
    <t xml:space="preserve">      4.3268</t>
  </si>
  <si>
    <t xml:space="preserve">     -2.3967</t>
  </si>
  <si>
    <t xml:space="preserve">  1.6856e-04</t>
  </si>
  <si>
    <t xml:space="preserve">    -26.6357</t>
  </si>
  <si>
    <t xml:space="preserve">      1.5506</t>
  </si>
  <si>
    <t xml:space="preserve">      1.4199</t>
  </si>
  <si>
    <t xml:space="preserve">      6.6075</t>
  </si>
  <si>
    <t xml:space="preserve">      1.6757</t>
  </si>
  <si>
    <t xml:space="preserve">      1.7697</t>
  </si>
  <si>
    <t xml:space="preserve">  8.4472e-05</t>
  </si>
  <si>
    <t xml:space="preserve">    -65.3974</t>
  </si>
  <si>
    <t xml:space="preserve">      1.1976</t>
  </si>
  <si>
    <t xml:space="preserve">     -0.0521</t>
  </si>
  <si>
    <t xml:space="preserve">      6.2416</t>
  </si>
  <si>
    <t xml:space="preserve">      4.4168</t>
  </si>
  <si>
    <t xml:space="preserve">     -2.2253</t>
  </si>
  <si>
    <t xml:space="preserve">  1.4110e-04</t>
  </si>
  <si>
    <t xml:space="preserve">    -58.7381</t>
  </si>
  <si>
    <t xml:space="preserve">      0.3700</t>
  </si>
  <si>
    <t xml:space="preserve">     -0.0096</t>
  </si>
  <si>
    <t xml:space="preserve">      5.4269</t>
  </si>
  <si>
    <t xml:space="preserve">      4.2833</t>
  </si>
  <si>
    <t xml:space="preserve">     -1.3812</t>
  </si>
  <si>
    <t xml:space="preserve">  1.2277e-04</t>
  </si>
  <si>
    <t xml:space="preserve">    -54.1965</t>
  </si>
  <si>
    <t xml:space="preserve">      0.9421</t>
  </si>
  <si>
    <t xml:space="preserve">     -0.0979</t>
  </si>
  <si>
    <t xml:space="preserve">      5.9734</t>
  </si>
  <si>
    <t xml:space="preserve">      4.4590</t>
  </si>
  <si>
    <t xml:space="preserve">     -2.9806</t>
  </si>
  <si>
    <t xml:space="preserve">  1.4437e-04</t>
  </si>
  <si>
    <t xml:space="preserve">    -58.4323</t>
  </si>
  <si>
    <t xml:space="preserve">      0.9711</t>
  </si>
  <si>
    <t xml:space="preserve">      0.1144</t>
  </si>
  <si>
    <t xml:space="preserve">      6.0280</t>
  </si>
  <si>
    <t xml:space="preserve">      4.1940</t>
  </si>
  <si>
    <t xml:space="preserve">     -3.0436</t>
  </si>
  <si>
    <t xml:space="preserve">  1.3246e-04</t>
  </si>
  <si>
    <t xml:space="preserve">    -70.6862</t>
  </si>
  <si>
    <t xml:space="preserve">      0.3706</t>
  </si>
  <si>
    <t xml:space="preserve">     -0.1852</t>
  </si>
  <si>
    <t xml:space="preserve">      5.4274</t>
  </si>
  <si>
    <t xml:space="preserve">      4.1951</t>
  </si>
  <si>
    <t xml:space="preserve">     -2.2418</t>
  </si>
  <si>
    <t xml:space="preserve">  1.3472e-04</t>
  </si>
  <si>
    <t xml:space="preserve">    -78.2647</t>
  </si>
  <si>
    <t xml:space="preserve">      0.3730</t>
  </si>
  <si>
    <t xml:space="preserve">     -0.1826</t>
  </si>
  <si>
    <t xml:space="preserve">      5.4298</t>
  </si>
  <si>
    <t xml:space="preserve">      3.8930</t>
  </si>
  <si>
    <t xml:space="preserve">     -3.6299</t>
  </si>
  <si>
    <t xml:space="preserve">  1.0800e-04</t>
  </si>
  <si>
    <t xml:space="preserve">    -51.8316</t>
  </si>
  <si>
    <t xml:space="preserve">      0.8944</t>
  </si>
  <si>
    <t xml:space="preserve">     -0.2304</t>
  </si>
  <si>
    <t xml:space="preserve">      5.9384</t>
  </si>
  <si>
    <t xml:space="preserve">      4.3272</t>
  </si>
  <si>
    <t xml:space="preserve">     -3.1884</t>
  </si>
  <si>
    <t xml:space="preserve">  1.1676e-04</t>
  </si>
  <si>
    <t xml:space="preserve">    -57.0925</t>
  </si>
  <si>
    <t xml:space="preserve">      0.7985</t>
  </si>
  <si>
    <t xml:space="preserve">     -0.4428</t>
  </si>
  <si>
    <t xml:space="preserve">      5.8683</t>
  </si>
  <si>
    <t xml:space="preserve">      4.1485</t>
  </si>
  <si>
    <t xml:space="preserve">     -3.5048</t>
  </si>
  <si>
    <t xml:space="preserve">  1.5789e-04</t>
  </si>
  <si>
    <t xml:space="preserve">     -52.172</t>
  </si>
  <si>
    <t xml:space="preserve">      1.0214</t>
  </si>
  <si>
    <t xml:space="preserve">     -0.2283</t>
  </si>
  <si>
    <t xml:space="preserve">      6.0654</t>
  </si>
  <si>
    <t xml:space="preserve">      4.3283</t>
  </si>
  <si>
    <t xml:space="preserve">     -3.1800</t>
  </si>
  <si>
    <t xml:space="preserve">  1.3212e-04</t>
  </si>
  <si>
    <t xml:space="preserve">    -61.8245</t>
  </si>
  <si>
    <t xml:space="preserve">      0.4193</t>
  </si>
  <si>
    <t xml:space="preserve">     -0.2284</t>
  </si>
  <si>
    <t xml:space="preserve">      5.4633</t>
  </si>
  <si>
    <t xml:space="preserve">      4.0249</t>
  </si>
  <si>
    <t xml:space="preserve">     -3.7933</t>
  </si>
  <si>
    <t xml:space="preserve">  1.2259e-04</t>
  </si>
  <si>
    <t xml:space="preserve">    -66.2996</t>
  </si>
  <si>
    <t xml:space="preserve">      1.1969</t>
  </si>
  <si>
    <t xml:space="preserve">     -0.2289</t>
  </si>
  <si>
    <t xml:space="preserve">      6.2409</t>
  </si>
  <si>
    <t xml:space="preserve">      4.3280</t>
  </si>
  <si>
    <t xml:space="preserve">     -2.5803</t>
  </si>
  <si>
    <t xml:space="preserve">  1.2520e-04</t>
  </si>
  <si>
    <t xml:space="preserve">    -62.6009</t>
  </si>
  <si>
    <t xml:space="preserve">      0.8948</t>
  </si>
  <si>
    <t xml:space="preserve">     -0.5310</t>
  </si>
  <si>
    <t xml:space="preserve">      5.9389</t>
  </si>
  <si>
    <t xml:space="preserve">      4.3258</t>
  </si>
  <si>
    <t xml:space="preserve">     -2.8399</t>
  </si>
  <si>
    <t xml:space="preserve">  1.5454e-04</t>
  </si>
  <si>
    <t xml:space="preserve">simulation 4 </t>
  </si>
  <si>
    <t xml:space="preserve">     9.09169</t>
  </si>
  <si>
    <t>-4.40267e-12</t>
  </si>
  <si>
    <t xml:space="preserve">      1.9185</t>
  </si>
  <si>
    <t xml:space="preserve">      1.6499</t>
  </si>
  <si>
    <t xml:space="preserve">      7.0411</t>
  </si>
  <si>
    <t xml:space="preserve">     -1.4902</t>
  </si>
  <si>
    <t xml:space="preserve">  3.7450e-05</t>
  </si>
  <si>
    <t xml:space="preserve">       6.945</t>
  </si>
  <si>
    <t>-8.68032e-12</t>
  </si>
  <si>
    <t xml:space="preserve">      1.9673</t>
  </si>
  <si>
    <t xml:space="preserve">      3.0194</t>
  </si>
  <si>
    <t xml:space="preserve">      7.0765</t>
  </si>
  <si>
    <t xml:space="preserve">    -10.0025</t>
  </si>
  <si>
    <t xml:space="preserve">      7.0496</t>
  </si>
  <si>
    <t xml:space="preserve">  2.9788e-05</t>
  </si>
  <si>
    <t xml:space="preserve">     10.0261</t>
  </si>
  <si>
    <t>-1.35402e-13</t>
  </si>
  <si>
    <t xml:space="preserve">      1.5319</t>
  </si>
  <si>
    <t xml:space="preserve">      0.4912</t>
  </si>
  <si>
    <t xml:space="preserve">      6.5888</t>
  </si>
  <si>
    <t xml:space="preserve">      1.7433</t>
  </si>
  <si>
    <t xml:space="preserve">      0.2325</t>
  </si>
  <si>
    <t xml:space="preserve">  6.6424e-05</t>
  </si>
  <si>
    <t xml:space="preserve">EC difference </t>
  </si>
  <si>
    <t>EC difference</t>
  </si>
  <si>
    <t>SiO2</t>
  </si>
  <si>
    <t>old SI02</t>
  </si>
  <si>
    <t>CB</t>
  </si>
  <si>
    <t>% difference</t>
  </si>
  <si>
    <t>measured</t>
  </si>
  <si>
    <t>modeled</t>
  </si>
  <si>
    <t>% differene</t>
  </si>
  <si>
    <t xml:space="preserve">        sim</t>
  </si>
  <si>
    <t xml:space="preserve">  si_Fe(OH)2</t>
  </si>
  <si>
    <t xml:space="preserve"> si_Diaspore</t>
  </si>
  <si>
    <t>si_Magnetite</t>
  </si>
  <si>
    <t xml:space="preserve"> si_Boehmite</t>
  </si>
  <si>
    <t xml:space="preserve">  si_Cuprite</t>
  </si>
  <si>
    <t xml:space="preserve">simluation 1 </t>
  </si>
  <si>
    <t>measured (pH)</t>
  </si>
  <si>
    <t>Alk (mg/L)</t>
  </si>
  <si>
    <t>sim</t>
  </si>
  <si>
    <t>EC  µS/cm</t>
  </si>
  <si>
    <t xml:space="preserve">Simulation 3 </t>
  </si>
  <si>
    <t xml:space="preserve">Simulation 4 </t>
  </si>
  <si>
    <t xml:space="preserve"> sim</t>
  </si>
  <si>
    <t xml:space="preserve">  sim</t>
  </si>
  <si>
    <t xml:space="preserve">     m_CO3-2</t>
  </si>
  <si>
    <t xml:space="preserve">       react</t>
  </si>
  <si>
    <t xml:space="preserve">Simulation 5 </t>
  </si>
  <si>
    <t>Kaolinte</t>
  </si>
  <si>
    <t>Magnetite</t>
  </si>
  <si>
    <t>Pyrolusite</t>
  </si>
  <si>
    <t>Boehmite</t>
  </si>
  <si>
    <t>Diaspore</t>
  </si>
  <si>
    <t>Gibbsite</t>
  </si>
  <si>
    <t>Goethite</t>
  </si>
  <si>
    <t>Cuprite</t>
  </si>
  <si>
    <t>Fe(OH)3</t>
  </si>
  <si>
    <t>Fe(OH)2</t>
  </si>
  <si>
    <t>Al2SiO2O5(OH)4</t>
  </si>
  <si>
    <t>Fe3O4</t>
  </si>
  <si>
    <t>MnO2</t>
  </si>
  <si>
    <t>AlO2H</t>
  </si>
  <si>
    <t>AlHO2</t>
  </si>
  <si>
    <t>Al(OH)3</t>
  </si>
  <si>
    <t>FeOOH</t>
  </si>
  <si>
    <t>Cu2O</t>
  </si>
  <si>
    <t xml:space="preserve">Ratios </t>
  </si>
  <si>
    <t xml:space="preserve">Fe vs Al </t>
  </si>
  <si>
    <t>Fe vs Si</t>
  </si>
  <si>
    <t>Al vs Si</t>
  </si>
  <si>
    <t>OH- vs Fe</t>
  </si>
  <si>
    <t>OH- vs Al</t>
  </si>
  <si>
    <t>OH- vs Mn</t>
  </si>
  <si>
    <t xml:space="preserve">OH- vs Na </t>
  </si>
  <si>
    <t xml:space="preserve">E.C  lab  µS/cm </t>
  </si>
  <si>
    <t xml:space="preserve">Temp </t>
  </si>
  <si>
    <t>te</t>
  </si>
  <si>
    <t>E.C 25-temp_Simulation_1</t>
  </si>
  <si>
    <r>
      <t>No.</t>
    </r>
    <r>
      <rPr>
        <sz val="10"/>
        <color rgb="FF000000"/>
        <rFont val="Calibri"/>
        <family val="2"/>
      </rPr>
      <t xml:space="preserve"> </t>
    </r>
  </si>
  <si>
    <t>Methods</t>
  </si>
  <si>
    <t>IC x10</t>
  </si>
  <si>
    <t>IC x100</t>
  </si>
  <si>
    <t>ICP-MS x50</t>
  </si>
  <si>
    <t>CFA</t>
  </si>
  <si>
    <t>Units (mg/L)</t>
  </si>
  <si>
    <t>Dissolved Silica</t>
  </si>
  <si>
    <t>1,18E+00</t>
  </si>
  <si>
    <t>3,26E+00</t>
  </si>
  <si>
    <t>3,16E+00</t>
  </si>
  <si>
    <t>7,26E+01</t>
  </si>
  <si>
    <t>4,47E+02</t>
  </si>
  <si>
    <t>1,02E+00</t>
  </si>
  <si>
    <t>1,35E+02</t>
  </si>
  <si>
    <t>5,00E-01</t>
  </si>
  <si>
    <t>6,00E-02</t>
  </si>
  <si>
    <t>1,00E-02</t>
  </si>
  <si>
    <t>1,30E-01</t>
  </si>
  <si>
    <t>8,00E-02</t>
  </si>
  <si>
    <t>1,90E-01</t>
  </si>
  <si>
    <t>2,13E-01</t>
  </si>
  <si>
    <t>1,29E+00</t>
  </si>
  <si>
    <t>3,25E+00</t>
  </si>
  <si>
    <t>5,88E+01</t>
  </si>
  <si>
    <t>4,48E+02</t>
  </si>
  <si>
    <t>1,08E+00</t>
  </si>
  <si>
    <t>1,44E+02</t>
  </si>
  <si>
    <t>5,60E-01</t>
  </si>
  <si>
    <t>5,00E-02</t>
  </si>
  <si>
    <t>2,00E-02</t>
  </si>
  <si>
    <t>9,88E+00</t>
  </si>
  <si>
    <t>1,35E+00</t>
  </si>
  <si>
    <t>3,17E+00</t>
  </si>
  <si>
    <t>3,20E+00</t>
  </si>
  <si>
    <t>5,85E+01</t>
  </si>
  <si>
    <t>4,61E+02</t>
  </si>
  <si>
    <t>9,50E-01</t>
  </si>
  <si>
    <t>1,55E+02</t>
  </si>
  <si>
    <t>6,20E-01</t>
  </si>
  <si>
    <t>2,00E-01</t>
  </si>
  <si>
    <t>9,28E+00</t>
  </si>
  <si>
    <t>6,40E-01</t>
  </si>
  <si>
    <t>2,06E+00</t>
  </si>
  <si>
    <t>3,11E+00</t>
  </si>
  <si>
    <t>3,65E+01</t>
  </si>
  <si>
    <t>2,41E+02</t>
  </si>
  <si>
    <t>5,50E-01</t>
  </si>
  <si>
    <t>6,29E+01</t>
  </si>
  <si>
    <t>3,50E-01</t>
  </si>
  <si>
    <t>0,00E+00</t>
  </si>
  <si>
    <t>1,21E+01</t>
  </si>
  <si>
    <t>5,90E-01</t>
  </si>
  <si>
    <t>2,00E+00</t>
  </si>
  <si>
    <t>3,12E+00</t>
  </si>
  <si>
    <t>3,79E+01</t>
  </si>
  <si>
    <t>2,19E+02</t>
  </si>
  <si>
    <t>5,46E+01</t>
  </si>
  <si>
    <t>3,80E-01</t>
  </si>
  <si>
    <t>4,00E-02</t>
  </si>
  <si>
    <t>6,10E-01</t>
  </si>
  <si>
    <t>2,03E+00</t>
  </si>
  <si>
    <t>4,14E+01</t>
  </si>
  <si>
    <t>2,16E+02</t>
  </si>
  <si>
    <t>5,22E+01</t>
  </si>
  <si>
    <t>4,50E-01</t>
  </si>
  <si>
    <t>1,61E+01</t>
  </si>
  <si>
    <t>4,00E-01</t>
  </si>
  <si>
    <t>1,82E+00</t>
  </si>
  <si>
    <t>3,55E+00</t>
  </si>
  <si>
    <t>5,25E+01</t>
  </si>
  <si>
    <t>1,67E+02</t>
  </si>
  <si>
    <t>4,90E-01</t>
  </si>
  <si>
    <t>3,81E+01</t>
  </si>
  <si>
    <t>3,10E-01</t>
  </si>
  <si>
    <t>3,00E-02</t>
  </si>
  <si>
    <t>1,69E+01</t>
  </si>
  <si>
    <t>3,70E-01</t>
  </si>
  <si>
    <t>1,77E+00</t>
  </si>
  <si>
    <t>3,40E+00</t>
  </si>
  <si>
    <t>3,87E+01</t>
  </si>
  <si>
    <t>1,56E+02</t>
  </si>
  <si>
    <t>4,40E-01</t>
  </si>
  <si>
    <t>3,40E+01</t>
  </si>
  <si>
    <t>3,30E-01</t>
  </si>
  <si>
    <t>7,00E-02</t>
  </si>
  <si>
    <t>8,29E-01</t>
  </si>
  <si>
    <t>1,94E+00</t>
  </si>
  <si>
    <t>3,54E+00</t>
  </si>
  <si>
    <t>3,90E+01</t>
  </si>
  <si>
    <t>1,54E+02</t>
  </si>
  <si>
    <t>2,14E+00</t>
  </si>
  <si>
    <t>3,24E+01</t>
  </si>
  <si>
    <t>1,20E-01</t>
  </si>
  <si>
    <t>2,13E+01</t>
  </si>
  <si>
    <t>3,40E-01</t>
  </si>
  <si>
    <t>1,66E+00</t>
  </si>
  <si>
    <t>3,42E+00</t>
  </si>
  <si>
    <t>3,36E+01</t>
  </si>
  <si>
    <t>1,26E+02</t>
  </si>
  <si>
    <t>2,70E+01</t>
  </si>
  <si>
    <t>2,60E-01</t>
  </si>
  <si>
    <t>1,30E+00</t>
  </si>
  <si>
    <t>1,81E+00</t>
  </si>
  <si>
    <t>2,83E+01</t>
  </si>
  <si>
    <t>1,21E+02</t>
  </si>
  <si>
    <t>2,53E+01</t>
  </si>
  <si>
    <t>2,70E-01</t>
  </si>
  <si>
    <t>1,50E-01</t>
  </si>
  <si>
    <t>1,00E-01</t>
  </si>
  <si>
    <t>1,53E+00</t>
  </si>
  <si>
    <t>1,69E+00</t>
  </si>
  <si>
    <t>3,47E+00</t>
  </si>
  <si>
    <t>2,84E+01</t>
  </si>
  <si>
    <t>1,23E+02</t>
  </si>
  <si>
    <t>2,10E+01</t>
  </si>
  <si>
    <t>1,60E+00</t>
  </si>
  <si>
    <t>2,24E+01</t>
  </si>
  <si>
    <t>1,15E+02</t>
  </si>
  <si>
    <t>2,50E+01</t>
  </si>
  <si>
    <t>2,50E-01</t>
  </si>
  <si>
    <t>2,20E-01</t>
  </si>
  <si>
    <t>2,49E+00</t>
  </si>
  <si>
    <t>3,90E-01</t>
  </si>
  <si>
    <t>1,80E+01</t>
  </si>
  <si>
    <t>1,06E+02</t>
  </si>
  <si>
    <t>2,30E-01</t>
  </si>
  <si>
    <t>2,88E+00</t>
  </si>
  <si>
    <t>1,61E+00</t>
  </si>
  <si>
    <t>1,13E+02</t>
  </si>
  <si>
    <t>2,18E+00</t>
  </si>
  <si>
    <t>2,44E+01</t>
  </si>
  <si>
    <t>1,15E+00</t>
  </si>
  <si>
    <t>1,70E-01</t>
  </si>
  <si>
    <t>5,07E+00</t>
  </si>
  <si>
    <t>9,76E+00</t>
  </si>
  <si>
    <t>3,31E+00</t>
  </si>
  <si>
    <t>5,47E+01</t>
  </si>
  <si>
    <t>4,40E+02</t>
  </si>
  <si>
    <t>4,07E+00</t>
  </si>
  <si>
    <t>1,02E+02</t>
  </si>
  <si>
    <t>8,10E-01</t>
  </si>
  <si>
    <t>5,20E-01</t>
  </si>
  <si>
    <t>1,60E-01</t>
  </si>
  <si>
    <t>9,10E+00</t>
  </si>
  <si>
    <t>5,40E-01</t>
  </si>
  <si>
    <t>9,86E+00</t>
  </si>
  <si>
    <t>3,28E+00</t>
  </si>
  <si>
    <t>5,96E+01</t>
  </si>
  <si>
    <t>4,31E+02</t>
  </si>
  <si>
    <t>3,91E+00</t>
  </si>
  <si>
    <t>1,01E+02</t>
  </si>
  <si>
    <t>8,00E-01</t>
  </si>
  <si>
    <t>7,70E-01</t>
  </si>
  <si>
    <t>8,92E+00</t>
  </si>
  <si>
    <t>9,82E+00</t>
  </si>
  <si>
    <t>6,26E+01</t>
  </si>
  <si>
    <t>4,35E+02</t>
  </si>
  <si>
    <t>4,06E+00</t>
  </si>
  <si>
    <t>1,04E+02</t>
  </si>
  <si>
    <t>8,50E-01</t>
  </si>
  <si>
    <t>6,60E-01</t>
  </si>
  <si>
    <t>9,03E+00</t>
  </si>
  <si>
    <t>3,15E+00</t>
  </si>
  <si>
    <t>2,97E+00</t>
  </si>
  <si>
    <t>3,37E+00</t>
  </si>
  <si>
    <t>3,29E+00</t>
  </si>
  <si>
    <t>4,44E+01</t>
  </si>
  <si>
    <t>2,70E+02</t>
  </si>
  <si>
    <t>2,43E+00</t>
  </si>
  <si>
    <t>6,66E+01</t>
  </si>
  <si>
    <t>2,29E+00</t>
  </si>
  <si>
    <t>1,08E+01</t>
  </si>
  <si>
    <t>2,69E+00</t>
  </si>
  <si>
    <t>2,66E+00</t>
  </si>
  <si>
    <t>3,34E+00</t>
  </si>
  <si>
    <t>2,36E+02</t>
  </si>
  <si>
    <t>2,17E+00</t>
  </si>
  <si>
    <t>5,80E+01</t>
  </si>
  <si>
    <t>2,81E+00</t>
  </si>
  <si>
    <t>8,80E+00</t>
  </si>
  <si>
    <t>1,55E+00</t>
  </si>
  <si>
    <t>2,85E+00</t>
  </si>
  <si>
    <t>3,32E+00</t>
  </si>
  <si>
    <t>3,89E+01</t>
  </si>
  <si>
    <t>2,15E+00</t>
  </si>
  <si>
    <t>5,70E+01</t>
  </si>
  <si>
    <t>2,57E+00</t>
  </si>
  <si>
    <t>6,00E+00</t>
  </si>
  <si>
    <t>4,70E-01</t>
  </si>
  <si>
    <t>1,84E+00</t>
  </si>
  <si>
    <t>3,48E+00</t>
  </si>
  <si>
    <t>3,63E+00</t>
  </si>
  <si>
    <t>3,53E+01</t>
  </si>
  <si>
    <t>1,74E+02</t>
  </si>
  <si>
    <t>1,51E+00</t>
  </si>
  <si>
    <t>1,04E+01</t>
  </si>
  <si>
    <t>1,03E+01</t>
  </si>
  <si>
    <t>3,51E+00</t>
  </si>
  <si>
    <t>4,40E+00</t>
  </si>
  <si>
    <t>3,94E+01</t>
  </si>
  <si>
    <t>1,42E+00</t>
  </si>
  <si>
    <t>3,63E+01</t>
  </si>
  <si>
    <t>1,00E+01</t>
  </si>
  <si>
    <t>3,53E+00</t>
  </si>
  <si>
    <t>1,59E+02</t>
  </si>
  <si>
    <t>1,40E+00</t>
  </si>
  <si>
    <t>1,01E+01</t>
  </si>
  <si>
    <t>1,33E+01</t>
  </si>
  <si>
    <t>1,74E+00</t>
  </si>
  <si>
    <t>3,43E+00</t>
  </si>
  <si>
    <t>2,32E+01</t>
  </si>
  <si>
    <t>1,22E+02</t>
  </si>
  <si>
    <t>1,12E+00</t>
  </si>
  <si>
    <t>2,67E+01</t>
  </si>
  <si>
    <t>1,63E+01</t>
  </si>
  <si>
    <t>1,40E-01</t>
  </si>
  <si>
    <t>1,39E+00</t>
  </si>
  <si>
    <t>1,22E+01</t>
  </si>
  <si>
    <t>2,05E+00</t>
  </si>
  <si>
    <t>3,44E+00</t>
  </si>
  <si>
    <t>1,58E+01</t>
  </si>
  <si>
    <t>1,16E+02</t>
  </si>
  <si>
    <t>1,09E+00</t>
  </si>
  <si>
    <t>2,54E+01</t>
  </si>
  <si>
    <t>1,76E+01</t>
  </si>
  <si>
    <t>1,27E+01</t>
  </si>
  <si>
    <t>3,52E+00</t>
  </si>
  <si>
    <t>1,50E+01</t>
  </si>
  <si>
    <t>1,30E+02</t>
  </si>
  <si>
    <t>2,35E+00</t>
  </si>
  <si>
    <t>1,10E-01</t>
  </si>
  <si>
    <t>4,30E-01</t>
  </si>
  <si>
    <t>1,59E+01</t>
  </si>
  <si>
    <t>9,63E+01</t>
  </si>
  <si>
    <t>8,70E-01</t>
  </si>
  <si>
    <t>2,15E+01</t>
  </si>
  <si>
    <t>1,80E-01</t>
  </si>
  <si>
    <t>1,77E+01</t>
  </si>
  <si>
    <t>1,29E+01</t>
  </si>
  <si>
    <t>1,78E+00</t>
  </si>
  <si>
    <t>3,45E+00</t>
  </si>
  <si>
    <t>1,60E+01</t>
  </si>
  <si>
    <t>9,75E+01</t>
  </si>
  <si>
    <t>2,80E+00</t>
  </si>
  <si>
    <t>2,16E+01</t>
  </si>
  <si>
    <t>1,93E+01</t>
  </si>
  <si>
    <t>1,28E+01</t>
  </si>
  <si>
    <t>1,51E+01</t>
  </si>
  <si>
    <t>1,03E+02</t>
  </si>
  <si>
    <t>1,06E+00</t>
  </si>
  <si>
    <t>1,04E+00</t>
  </si>
  <si>
    <t>2,14E+01</t>
  </si>
  <si>
    <t>1,19E+01</t>
  </si>
  <si>
    <t>1,65E+01</t>
  </si>
  <si>
    <t>1,49E+00</t>
  </si>
  <si>
    <t>5,68E+01</t>
  </si>
  <si>
    <t>9,80E-01</t>
  </si>
  <si>
    <t>8,90E-01</t>
  </si>
  <si>
    <t>1,56E+00</t>
  </si>
  <si>
    <t>4,97E+01</t>
  </si>
  <si>
    <t>4,53E+02</t>
  </si>
  <si>
    <t>9,20E-01</t>
  </si>
  <si>
    <t>6,64E-01</t>
  </si>
  <si>
    <t>3,06E+00</t>
  </si>
  <si>
    <t>3,23E+00</t>
  </si>
  <si>
    <t>4,96E+01</t>
  </si>
  <si>
    <t>4,39E+02</t>
  </si>
  <si>
    <t>9,70E-01</t>
  </si>
  <si>
    <t>1,00E+00</t>
  </si>
  <si>
    <t>1,05E+01</t>
  </si>
  <si>
    <t>2,20E+00</t>
  </si>
  <si>
    <t>3,13E+00</t>
  </si>
  <si>
    <t>4,07E+01</t>
  </si>
  <si>
    <t>2,22E+02</t>
  </si>
  <si>
    <t>6,00E-01</t>
  </si>
  <si>
    <t>5,00E+01</t>
  </si>
  <si>
    <t>2,08E+01</t>
  </si>
  <si>
    <t>6,90E-01</t>
  </si>
  <si>
    <t>2,23E+00</t>
  </si>
  <si>
    <t>3,83E+01</t>
  </si>
  <si>
    <t>2,55E+02</t>
  </si>
  <si>
    <t>5,87E+01</t>
  </si>
  <si>
    <t>6,70E-01</t>
  </si>
  <si>
    <t>1,33E+00</t>
  </si>
  <si>
    <t>2,40E-01</t>
  </si>
  <si>
    <t>2,37E+00</t>
  </si>
  <si>
    <t>3,97E+01</t>
  </si>
  <si>
    <t>7,40E-01</t>
  </si>
  <si>
    <t>5,90E+01</t>
  </si>
  <si>
    <t>7,10E-01</t>
  </si>
  <si>
    <t>1,97E+00</t>
  </si>
  <si>
    <t>2,11E+00</t>
  </si>
  <si>
    <t>3,38E+00</t>
  </si>
  <si>
    <t>3,71E+01</t>
  </si>
  <si>
    <t>3,18E+00</t>
  </si>
  <si>
    <t>2,56E+00</t>
  </si>
  <si>
    <t>4,25E+01</t>
  </si>
  <si>
    <t>1,57E+02</t>
  </si>
  <si>
    <t>2,21E+00</t>
  </si>
  <si>
    <t>3,59E+00</t>
  </si>
  <si>
    <t>4,05E+01</t>
  </si>
  <si>
    <t>1,61E+02</t>
  </si>
  <si>
    <t>3,73E+01</t>
  </si>
  <si>
    <t>4,87E+00</t>
  </si>
  <si>
    <t>3,00E-01</t>
  </si>
  <si>
    <t>3,41E+00</t>
  </si>
  <si>
    <t>2,66E+01</t>
  </si>
  <si>
    <t>2,60E+01</t>
  </si>
  <si>
    <t>2,10E-01</t>
  </si>
  <si>
    <t>3,39E+00</t>
  </si>
  <si>
    <t>4,67E+00</t>
  </si>
  <si>
    <t>2,48E+01</t>
  </si>
  <si>
    <t>2,85E+01</t>
  </si>
  <si>
    <t>5,23E+00</t>
  </si>
  <si>
    <t>4,72E+00</t>
  </si>
  <si>
    <t>2,80E-01</t>
  </si>
  <si>
    <t>1,92E+00</t>
  </si>
  <si>
    <t>3,23E+01</t>
  </si>
  <si>
    <t>1,27E+02</t>
  </si>
  <si>
    <t>4,10E-01</t>
  </si>
  <si>
    <t>2,94E+01</t>
  </si>
  <si>
    <t>7,41E+00</t>
  </si>
  <si>
    <t>6,30E+00</t>
  </si>
  <si>
    <t>3,60E-01</t>
  </si>
  <si>
    <t>1,05E+02</t>
  </si>
  <si>
    <t>2,80E+01</t>
  </si>
  <si>
    <t>1,12E+01</t>
  </si>
  <si>
    <t>2,11E+01</t>
  </si>
  <si>
    <t>1,46E+01</t>
  </si>
  <si>
    <t>2,90E-01</t>
  </si>
  <si>
    <t>2,68E+01</t>
  </si>
  <si>
    <t>6,75E+00</t>
  </si>
  <si>
    <t>5,25E+00</t>
  </si>
  <si>
    <t>4,80E-01</t>
  </si>
  <si>
    <t>1,90E+00</t>
  </si>
  <si>
    <t>1,09E+02</t>
  </si>
  <si>
    <t>2,52E+01</t>
  </si>
  <si>
    <t>6,81E+00</t>
  </si>
  <si>
    <t>2,26E+01</t>
  </si>
  <si>
    <t>5,70E-01</t>
  </si>
  <si>
    <t>4,14E+00</t>
  </si>
  <si>
    <t>3,14E+00</t>
  </si>
  <si>
    <t>5,10E+02</t>
  </si>
  <si>
    <t>2,35E+01</t>
  </si>
  <si>
    <t>7,58E+02</t>
  </si>
  <si>
    <t>4,19E+00</t>
  </si>
  <si>
    <t>5,09E+02</t>
  </si>
  <si>
    <t>2,27E+01</t>
  </si>
  <si>
    <t>7,32E+02</t>
  </si>
  <si>
    <t>5,03E+02</t>
  </si>
  <si>
    <t>2,33E+01</t>
  </si>
  <si>
    <t>7,35E+02</t>
  </si>
  <si>
    <t>1,46E+00</t>
  </si>
  <si>
    <t>1,62E+01</t>
  </si>
  <si>
    <t>4,98E+02</t>
  </si>
  <si>
    <t>1,54E+01</t>
  </si>
  <si>
    <t>2,86E+02</t>
  </si>
  <si>
    <t>2,03E+01</t>
  </si>
  <si>
    <t>2,09E+00</t>
  </si>
  <si>
    <t>5,13E+02</t>
  </si>
  <si>
    <t>3,02E+02</t>
  </si>
  <si>
    <t>2,07E+01</t>
  </si>
  <si>
    <t>2,16E+00</t>
  </si>
  <si>
    <t>3,27E+00</t>
  </si>
  <si>
    <t>5,51E+02</t>
  </si>
  <si>
    <t>3,36E+02</t>
  </si>
  <si>
    <t>8,40E-01</t>
  </si>
  <si>
    <t>6,80E-01</t>
  </si>
  <si>
    <t>2,12E+01</t>
  </si>
  <si>
    <t>4,20E-01</t>
  </si>
  <si>
    <t>9,88E+01</t>
  </si>
  <si>
    <t>4,97E+00</t>
  </si>
  <si>
    <t>4,95E+00</t>
  </si>
  <si>
    <t>1,47E+01</t>
  </si>
  <si>
    <t>1,64E+00</t>
  </si>
  <si>
    <t>8,29E+01</t>
  </si>
  <si>
    <t>5,30E+00</t>
  </si>
  <si>
    <t>1,12E+02</t>
  </si>
  <si>
    <t>8,66E+00</t>
  </si>
  <si>
    <t>9,53E+00</t>
  </si>
  <si>
    <t>9,96E+01</t>
  </si>
  <si>
    <t>1,52E+00</t>
  </si>
  <si>
    <t>5,24E+00</t>
  </si>
  <si>
    <t>1,11E+02</t>
  </si>
  <si>
    <t>4,30E+00</t>
  </si>
  <si>
    <t>1,45E+01</t>
  </si>
  <si>
    <t>6,02E+01</t>
  </si>
  <si>
    <t>7,09E+01</t>
  </si>
  <si>
    <t>1,13E+01</t>
  </si>
  <si>
    <t>9,72E+00</t>
  </si>
  <si>
    <t>5,91E+01</t>
  </si>
  <si>
    <t>8,14E+00</t>
  </si>
  <si>
    <t>7,20E+01</t>
  </si>
  <si>
    <t>9,00E-02</t>
  </si>
  <si>
    <t>5,40E+00</t>
  </si>
  <si>
    <t>1,54E+00</t>
  </si>
  <si>
    <t>3,50E+00</t>
  </si>
  <si>
    <t>3,04E+01</t>
  </si>
  <si>
    <t>3,88E+00</t>
  </si>
  <si>
    <t>7,08E+01</t>
  </si>
  <si>
    <t>1,07E+01</t>
  </si>
  <si>
    <t>6,49E+01</t>
  </si>
  <si>
    <t>5,56E+01</t>
  </si>
  <si>
    <t>5,29E+00</t>
  </si>
  <si>
    <t>2,60E+00</t>
  </si>
  <si>
    <t>1,47E+00</t>
  </si>
  <si>
    <t>7,43E+01</t>
  </si>
  <si>
    <t>1,31E+01</t>
  </si>
  <si>
    <t>1,50E+00</t>
  </si>
  <si>
    <t>6,57E+01</t>
  </si>
  <si>
    <t>5,84E+01</t>
  </si>
  <si>
    <t>1,39E+01</t>
  </si>
  <si>
    <t xml:space="preserve">Simluation 6 </t>
  </si>
  <si>
    <t>Simluation 7</t>
  </si>
  <si>
    <t>Simulation 8</t>
  </si>
  <si>
    <t>Na mol/l</t>
  </si>
  <si>
    <t>Mg mol/l</t>
  </si>
  <si>
    <t>Ca mol/</t>
  </si>
  <si>
    <t>Na (mol/l)</t>
  </si>
  <si>
    <t>Mg (mol/l)</t>
  </si>
  <si>
    <t>Ca (mol/l)</t>
  </si>
  <si>
    <t>Leaching step</t>
  </si>
  <si>
    <t>BR</t>
  </si>
  <si>
    <t>Açaí</t>
  </si>
  <si>
    <t>Soil</t>
  </si>
  <si>
    <t>Gypsum</t>
  </si>
  <si>
    <t>S4</t>
  </si>
  <si>
    <t>S5</t>
  </si>
  <si>
    <t>S6</t>
  </si>
  <si>
    <t>S7</t>
  </si>
  <si>
    <t>S8</t>
  </si>
  <si>
    <t>Alkalinity (mmol/l)</t>
  </si>
  <si>
    <t>All simulations (mg/l)</t>
  </si>
  <si>
    <t>USER_PUNCH 1</t>
  </si>
  <si>
    <t>EC_(uS/cm) TDS_g/kg-solution alk_mg/L</t>
  </si>
  <si>
    <t>10 PUNCH Description</t>
  </si>
  <si>
    <t>25 PUNCH SC</t>
  </si>
  <si>
    <t>32 PUNCH (RHO * SOLN_VOL - TOT("water")) * 1000 / (RHO * SOLN_VOL)</t>
  </si>
  <si>
    <t>40 PUNCH alk * ((50.05) / 1000)</t>
  </si>
  <si>
    <t>SELECTED_OUTPUT 1</t>
  </si>
  <si>
    <t>-molalities OH- HCO3- # add here other aqueous species of interest</t>
  </si>
  <si>
    <t>-saturation_indices  Fe(OH)2 Fe(OH)3 Gibbsite Goethite Pyrolusite Kaolinite Diaspore Magnetite Boehmite Cuprite</t>
  </si>
  <si>
    <t>END</t>
  </si>
  <si>
    <t>SOLUTION_SPREAD</t>
  </si>
  <si>
    <t>headings Sample_Ref</t>
  </si>
  <si>
    <t>start</t>
  </si>
  <si>
    <t>end</t>
  </si>
  <si>
    <t>file simulation1.txt</t>
  </si>
  <si>
    <t>charge_balance</t>
  </si>
  <si>
    <t>ionic_strength</t>
  </si>
  <si>
    <t>temp</t>
  </si>
  <si>
    <t>percent_error</t>
  </si>
  <si>
    <t>alkalinity</t>
  </si>
  <si>
    <t>totals</t>
  </si>
  <si>
    <t>units mg/l</t>
  </si>
  <si>
    <t>-saturation_indices Fe(OH)2 Fe(OH)3 Gibbsite Goethite Pyrolusite Kaolinite Diaspore Magnetite Boehmite Cuprite</t>
  </si>
  <si>
    <t>11.98 charge</t>
  </si>
  <si>
    <t>11.76 charge</t>
  </si>
  <si>
    <t>11.93 charge</t>
  </si>
  <si>
    <t>10.92 charge</t>
  </si>
  <si>
    <t>11.82 charge</t>
  </si>
  <si>
    <t>11.54 charge</t>
  </si>
  <si>
    <t>10.94 charge</t>
  </si>
  <si>
    <t>11.69 charge</t>
  </si>
  <si>
    <t>11.33 charge</t>
  </si>
  <si>
    <t>11.61 charge</t>
  </si>
  <si>
    <t>11.41 charge</t>
  </si>
  <si>
    <t>11.60 charge</t>
  </si>
  <si>
    <t>11.29 charge</t>
  </si>
  <si>
    <t>11.35 charge</t>
  </si>
  <si>
    <t>11.55 charge</t>
  </si>
  <si>
    <t>11.52 charge</t>
  </si>
  <si>
    <t>11.23 charge</t>
  </si>
  <si>
    <t>11.32 charge</t>
  </si>
  <si>
    <t>11.47 charge</t>
  </si>
  <si>
    <t>file simulation2.txt</t>
  </si>
  <si>
    <t>file simulation3.txt</t>
  </si>
  <si>
    <t>file simulation4.txt</t>
  </si>
  <si>
    <t xml:space="preserve"># Simulation 1 using PHREEQC.dat based on the pH measured in the lab to compare EC </t>
  </si>
  <si>
    <t xml:space="preserve"># Simulation 2 using phreeqc.dat based on the pH charge command of PHREEQC (compare EC with the one measured in the lab and find the differences) </t>
  </si>
  <si>
    <t xml:space="preserve"># Simulation 3 using llnl.dat based on the pH measured in the lab to compare alk, charge balance, and S.I </t>
  </si>
  <si>
    <t xml:space="preserve"># Simulation 4 using llnl.dat based on the pH charge command of PHREEQC (compare alk, charge balance, and S.I) </t>
  </si>
  <si>
    <t>-molalities OH- HCO3- CO3-2 # add here other aqueous species of interest</t>
  </si>
  <si>
    <t>-saturation_indices Fe(OH)2 Fe(OH)3 Gibbsite Goethite Pyrolusite Kaolinite Diaspore Magnetite Boehmite Cuprite Calcite Monohydrocalcite Dolomite Magnesite Aragonite Dawsonite Hydrozincite Rhodochrosite Siderite  CO2(g)</t>
  </si>
  <si>
    <t># Simulation 5 using llnl.dat based on the pH measured in the lab to compare alk, charge balance, S.I, and equilibrium phases(equilibrate with the partial pressure of CO2 in the atm)</t>
  </si>
  <si>
    <t xml:space="preserve">#check if the carbonate pahses are closest to equilibrium under normal atm conditions. </t>
  </si>
  <si>
    <t xml:space="preserve"># why ? because carbonate phases might precipitate in the BRDA. This will mitigate the mobility of trace elements wich are toxic to plant growth and groundwater </t>
  </si>
  <si>
    <t xml:space="preserve">EQUILIBRIUM_PHASES 1-20 </t>
  </si>
  <si>
    <t xml:space="preserve">CO2(g) -3.5 10 </t>
  </si>
  <si>
    <t xml:space="preserve">RUN_CELLS </t>
  </si>
  <si>
    <t>-cells 1-20</t>
  </si>
  <si>
    <t>file simulation5.txt</t>
  </si>
  <si>
    <t>EC_(uS/cm) TDS_g/kg-solution alk_mg/L Ca_mg/l Mg_mg/l Na_mg/l</t>
  </si>
  <si>
    <t>50 PUNCH Ca * ((40.078) / 1000)</t>
  </si>
  <si>
    <t>60 PUNCH Mg * ((24.305) / 1000)</t>
  </si>
  <si>
    <t>70 PUNCH Na * ((22.9898) / 1000)</t>
  </si>
  <si>
    <t xml:space="preserve">-molalities OH- HCO3- CO3-2 CO2 </t>
  </si>
  <si>
    <t>-saturation_indices Fe(OH)2 Fe(OH)3 Gibbsite Goethite Pyrolusite Kaolinite Diaspore Magnetite Boehmite Cuprite Calcite Monohydrocalcite Dolomite Magnesite Aragonite Dawsonite Hydrozincite Rhodochrosite Siderite  CO2 HCO3-(g)</t>
  </si>
  <si>
    <t xml:space="preserve">CO2(g) -1.5 10 </t>
  </si>
  <si>
    <t>file simulation6.txt</t>
  </si>
  <si>
    <t># Simulation 6 using llnl.dat based on the pH measured in the lab to compare alk, charge balance and S.I and equilibrium phases(equilibrated with the partial pressure of CO2 in the atm)</t>
  </si>
  <si>
    <t xml:space="preserve">#check if the carbonate pahses are near to equilibrium under normal soil conditions. </t>
  </si>
  <si>
    <t>-saturation_indices Fe(OH)2 Fe(OH)3 Gibbsite Goethite Pyrolusite Kaolinite Diaspore Magnetite Boehmite Cuprite CO2(g)</t>
  </si>
  <si>
    <t>-equilibrium_phases Fe(OH)3</t>
  </si>
  <si>
    <t xml:space="preserve">Fe(OH)3 0.0 0.0 </t>
  </si>
  <si>
    <t xml:space="preserve">Gibbsite 0.0 0.0 </t>
  </si>
  <si>
    <t xml:space="preserve">Goethite 0.0 0.0 </t>
  </si>
  <si>
    <t xml:space="preserve">Pyrolusite 0.0 0.0 </t>
  </si>
  <si>
    <t xml:space="preserve">Kaolinite 0.0 0.0 </t>
  </si>
  <si>
    <t xml:space="preserve">Diaspore 0.0 0.0 </t>
  </si>
  <si>
    <t xml:space="preserve">Magnetite 0.0 0.0 </t>
  </si>
  <si>
    <t xml:space="preserve">Boehmite 0.0 0.0 </t>
  </si>
  <si>
    <t xml:space="preserve">Cuprite 0.0 0.0 </t>
  </si>
  <si>
    <t xml:space="preserve">Calcite 0.0 0.0 </t>
  </si>
  <si>
    <t>Monohydrocalcite 0.0 0.0</t>
  </si>
  <si>
    <t>Dolomite 0.0 0.0</t>
  </si>
  <si>
    <t>Magnesite 0.0 0.0</t>
  </si>
  <si>
    <t>Aragonite 0.0 0.0</t>
  </si>
  <si>
    <t>Dawsonite 0.0 0.0</t>
  </si>
  <si>
    <t>Hydrozincite 0.0 0.0</t>
  </si>
  <si>
    <t>Rhodochrosite 0.0 0.0</t>
  </si>
  <si>
    <t xml:space="preserve">Siderite 0.0 0.0  </t>
  </si>
  <si>
    <t>equilibrium_phases Gibbsite</t>
  </si>
  <si>
    <t>equilibrium_phases Goethite</t>
  </si>
  <si>
    <t>equilibrium_phases Pyrolusite</t>
  </si>
  <si>
    <t>equilibrium_phases Kaolinite</t>
  </si>
  <si>
    <t>equilibrium_phases Diaspore</t>
  </si>
  <si>
    <t>equilibrium_phases Magnetite</t>
  </si>
  <si>
    <t>equilibrium_phases Boehmite</t>
  </si>
  <si>
    <t>equilibrium_phases Cuprite</t>
  </si>
  <si>
    <t>equilibrium_phases Calcite</t>
  </si>
  <si>
    <t>equilibrium_phases Monohydrocalcite</t>
  </si>
  <si>
    <t>equilibrium_phases Dolomite</t>
  </si>
  <si>
    <t>equilibrium_phases Magnesite</t>
  </si>
  <si>
    <t>equilibrium_phases Aragonite</t>
  </si>
  <si>
    <t>equilibrium_phases Dawsonite</t>
  </si>
  <si>
    <t>equilibrium_phases Hydrozincite</t>
  </si>
  <si>
    <t>equilibrium_phases Rhodochrosite</t>
  </si>
  <si>
    <t>equilibrium_phases Siderite</t>
  </si>
  <si>
    <t>file simulation7allowing_precipitation_secondary_minerals_in_atm_CO2.txt</t>
  </si>
  <si>
    <t>file simulation8allowing_precipitationnotcarbonates_in_soil_CO2.txt</t>
  </si>
  <si>
    <t>equilibrium_phases Fe(OH)3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</si>
</sst>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E+00"/>
    <numFmt numFmtId="167" formatCode="0.0E+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4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65" fontId="1" fillId="0" borderId="0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7" borderId="8" xfId="0" applyNumberFormat="1" applyFont="1" applyFill="1" applyBorder="1" applyAlignment="1">
      <alignment horizontal="center"/>
    </xf>
    <xf numFmtId="2" fontId="1" fillId="7" borderId="14" xfId="0" applyNumberFormat="1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1" fillId="7" borderId="0" xfId="0" applyNumberFormat="1" applyFont="1" applyFill="1" applyBorder="1" applyAlignment="1">
      <alignment horizontal="center"/>
    </xf>
    <xf numFmtId="2" fontId="1" fillId="7" borderId="15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1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2" fontId="2" fillId="7" borderId="0" xfId="0" applyNumberFormat="1" applyFont="1" applyFill="1" applyBorder="1" applyAlignment="1">
      <alignment horizontal="center"/>
    </xf>
    <xf numFmtId="165" fontId="1" fillId="7" borderId="14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0" xfId="0" applyBorder="1" applyAlignment="1"/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  <xf numFmtId="2" fontId="1" fillId="0" borderId="13" xfId="0" applyNumberFormat="1" applyFont="1" applyFill="1" applyBorder="1" applyAlignment="1">
      <alignment horizontal="center"/>
    </xf>
    <xf numFmtId="2" fontId="1" fillId="0" borderId="14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1" fontId="0" fillId="0" borderId="0" xfId="0" applyNumberFormat="1"/>
    <xf numFmtId="0" fontId="4" fillId="8" borderId="2" xfId="0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1" fillId="0" borderId="13" xfId="0" applyNumberFormat="1" applyFont="1" applyFill="1" applyBorder="1" applyAlignment="1">
      <alignment horizontal="center"/>
    </xf>
    <xf numFmtId="166" fontId="1" fillId="0" borderId="14" xfId="0" applyNumberFormat="1" applyFont="1" applyFill="1" applyBorder="1" applyAlignment="1">
      <alignment horizontal="center"/>
    </xf>
    <xf numFmtId="166" fontId="2" fillId="0" borderId="14" xfId="0" applyNumberFormat="1" applyFont="1" applyFill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66" fontId="0" fillId="0" borderId="0" xfId="0" applyNumberFormat="1"/>
    <xf numFmtId="0" fontId="2" fillId="3" borderId="14" xfId="0" applyFont="1" applyFill="1" applyBorder="1" applyAlignment="1">
      <alignment horizontal="center" vertical="center"/>
    </xf>
    <xf numFmtId="49" fontId="0" fillId="0" borderId="0" xfId="0" applyNumberFormat="1"/>
    <xf numFmtId="0" fontId="1" fillId="4" borderId="2" xfId="0" applyFont="1" applyFill="1" applyBorder="1" applyAlignment="1">
      <alignment horizontal="center" vertical="center"/>
    </xf>
    <xf numFmtId="49" fontId="0" fillId="4" borderId="0" xfId="0" applyNumberFormat="1" applyFill="1"/>
    <xf numFmtId="0" fontId="0" fillId="0" borderId="0" xfId="0" applyNumberFormat="1"/>
    <xf numFmtId="0" fontId="0" fillId="5" borderId="0" xfId="0" applyNumberFormat="1" applyFill="1"/>
    <xf numFmtId="0" fontId="0" fillId="6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11" borderId="0" xfId="0" applyNumberFormat="1" applyFill="1"/>
    <xf numFmtId="0" fontId="0" fillId="12" borderId="0" xfId="0" applyNumberFormat="1" applyFill="1"/>
    <xf numFmtId="0" fontId="0" fillId="13" borderId="0" xfId="0" applyNumberFormat="1" applyFill="1"/>
    <xf numFmtId="0" fontId="0" fillId="7" borderId="0" xfId="0" applyNumberFormat="1" applyFill="1"/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5" borderId="0" xfId="0" applyFill="1"/>
    <xf numFmtId="0" fontId="4" fillId="14" borderId="9" xfId="0" applyFont="1" applyFill="1" applyBorder="1" applyAlignment="1">
      <alignment horizontal="center" vertical="center"/>
    </xf>
    <xf numFmtId="0" fontId="0" fillId="9" borderId="0" xfId="0" applyFill="1"/>
    <xf numFmtId="11" fontId="4" fillId="0" borderId="9" xfId="0" applyNumberFormat="1" applyFont="1" applyBorder="1" applyAlignment="1">
      <alignment horizontal="center" vertical="center"/>
    </xf>
    <xf numFmtId="0" fontId="0" fillId="10" borderId="0" xfId="0" applyFill="1"/>
    <xf numFmtId="0" fontId="0" fillId="7" borderId="0" xfId="0" applyFill="1"/>
    <xf numFmtId="0" fontId="4" fillId="15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1" fontId="0" fillId="5" borderId="0" xfId="0" applyNumberFormat="1" applyFill="1"/>
    <xf numFmtId="11" fontId="0" fillId="6" borderId="0" xfId="0" applyNumberFormat="1" applyFill="1"/>
    <xf numFmtId="10" fontId="0" fillId="6" borderId="0" xfId="0" applyNumberFormat="1" applyFill="1"/>
    <xf numFmtId="10" fontId="0" fillId="5" borderId="0" xfId="0" applyNumberFormat="1" applyFill="1"/>
    <xf numFmtId="0" fontId="4" fillId="16" borderId="9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11" fontId="0" fillId="0" borderId="0" xfId="0" applyNumberFormat="1" applyFill="1" applyBorder="1"/>
    <xf numFmtId="0" fontId="4" fillId="0" borderId="0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2" fillId="8" borderId="9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1" fillId="5" borderId="0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/>
    </xf>
    <xf numFmtId="11" fontId="1" fillId="0" borderId="15" xfId="0" applyNumberFormat="1" applyFont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11" fontId="1" fillId="5" borderId="15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19" borderId="16" xfId="0" applyFont="1" applyFill="1" applyBorder="1" applyAlignment="1">
      <alignment vertical="center"/>
    </xf>
    <xf numFmtId="0" fontId="6" fillId="19" borderId="17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7" fontId="9" fillId="0" borderId="14" xfId="0" applyNumberFormat="1" applyFont="1" applyFill="1" applyBorder="1"/>
    <xf numFmtId="0" fontId="8" fillId="0" borderId="11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167" fontId="9" fillId="0" borderId="15" xfId="0" applyNumberFormat="1" applyFont="1" applyBorder="1"/>
    <xf numFmtId="167" fontId="9" fillId="0" borderId="4" xfId="0" applyNumberFormat="1" applyFont="1" applyFill="1" applyBorder="1"/>
    <xf numFmtId="0" fontId="5" fillId="18" borderId="6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22" borderId="10" xfId="0" applyFont="1" applyFill="1" applyBorder="1" applyAlignment="1">
      <alignment horizontal="center"/>
    </xf>
    <xf numFmtId="0" fontId="10" fillId="22" borderId="6" xfId="0" applyFont="1" applyFill="1" applyBorder="1" applyAlignment="1">
      <alignment horizontal="center"/>
    </xf>
    <xf numFmtId="0" fontId="10" fillId="22" borderId="3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1" fontId="9" fillId="0" borderId="0" xfId="0" applyNumberFormat="1" applyFont="1" applyBorder="1" applyAlignment="1">
      <alignment horizontal="center"/>
    </xf>
    <xf numFmtId="11" fontId="9" fillId="0" borderId="8" xfId="0" applyNumberFormat="1" applyFont="1" applyBorder="1" applyAlignment="1">
      <alignment horizontal="center"/>
    </xf>
    <xf numFmtId="11" fontId="9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1" fontId="9" fillId="0" borderId="15" xfId="0" applyNumberFormat="1" applyFont="1" applyBorder="1" applyAlignment="1">
      <alignment horizontal="center"/>
    </xf>
    <xf numFmtId="11" fontId="9" fillId="0" borderId="11" xfId="0" applyNumberFormat="1" applyFont="1" applyBorder="1" applyAlignment="1">
      <alignment horizontal="center"/>
    </xf>
    <xf numFmtId="11" fontId="9" fillId="0" borderId="4" xfId="0" applyNumberFormat="1" applyFont="1" applyBorder="1" applyAlignment="1">
      <alignment horizontal="center"/>
    </xf>
    <xf numFmtId="0" fontId="10" fillId="22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9" fillId="0" borderId="0" xfId="0" applyFont="1"/>
    <xf numFmtId="2" fontId="9" fillId="0" borderId="13" xfId="0" applyNumberFormat="1" applyFont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/>
    </xf>
    <xf numFmtId="2" fontId="9" fillId="0" borderId="1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11" fillId="0" borderId="0" xfId="0" applyFont="1"/>
    <xf numFmtId="0" fontId="11" fillId="0" borderId="0" xfId="0" applyNumberFormat="1" applyFont="1"/>
    <xf numFmtId="0" fontId="11" fillId="0" borderId="0" xfId="0" applyFont="1" applyAlignment="1">
      <alignment horizontal="center"/>
    </xf>
    <xf numFmtId="1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21" borderId="1" xfId="0" applyFont="1" applyFill="1" applyBorder="1" applyAlignment="1">
      <alignment horizontal="center" vertical="center"/>
    </xf>
    <xf numFmtId="0" fontId="10" fillId="21" borderId="12" xfId="0" applyFont="1" applyFill="1" applyBorder="1" applyAlignment="1">
      <alignment horizontal="center" vertical="center"/>
    </xf>
    <xf numFmtId="0" fontId="10" fillId="22" borderId="10" xfId="0" applyFont="1" applyFill="1" applyBorder="1" applyAlignment="1">
      <alignment horizontal="center"/>
    </xf>
    <xf numFmtId="0" fontId="10" fillId="22" borderId="6" xfId="0" applyFont="1" applyFill="1" applyBorder="1" applyAlignment="1">
      <alignment horizontal="center"/>
    </xf>
    <xf numFmtId="0" fontId="10" fillId="22" borderId="3" xfId="0" applyFont="1" applyFill="1" applyBorder="1" applyAlignment="1">
      <alignment horizontal="center"/>
    </xf>
    <xf numFmtId="11" fontId="6" fillId="0" borderId="23" xfId="0" applyNumberFormat="1" applyFont="1" applyBorder="1" applyAlignment="1">
      <alignment horizontal="right" vertical="center"/>
    </xf>
    <xf numFmtId="11" fontId="6" fillId="0" borderId="22" xfId="0" applyNumberFormat="1" applyFont="1" applyBorder="1" applyAlignment="1">
      <alignment horizontal="right" vertical="center"/>
    </xf>
    <xf numFmtId="11" fontId="6" fillId="0" borderId="0" xfId="0" applyNumberFormat="1" applyFont="1" applyAlignment="1">
      <alignment horizontal="right" vertical="center"/>
    </xf>
    <xf numFmtId="11" fontId="6" fillId="0" borderId="20" xfId="0" applyNumberFormat="1" applyFont="1" applyBorder="1" applyAlignment="1">
      <alignment horizontal="right" vertical="center"/>
    </xf>
    <xf numFmtId="0" fontId="6" fillId="20" borderId="29" xfId="0" applyFont="1" applyFill="1" applyBorder="1" applyAlignment="1">
      <alignment horizontal="center" vertical="center"/>
    </xf>
    <xf numFmtId="0" fontId="6" fillId="20" borderId="2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20" borderId="28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26" xfId="0" applyNumberFormat="1" applyFont="1" applyBorder="1" applyAlignment="1">
      <alignment horizontal="right" vertical="center"/>
    </xf>
    <xf numFmtId="11" fontId="6" fillId="0" borderId="27" xfId="0" applyNumberFormat="1" applyFont="1" applyBorder="1" applyAlignment="1">
      <alignment horizontal="right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26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10" fillId="21" borderId="7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9" fillId="18" borderId="9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198"/>
  <sheetViews>
    <sheetView tabSelected="1" topLeftCell="D1" zoomScale="75" zoomScaleNormal="60" workbookViewId="0">
      <selection activeCell="G74" sqref="G74"/>
    </sheetView>
  </sheetViews>
  <sheetFormatPr defaultColWidth="11" defaultRowHeight="15.75" x14ac:dyDescent="0.25"/>
  <cols>
    <col min="2" max="2" width="15.625" bestFit="1" customWidth="1"/>
    <col min="3" max="3" width="12.125" customWidth="1"/>
    <col min="4" max="4" width="19.375" customWidth="1"/>
    <col min="5" max="5" width="18.125" bestFit="1" customWidth="1"/>
    <col min="6" max="6" width="14.875" bestFit="1" customWidth="1"/>
    <col min="7" max="7" width="17" bestFit="1" customWidth="1"/>
    <col min="8" max="8" width="14.875" bestFit="1" customWidth="1"/>
    <col min="9" max="9" width="18.125" bestFit="1" customWidth="1"/>
    <col min="10" max="10" width="14.375" bestFit="1" customWidth="1"/>
    <col min="11" max="11" width="14.875" bestFit="1" customWidth="1"/>
    <col min="12" max="12" width="13.625" bestFit="1" customWidth="1"/>
    <col min="13" max="13" width="14.375" bestFit="1" customWidth="1"/>
    <col min="14" max="14" width="15.875" bestFit="1" customWidth="1"/>
    <col min="15" max="15" width="14.375" bestFit="1" customWidth="1"/>
    <col min="16" max="16" width="13.625" bestFit="1" customWidth="1"/>
    <col min="17" max="17" width="14.875" bestFit="1" customWidth="1"/>
    <col min="18" max="18" width="13.625" bestFit="1" customWidth="1"/>
    <col min="19" max="20" width="14.375" bestFit="1" customWidth="1"/>
    <col min="21" max="22" width="13.625" bestFit="1" customWidth="1"/>
    <col min="23" max="24" width="14.375" bestFit="1" customWidth="1"/>
    <col min="25" max="25" width="15.625" bestFit="1" customWidth="1"/>
  </cols>
  <sheetData>
    <row r="3" spans="3:24" x14ac:dyDescent="0.25">
      <c r="C3" s="59" t="s">
        <v>1</v>
      </c>
      <c r="D3" s="60" t="s">
        <v>95</v>
      </c>
      <c r="E3" s="216" t="s">
        <v>115</v>
      </c>
      <c r="F3" s="217"/>
      <c r="G3" s="217"/>
      <c r="H3" s="217"/>
      <c r="I3" s="217"/>
      <c r="J3" s="217"/>
      <c r="K3" s="217"/>
      <c r="L3" s="217"/>
      <c r="M3" s="217"/>
      <c r="N3" s="218"/>
      <c r="O3" s="216" t="s">
        <v>116</v>
      </c>
      <c r="P3" s="217"/>
      <c r="Q3" s="217"/>
      <c r="R3" s="217"/>
      <c r="S3" s="217"/>
      <c r="T3" s="217"/>
      <c r="U3" s="217"/>
      <c r="V3" s="217"/>
      <c r="W3" s="217"/>
      <c r="X3" s="218"/>
    </row>
    <row r="4" spans="3:24" x14ac:dyDescent="0.25">
      <c r="C4" s="216" t="s">
        <v>0</v>
      </c>
      <c r="D4" s="218"/>
      <c r="E4" s="31" t="s">
        <v>3</v>
      </c>
      <c r="F4" s="31" t="s">
        <v>65</v>
      </c>
      <c r="G4" s="31" t="s">
        <v>66</v>
      </c>
      <c r="H4" s="31" t="s">
        <v>67</v>
      </c>
      <c r="I4" s="32" t="s">
        <v>85</v>
      </c>
      <c r="J4" s="32" t="s">
        <v>86</v>
      </c>
      <c r="K4" s="32" t="s">
        <v>87</v>
      </c>
      <c r="L4" s="32" t="s">
        <v>88</v>
      </c>
      <c r="M4" s="32" t="s">
        <v>89</v>
      </c>
      <c r="N4" s="32" t="s">
        <v>90</v>
      </c>
      <c r="O4" s="31" t="s">
        <v>3</v>
      </c>
      <c r="P4" s="31" t="s">
        <v>65</v>
      </c>
      <c r="Q4" s="31" t="s">
        <v>66</v>
      </c>
      <c r="R4" s="31" t="s">
        <v>67</v>
      </c>
      <c r="S4" s="29" t="s">
        <v>85</v>
      </c>
      <c r="T4" s="32" t="s">
        <v>86</v>
      </c>
      <c r="U4" s="32" t="s">
        <v>87</v>
      </c>
      <c r="V4" s="32" t="s">
        <v>88</v>
      </c>
      <c r="W4" s="32" t="s">
        <v>89</v>
      </c>
      <c r="X4" s="32" t="s">
        <v>90</v>
      </c>
    </row>
    <row r="5" spans="3:24" x14ac:dyDescent="0.25">
      <c r="C5" s="219" t="s">
        <v>68</v>
      </c>
      <c r="D5" s="220"/>
      <c r="E5" s="30" t="s">
        <v>120</v>
      </c>
      <c r="F5" s="6" t="s">
        <v>121</v>
      </c>
      <c r="G5" s="6" t="s">
        <v>122</v>
      </c>
      <c r="H5" s="13" t="s">
        <v>123</v>
      </c>
      <c r="I5" s="51" t="s">
        <v>124</v>
      </c>
      <c r="J5" s="51" t="s">
        <v>125</v>
      </c>
      <c r="K5" s="51" t="s">
        <v>126</v>
      </c>
      <c r="L5" s="51" t="s">
        <v>127</v>
      </c>
      <c r="M5" s="51" t="s">
        <v>128</v>
      </c>
      <c r="N5" s="52" t="s">
        <v>129</v>
      </c>
      <c r="O5" s="53" t="s">
        <v>117</v>
      </c>
      <c r="P5" s="51" t="s">
        <v>118</v>
      </c>
      <c r="Q5" s="51" t="s">
        <v>119</v>
      </c>
      <c r="R5" s="52" t="s">
        <v>118</v>
      </c>
      <c r="S5" s="6" t="s">
        <v>130</v>
      </c>
      <c r="T5" s="6" t="s">
        <v>131</v>
      </c>
      <c r="U5" s="6" t="s">
        <v>132</v>
      </c>
      <c r="V5" s="6" t="s">
        <v>133</v>
      </c>
      <c r="W5" s="6" t="s">
        <v>134</v>
      </c>
      <c r="X5" s="13" t="s">
        <v>135</v>
      </c>
    </row>
    <row r="6" spans="3:24" x14ac:dyDescent="0.25">
      <c r="C6" s="8">
        <v>1</v>
      </c>
      <c r="D6" s="25" t="s">
        <v>4</v>
      </c>
      <c r="E6" s="33">
        <v>421.21083566690999</v>
      </c>
      <c r="F6" s="34">
        <v>1.0436439579099126</v>
      </c>
      <c r="G6" s="34" t="s">
        <v>114</v>
      </c>
      <c r="H6" s="35">
        <v>0.73131550934253164</v>
      </c>
      <c r="I6" s="44">
        <v>1.1760122203440291</v>
      </c>
      <c r="J6" s="44">
        <v>3.2637014369187547</v>
      </c>
      <c r="K6" s="34">
        <v>-0.89653036634927352</v>
      </c>
      <c r="L6" s="44" t="s">
        <v>114</v>
      </c>
      <c r="M6" s="44">
        <v>3.1648738622733772</v>
      </c>
      <c r="N6" s="35" t="s">
        <v>114</v>
      </c>
      <c r="O6" s="41">
        <v>429.72691599960393</v>
      </c>
      <c r="P6" s="39">
        <v>2.2317643542256098</v>
      </c>
      <c r="Q6" s="34" t="s">
        <v>114</v>
      </c>
      <c r="R6" s="55">
        <v>72.630681119368106</v>
      </c>
      <c r="S6" s="37" t="s">
        <v>114</v>
      </c>
      <c r="T6" s="37" t="s">
        <v>114</v>
      </c>
      <c r="U6" s="46" t="s">
        <v>114</v>
      </c>
      <c r="V6" s="37" t="s">
        <v>114</v>
      </c>
      <c r="W6" s="37" t="s">
        <v>114</v>
      </c>
      <c r="X6" s="57" t="s">
        <v>114</v>
      </c>
    </row>
    <row r="7" spans="3:24" x14ac:dyDescent="0.25">
      <c r="C7" s="8">
        <v>2</v>
      </c>
      <c r="D7" s="25" t="s">
        <v>5</v>
      </c>
      <c r="E7" s="33">
        <v>429.84536309459713</v>
      </c>
      <c r="F7" s="34">
        <v>0.99973614606415395</v>
      </c>
      <c r="G7" s="34" t="s">
        <v>114</v>
      </c>
      <c r="H7" s="35">
        <v>-0.79423054747918331</v>
      </c>
      <c r="I7" s="44">
        <v>1.2857464107581733</v>
      </c>
      <c r="J7" s="44">
        <v>3.2582546983022089</v>
      </c>
      <c r="K7" s="34">
        <v>-0.95139040466380498</v>
      </c>
      <c r="L7" s="44" t="s">
        <v>114</v>
      </c>
      <c r="M7" s="44">
        <v>3.2510664299629162</v>
      </c>
      <c r="N7" s="35" t="s">
        <v>114</v>
      </c>
      <c r="O7" s="41">
        <v>450.16018028789614</v>
      </c>
      <c r="P7" s="39">
        <v>0.75420113409327438</v>
      </c>
      <c r="Q7" s="34" t="s">
        <v>114</v>
      </c>
      <c r="R7" s="55">
        <v>58.843662583362843</v>
      </c>
      <c r="S7" s="37" t="s">
        <v>114</v>
      </c>
      <c r="T7" s="37" t="s">
        <v>114</v>
      </c>
      <c r="U7" s="46" t="s">
        <v>114</v>
      </c>
      <c r="V7" s="37" t="s">
        <v>114</v>
      </c>
      <c r="W7" s="37" t="s">
        <v>114</v>
      </c>
      <c r="X7" s="58" t="s">
        <v>114</v>
      </c>
    </row>
    <row r="8" spans="3:24" x14ac:dyDescent="0.25">
      <c r="C8" s="8">
        <v>3</v>
      </c>
      <c r="D8" s="25" t="s">
        <v>6</v>
      </c>
      <c r="E8" s="33">
        <v>425.09854639542652</v>
      </c>
      <c r="F8" s="34">
        <v>0.81604780219572615</v>
      </c>
      <c r="G8" s="34" t="s">
        <v>114</v>
      </c>
      <c r="H8" s="35">
        <v>1.427192954181189</v>
      </c>
      <c r="I8" s="44">
        <v>1.3543422873554039</v>
      </c>
      <c r="J8" s="44">
        <v>3.1700457072730126</v>
      </c>
      <c r="K8" s="34">
        <v>-0.83244753323397258</v>
      </c>
      <c r="L8" s="44" t="s">
        <v>114</v>
      </c>
      <c r="M8" s="44">
        <v>3.1951429325058034</v>
      </c>
      <c r="N8" s="35" t="s">
        <v>114</v>
      </c>
      <c r="O8" s="41">
        <v>428.14732365203605</v>
      </c>
      <c r="P8" s="39">
        <v>1.5737432748534494</v>
      </c>
      <c r="Q8" s="34" t="s">
        <v>114</v>
      </c>
      <c r="R8" s="55">
        <v>58.450852271463006</v>
      </c>
      <c r="S8" s="37" t="s">
        <v>114</v>
      </c>
      <c r="T8" s="37" t="s">
        <v>114</v>
      </c>
      <c r="U8" s="46" t="s">
        <v>114</v>
      </c>
      <c r="V8" s="37" t="s">
        <v>114</v>
      </c>
      <c r="W8" s="37" t="s">
        <v>114</v>
      </c>
      <c r="X8" s="58" t="s">
        <v>114</v>
      </c>
    </row>
    <row r="9" spans="3:24" x14ac:dyDescent="0.25">
      <c r="C9" s="8">
        <v>4</v>
      </c>
      <c r="D9" s="25" t="s">
        <v>7</v>
      </c>
      <c r="E9" s="33">
        <v>413.21983286935171</v>
      </c>
      <c r="F9" s="34">
        <v>3.5584824944492071</v>
      </c>
      <c r="G9" s="34" t="s">
        <v>114</v>
      </c>
      <c r="H9" s="35">
        <v>0.4529252988233301</v>
      </c>
      <c r="I9" s="44">
        <v>0.55256843541638223</v>
      </c>
      <c r="J9" s="44">
        <v>9.7634086630257872</v>
      </c>
      <c r="K9" s="34">
        <v>5.9231838307175533</v>
      </c>
      <c r="L9" s="44" t="s">
        <v>114</v>
      </c>
      <c r="M9" s="44">
        <v>3.310556039432603</v>
      </c>
      <c r="N9" s="35" t="s">
        <v>114</v>
      </c>
      <c r="O9" s="41">
        <v>422.33474158853204</v>
      </c>
      <c r="P9" s="39">
        <v>4.600042152258311</v>
      </c>
      <c r="Q9" s="34" t="s">
        <v>114</v>
      </c>
      <c r="R9" s="55">
        <v>54.687897374559988</v>
      </c>
      <c r="S9" s="37" t="s">
        <v>114</v>
      </c>
      <c r="T9" s="37" t="s">
        <v>114</v>
      </c>
      <c r="U9" s="46" t="s">
        <v>114</v>
      </c>
      <c r="V9" s="37" t="s">
        <v>114</v>
      </c>
      <c r="W9" s="37" t="s">
        <v>114</v>
      </c>
      <c r="X9" s="58" t="s">
        <v>114</v>
      </c>
    </row>
    <row r="10" spans="3:24" x14ac:dyDescent="0.25">
      <c r="C10" s="8">
        <v>5</v>
      </c>
      <c r="D10" s="25" t="s">
        <v>8</v>
      </c>
      <c r="E10" s="33">
        <v>412.36321989162457</v>
      </c>
      <c r="F10" s="34">
        <v>3.5275502004426595</v>
      </c>
      <c r="G10" s="34" t="s">
        <v>114</v>
      </c>
      <c r="H10" s="35">
        <v>1.5209357100483956</v>
      </c>
      <c r="I10" s="44">
        <v>0.54232722647549003</v>
      </c>
      <c r="J10" s="44">
        <v>9.8573055216512682</v>
      </c>
      <c r="K10" s="34">
        <v>6.0166728971728212</v>
      </c>
      <c r="L10" s="44" t="s">
        <v>114</v>
      </c>
      <c r="M10" s="44">
        <v>3.2830397088840506</v>
      </c>
      <c r="N10" s="35" t="s">
        <v>114</v>
      </c>
      <c r="O10" s="41">
        <v>419.25469194446651</v>
      </c>
      <c r="P10" s="39">
        <v>3.9895939659185911</v>
      </c>
      <c r="Q10" s="34" t="s">
        <v>114</v>
      </c>
      <c r="R10" s="55">
        <v>59.556657947386228</v>
      </c>
      <c r="S10" s="37" t="s">
        <v>114</v>
      </c>
      <c r="T10" s="37" t="s">
        <v>114</v>
      </c>
      <c r="U10" s="46" t="s">
        <v>114</v>
      </c>
      <c r="V10" s="37" t="s">
        <v>114</v>
      </c>
      <c r="W10" s="37" t="s">
        <v>114</v>
      </c>
      <c r="X10" s="58" t="s">
        <v>114</v>
      </c>
    </row>
    <row r="11" spans="3:24" x14ac:dyDescent="0.25">
      <c r="C11" s="8">
        <v>6</v>
      </c>
      <c r="D11" s="25" t="s">
        <v>9</v>
      </c>
      <c r="E11" s="33">
        <v>412.79765242612143</v>
      </c>
      <c r="F11" s="34">
        <v>3.5208729785247126</v>
      </c>
      <c r="G11" s="34" t="s">
        <v>114</v>
      </c>
      <c r="H11" s="35">
        <v>1.2142328851453166</v>
      </c>
      <c r="I11" s="44">
        <v>0.56340686388514949</v>
      </c>
      <c r="J11" s="44">
        <v>9.8203521199083692</v>
      </c>
      <c r="K11" s="34">
        <v>6.8186001020163189</v>
      </c>
      <c r="L11" s="44" t="s">
        <v>114</v>
      </c>
      <c r="M11" s="44">
        <v>3.2560683931271814</v>
      </c>
      <c r="N11" s="35" t="s">
        <v>114</v>
      </c>
      <c r="O11" s="41">
        <v>557.58180219849146</v>
      </c>
      <c r="P11" s="39">
        <v>7.4780588888741502</v>
      </c>
      <c r="Q11" s="34" t="s">
        <v>114</v>
      </c>
      <c r="R11" s="55">
        <v>62.640019614010981</v>
      </c>
      <c r="S11" s="37" t="s">
        <v>114</v>
      </c>
      <c r="T11" s="37" t="s">
        <v>114</v>
      </c>
      <c r="U11" s="46" t="s">
        <v>114</v>
      </c>
      <c r="V11" s="37" t="s">
        <v>114</v>
      </c>
      <c r="W11" s="37" t="s">
        <v>114</v>
      </c>
      <c r="X11" s="58" t="s">
        <v>114</v>
      </c>
    </row>
    <row r="12" spans="3:24" x14ac:dyDescent="0.25">
      <c r="C12" s="8">
        <v>7</v>
      </c>
      <c r="D12" s="25" t="s">
        <v>10</v>
      </c>
      <c r="E12" s="33">
        <v>410.24095524216943</v>
      </c>
      <c r="F12" s="34">
        <v>0.87702696011609649</v>
      </c>
      <c r="G12" s="34" t="s">
        <v>114</v>
      </c>
      <c r="H12" s="35">
        <v>-1.2656811498198151</v>
      </c>
      <c r="I12" s="44">
        <v>1.4892804058023665</v>
      </c>
      <c r="J12" s="44">
        <v>3.1098035648171169</v>
      </c>
      <c r="K12" s="34">
        <v>1.3686393129639991</v>
      </c>
      <c r="L12" s="44" t="s">
        <v>114</v>
      </c>
      <c r="M12" s="44">
        <v>3.1999853566532153</v>
      </c>
      <c r="N12" s="35" t="s">
        <v>114</v>
      </c>
      <c r="O12" s="41">
        <v>412.61798622726229</v>
      </c>
      <c r="P12" s="39">
        <v>1.7448399696347212</v>
      </c>
      <c r="Q12" s="34" t="s">
        <v>114</v>
      </c>
      <c r="R12" s="55">
        <v>56.775347875240293</v>
      </c>
      <c r="S12" s="37" t="s">
        <v>114</v>
      </c>
      <c r="T12" s="37" t="s">
        <v>114</v>
      </c>
      <c r="U12" s="46" t="s">
        <v>114</v>
      </c>
      <c r="V12" s="37" t="s">
        <v>114</v>
      </c>
      <c r="W12" s="37" t="s">
        <v>114</v>
      </c>
      <c r="X12" s="58" t="s">
        <v>114</v>
      </c>
    </row>
    <row r="13" spans="3:24" x14ac:dyDescent="0.25">
      <c r="C13" s="8">
        <v>8</v>
      </c>
      <c r="D13" s="25" t="s">
        <v>11</v>
      </c>
      <c r="E13" s="33">
        <v>413.57950784395121</v>
      </c>
      <c r="F13" s="34">
        <v>0.8740082464809501</v>
      </c>
      <c r="G13" s="34" t="s">
        <v>114</v>
      </c>
      <c r="H13" s="35">
        <v>-0.73448667859742023</v>
      </c>
      <c r="I13" s="44">
        <v>1.5646773172664563</v>
      </c>
      <c r="J13" s="44">
        <v>3.1182996338786992</v>
      </c>
      <c r="K13" s="34">
        <v>1.4397996536747288</v>
      </c>
      <c r="L13" s="44" t="s">
        <v>114</v>
      </c>
      <c r="M13" s="44">
        <v>3.2005395933533842</v>
      </c>
      <c r="N13" s="35" t="s">
        <v>114</v>
      </c>
      <c r="O13" s="41">
        <v>408.86315524549775</v>
      </c>
      <c r="P13" s="39">
        <v>0.52663499163704297</v>
      </c>
      <c r="Q13" s="34" t="s">
        <v>114</v>
      </c>
      <c r="R13" s="55">
        <v>49.706678887938139</v>
      </c>
      <c r="S13" s="37" t="s">
        <v>114</v>
      </c>
      <c r="T13" s="37" t="s">
        <v>114</v>
      </c>
      <c r="U13" s="46" t="s">
        <v>114</v>
      </c>
      <c r="V13" s="37" t="s">
        <v>114</v>
      </c>
      <c r="W13" s="37" t="s">
        <v>114</v>
      </c>
      <c r="X13" s="58" t="s">
        <v>114</v>
      </c>
    </row>
    <row r="14" spans="3:24" x14ac:dyDescent="0.25">
      <c r="C14" s="8">
        <v>9</v>
      </c>
      <c r="D14" s="25" t="s">
        <v>12</v>
      </c>
      <c r="E14" s="33">
        <v>411.26854665605219</v>
      </c>
      <c r="F14" s="34">
        <v>0.80643818814271762</v>
      </c>
      <c r="G14" s="34" t="s">
        <v>114</v>
      </c>
      <c r="H14" s="35">
        <v>-0.82897170093677253</v>
      </c>
      <c r="I14" s="44">
        <v>1.6091369932301682</v>
      </c>
      <c r="J14" s="44">
        <v>3.0642070516071063</v>
      </c>
      <c r="K14" s="34">
        <v>2.5628034577408028</v>
      </c>
      <c r="L14" s="44" t="s">
        <v>114</v>
      </c>
      <c r="M14" s="44">
        <v>3.2266809373462735</v>
      </c>
      <c r="N14" s="35" t="s">
        <v>114</v>
      </c>
      <c r="O14" s="41">
        <v>417.24713477002933</v>
      </c>
      <c r="P14" s="39">
        <v>1.9591111207694165</v>
      </c>
      <c r="Q14" s="34" t="s">
        <v>114</v>
      </c>
      <c r="R14" s="55">
        <v>49.624988592472945</v>
      </c>
      <c r="S14" s="37" t="s">
        <v>114</v>
      </c>
      <c r="T14" s="37" t="s">
        <v>114</v>
      </c>
      <c r="U14" s="46" t="s">
        <v>114</v>
      </c>
      <c r="V14" s="37" t="s">
        <v>114</v>
      </c>
      <c r="W14" s="37" t="s">
        <v>114</v>
      </c>
      <c r="X14" s="58" t="s">
        <v>114</v>
      </c>
    </row>
    <row r="15" spans="3:24" x14ac:dyDescent="0.25">
      <c r="C15" s="8">
        <v>10</v>
      </c>
      <c r="D15" s="25" t="s">
        <v>13</v>
      </c>
      <c r="E15" s="33">
        <v>710.09051426551082</v>
      </c>
      <c r="F15" s="34">
        <v>1.1714594414178405</v>
      </c>
      <c r="G15" s="34" t="s">
        <v>114</v>
      </c>
      <c r="H15" s="35">
        <v>476.24732007529747</v>
      </c>
      <c r="I15" s="44">
        <v>0.5681470173971026</v>
      </c>
      <c r="J15" s="44">
        <v>4.1374798523575027</v>
      </c>
      <c r="K15" s="34">
        <v>2600.1365532140308</v>
      </c>
      <c r="L15" s="44" t="s">
        <v>114</v>
      </c>
      <c r="M15" s="44">
        <v>3.1368595486664361</v>
      </c>
      <c r="N15" s="35" t="s">
        <v>114</v>
      </c>
      <c r="O15" s="41">
        <v>696.17562447582327</v>
      </c>
      <c r="P15" s="39">
        <v>1.4114496835104773</v>
      </c>
      <c r="Q15" s="34" t="s">
        <v>114</v>
      </c>
      <c r="R15" s="55">
        <v>510.18837279409689</v>
      </c>
      <c r="S15" s="37" t="s">
        <v>114</v>
      </c>
      <c r="T15" s="37" t="s">
        <v>114</v>
      </c>
      <c r="U15" s="47">
        <v>23.541114213436</v>
      </c>
      <c r="V15" s="37" t="s">
        <v>114</v>
      </c>
      <c r="W15" s="37" t="s">
        <v>114</v>
      </c>
      <c r="X15" s="58" t="s">
        <v>114</v>
      </c>
    </row>
    <row r="16" spans="3:24" x14ac:dyDescent="0.25">
      <c r="C16" s="8">
        <v>11</v>
      </c>
      <c r="D16" s="25" t="s">
        <v>14</v>
      </c>
      <c r="E16" s="33">
        <v>676.0811298078695</v>
      </c>
      <c r="F16" s="34">
        <v>1.0702982599272115</v>
      </c>
      <c r="G16" s="34" t="s">
        <v>114</v>
      </c>
      <c r="H16" s="35">
        <v>476.18544608729371</v>
      </c>
      <c r="I16" s="44">
        <v>0.46655175998791465</v>
      </c>
      <c r="J16" s="44">
        <v>4.1884912278583801</v>
      </c>
      <c r="K16" s="34">
        <v>2527.3376814938511</v>
      </c>
      <c r="L16" s="44" t="s">
        <v>114</v>
      </c>
      <c r="M16" s="44">
        <v>3.1568231361627532</v>
      </c>
      <c r="N16" s="35" t="s">
        <v>114</v>
      </c>
      <c r="O16" s="41">
        <v>659.28944999203895</v>
      </c>
      <c r="P16" s="39">
        <v>0.65537960066209333</v>
      </c>
      <c r="Q16" s="34" t="s">
        <v>114</v>
      </c>
      <c r="R16" s="55">
        <v>509.22899605850347</v>
      </c>
      <c r="S16" s="37" t="s">
        <v>114</v>
      </c>
      <c r="T16" s="37" t="s">
        <v>114</v>
      </c>
      <c r="U16" s="47">
        <v>22.723898950596514</v>
      </c>
      <c r="V16" s="37" t="s">
        <v>114</v>
      </c>
      <c r="W16" s="37" t="s">
        <v>114</v>
      </c>
      <c r="X16" s="58" t="s">
        <v>114</v>
      </c>
    </row>
    <row r="17" spans="3:24" x14ac:dyDescent="0.25">
      <c r="C17" s="8">
        <v>12</v>
      </c>
      <c r="D17" s="25" t="s">
        <v>15</v>
      </c>
      <c r="E17" s="33">
        <v>693.49617804358627</v>
      </c>
      <c r="F17" s="34">
        <v>1.3005684779931364</v>
      </c>
      <c r="G17" s="34" t="s">
        <v>114</v>
      </c>
      <c r="H17" s="35">
        <v>470.95426445096439</v>
      </c>
      <c r="I17" s="44">
        <v>0.48669638544891364</v>
      </c>
      <c r="J17" s="44">
        <v>4.1419800697551432</v>
      </c>
      <c r="K17" s="34">
        <v>2570.9801834704786</v>
      </c>
      <c r="L17" s="44" t="s">
        <v>114</v>
      </c>
      <c r="M17" s="44">
        <v>3.1083841396350609</v>
      </c>
      <c r="N17" s="35" t="s">
        <v>114</v>
      </c>
      <c r="O17" s="41">
        <v>674.00247811574548</v>
      </c>
      <c r="P17" s="39">
        <v>1.3789971953221674</v>
      </c>
      <c r="Q17" s="34" t="s">
        <v>114</v>
      </c>
      <c r="R17" s="55">
        <v>503.48336174953204</v>
      </c>
      <c r="S17" s="37" t="s">
        <v>114</v>
      </c>
      <c r="T17" s="37" t="s">
        <v>114</v>
      </c>
      <c r="U17" s="47">
        <v>23.316136601178268</v>
      </c>
      <c r="V17" s="37" t="s">
        <v>114</v>
      </c>
      <c r="W17" s="37" t="s">
        <v>114</v>
      </c>
      <c r="X17" s="58" t="s">
        <v>114</v>
      </c>
    </row>
    <row r="18" spans="3:24" x14ac:dyDescent="0.25">
      <c r="C18" s="8">
        <v>13</v>
      </c>
      <c r="D18" s="25" t="s">
        <v>16</v>
      </c>
      <c r="E18" s="33">
        <v>225.77736188388374</v>
      </c>
      <c r="F18" s="34">
        <v>0.46380657395080693</v>
      </c>
      <c r="G18" s="34" t="s">
        <v>114</v>
      </c>
      <c r="H18" s="35">
        <v>0.74778128460945836</v>
      </c>
      <c r="I18" s="44">
        <v>0.63881704689430374</v>
      </c>
      <c r="J18" s="44">
        <v>2.0623336214339618</v>
      </c>
      <c r="K18" s="34">
        <v>-1.4202811726993243</v>
      </c>
      <c r="L18" s="44" t="s">
        <v>114</v>
      </c>
      <c r="M18" s="44">
        <v>3.112403047354432</v>
      </c>
      <c r="N18" s="35" t="s">
        <v>114</v>
      </c>
      <c r="O18" s="41">
        <v>205.2271560077061</v>
      </c>
      <c r="P18" s="39">
        <v>1.0203252434140595</v>
      </c>
      <c r="Q18" s="34" t="s">
        <v>114</v>
      </c>
      <c r="R18" s="55">
        <v>36.515497664119749</v>
      </c>
      <c r="S18" s="37" t="s">
        <v>114</v>
      </c>
      <c r="T18" s="37" t="s">
        <v>114</v>
      </c>
      <c r="U18" s="46" t="s">
        <v>114</v>
      </c>
      <c r="V18" s="37" t="s">
        <v>114</v>
      </c>
      <c r="W18" s="37" t="s">
        <v>114</v>
      </c>
      <c r="X18" s="58" t="s">
        <v>114</v>
      </c>
    </row>
    <row r="19" spans="3:24" x14ac:dyDescent="0.25">
      <c r="C19" s="8">
        <v>14</v>
      </c>
      <c r="D19" s="25" t="s">
        <v>17</v>
      </c>
      <c r="E19" s="33">
        <v>203.25925381514116</v>
      </c>
      <c r="F19" s="34">
        <v>0.54650320574420685</v>
      </c>
      <c r="G19" s="34" t="s">
        <v>114</v>
      </c>
      <c r="H19" s="35">
        <v>0.30304141624820702</v>
      </c>
      <c r="I19" s="44">
        <v>0.58804927916610361</v>
      </c>
      <c r="J19" s="44">
        <v>2.0022709118435715</v>
      </c>
      <c r="K19" s="34">
        <v>-1.48361564981276</v>
      </c>
      <c r="L19" s="44" t="s">
        <v>114</v>
      </c>
      <c r="M19" s="44">
        <v>3.1156307153254725</v>
      </c>
      <c r="N19" s="35" t="s">
        <v>114</v>
      </c>
      <c r="O19" s="41">
        <v>222.38325228604373</v>
      </c>
      <c r="P19" s="39">
        <v>1.1143184646267783</v>
      </c>
      <c r="Q19" s="34" t="s">
        <v>114</v>
      </c>
      <c r="R19" s="55">
        <v>37.84979845143075</v>
      </c>
      <c r="S19" s="37" t="s">
        <v>114</v>
      </c>
      <c r="T19" s="37" t="s">
        <v>114</v>
      </c>
      <c r="U19" s="46" t="s">
        <v>114</v>
      </c>
      <c r="V19" s="37" t="s">
        <v>114</v>
      </c>
      <c r="W19" s="37" t="s">
        <v>114</v>
      </c>
      <c r="X19" s="58" t="s">
        <v>114</v>
      </c>
    </row>
    <row r="20" spans="3:24" x14ac:dyDescent="0.25">
      <c r="C20" s="8">
        <v>15</v>
      </c>
      <c r="D20" s="25" t="s">
        <v>18</v>
      </c>
      <c r="E20" s="33">
        <v>202.88466540829657</v>
      </c>
      <c r="F20" s="34">
        <v>0.54555176509259251</v>
      </c>
      <c r="G20" s="34" t="s">
        <v>114</v>
      </c>
      <c r="H20" s="35">
        <v>-0.12919656896462961</v>
      </c>
      <c r="I20" s="44">
        <v>0.60756982601993614</v>
      </c>
      <c r="J20" s="44">
        <v>2.034281940703615</v>
      </c>
      <c r="K20" s="34">
        <v>-1.4342671148675219</v>
      </c>
      <c r="L20" s="44" t="s">
        <v>114</v>
      </c>
      <c r="M20" s="44">
        <v>3.1221598265354658</v>
      </c>
      <c r="N20" s="35" t="s">
        <v>114</v>
      </c>
      <c r="O20" s="41">
        <v>213.37138566687526</v>
      </c>
      <c r="P20" s="39">
        <v>2.0370120446140483</v>
      </c>
      <c r="Q20" s="34" t="s">
        <v>114</v>
      </c>
      <c r="R20" s="55">
        <v>41.404162712022469</v>
      </c>
      <c r="S20" s="37" t="s">
        <v>114</v>
      </c>
      <c r="T20" s="37" t="s">
        <v>114</v>
      </c>
      <c r="U20" s="46" t="s">
        <v>114</v>
      </c>
      <c r="V20" s="37" t="s">
        <v>114</v>
      </c>
      <c r="W20" s="37" t="s">
        <v>114</v>
      </c>
      <c r="X20" s="58" t="s">
        <v>114</v>
      </c>
    </row>
    <row r="21" spans="3:24" x14ac:dyDescent="0.25">
      <c r="C21" s="8">
        <v>16</v>
      </c>
      <c r="D21" s="25" t="s">
        <v>19</v>
      </c>
      <c r="E21" s="33">
        <v>225.34004453379407</v>
      </c>
      <c r="F21" s="34">
        <v>2.0682662000855565</v>
      </c>
      <c r="G21" s="34" t="s">
        <v>114</v>
      </c>
      <c r="H21" s="35">
        <v>1.9337773861074341</v>
      </c>
      <c r="I21" s="44">
        <v>3.1505037166143115</v>
      </c>
      <c r="J21" s="44">
        <v>2.9702274173617385</v>
      </c>
      <c r="K21" s="34">
        <v>0.16089805013112468</v>
      </c>
      <c r="L21" s="44">
        <v>3.3740154370539077</v>
      </c>
      <c r="M21" s="44">
        <v>3.2922496288917054</v>
      </c>
      <c r="N21" s="35" t="s">
        <v>114</v>
      </c>
      <c r="O21" s="41">
        <v>230.64766368165047</v>
      </c>
      <c r="P21" s="39">
        <v>2.7470667545004446</v>
      </c>
      <c r="Q21" s="34" t="s">
        <v>114</v>
      </c>
      <c r="R21" s="55">
        <v>44.376464992957665</v>
      </c>
      <c r="S21" s="37" t="s">
        <v>114</v>
      </c>
      <c r="T21" s="37" t="s">
        <v>114</v>
      </c>
      <c r="U21" s="46" t="s">
        <v>114</v>
      </c>
      <c r="V21" s="37" t="s">
        <v>114</v>
      </c>
      <c r="W21" s="37" t="s">
        <v>114</v>
      </c>
      <c r="X21" s="58" t="s">
        <v>114</v>
      </c>
    </row>
    <row r="22" spans="3:24" x14ac:dyDescent="0.25">
      <c r="C22" s="8">
        <v>17</v>
      </c>
      <c r="D22" s="25" t="s">
        <v>20</v>
      </c>
      <c r="E22" s="33">
        <v>217.63878866215052</v>
      </c>
      <c r="F22" s="34">
        <v>2.0012191484831034</v>
      </c>
      <c r="G22" s="34" t="s">
        <v>114</v>
      </c>
      <c r="H22" s="35">
        <v>1.8404427191690282</v>
      </c>
      <c r="I22" s="44">
        <v>2.6932812937731718</v>
      </c>
      <c r="J22" s="44">
        <v>2.6569751659905041</v>
      </c>
      <c r="K22" s="34">
        <v>-9.1464223831296265E-2</v>
      </c>
      <c r="L22" s="44">
        <v>3.3410497189247677</v>
      </c>
      <c r="M22" s="54" t="s">
        <v>114</v>
      </c>
      <c r="N22" s="35" t="s">
        <v>114</v>
      </c>
      <c r="O22" s="41">
        <v>221.31121087889164</v>
      </c>
      <c r="P22" s="39">
        <v>2.5985167202593038</v>
      </c>
      <c r="Q22" s="34" t="s">
        <v>114</v>
      </c>
      <c r="R22" s="55">
        <v>38.724569316016243</v>
      </c>
      <c r="S22" s="37" t="s">
        <v>114</v>
      </c>
      <c r="T22" s="37" t="s">
        <v>114</v>
      </c>
      <c r="U22" s="46" t="s">
        <v>114</v>
      </c>
      <c r="V22" s="37" t="s">
        <v>114</v>
      </c>
      <c r="W22" s="37" t="s">
        <v>114</v>
      </c>
      <c r="X22" s="58" t="s">
        <v>114</v>
      </c>
    </row>
    <row r="23" spans="3:24" x14ac:dyDescent="0.25">
      <c r="C23" s="8">
        <v>18</v>
      </c>
      <c r="D23" s="25" t="s">
        <v>21</v>
      </c>
      <c r="E23" s="33">
        <v>213.87388932091798</v>
      </c>
      <c r="F23" s="34">
        <v>1.9138192643691774</v>
      </c>
      <c r="G23" s="34" t="s">
        <v>114</v>
      </c>
      <c r="H23" s="35">
        <v>1.3230906944688909</v>
      </c>
      <c r="I23" s="44">
        <v>1.5512035391350212</v>
      </c>
      <c r="J23" s="44">
        <v>2.8534798604341907</v>
      </c>
      <c r="K23" s="34">
        <v>-7.1345919981146144E-2</v>
      </c>
      <c r="L23" s="44">
        <v>3.4010627306797856</v>
      </c>
      <c r="M23" s="44">
        <v>3.3238392764197124</v>
      </c>
      <c r="N23" s="35" t="s">
        <v>114</v>
      </c>
      <c r="O23" s="41">
        <v>220.29899823608633</v>
      </c>
      <c r="P23" s="39">
        <v>2.7133682502557668</v>
      </c>
      <c r="Q23" s="34" t="s">
        <v>114</v>
      </c>
      <c r="R23" s="55">
        <v>38.865018109529728</v>
      </c>
      <c r="S23" s="37" t="s">
        <v>114</v>
      </c>
      <c r="T23" s="37" t="s">
        <v>114</v>
      </c>
      <c r="U23" s="46" t="s">
        <v>114</v>
      </c>
      <c r="V23" s="37" t="s">
        <v>114</v>
      </c>
      <c r="W23" s="37" t="s">
        <v>114</v>
      </c>
      <c r="X23" s="58" t="s">
        <v>114</v>
      </c>
    </row>
    <row r="24" spans="3:24" x14ac:dyDescent="0.25">
      <c r="C24" s="8">
        <v>19</v>
      </c>
      <c r="D24" s="25" t="s">
        <v>22</v>
      </c>
      <c r="E24" s="33">
        <v>204.9305293021431</v>
      </c>
      <c r="F24" s="34">
        <v>0.53561781069737413</v>
      </c>
      <c r="G24" s="34" t="s">
        <v>114</v>
      </c>
      <c r="H24" s="35">
        <v>-0.47343902153295925</v>
      </c>
      <c r="I24" s="44">
        <v>0.66060513201903648</v>
      </c>
      <c r="J24" s="44">
        <v>2.2049652689457973</v>
      </c>
      <c r="K24" s="34">
        <v>-1.230154401203154</v>
      </c>
      <c r="L24" s="44" t="s">
        <v>114</v>
      </c>
      <c r="M24" s="44">
        <v>3.12616766796465</v>
      </c>
      <c r="N24" s="35" t="s">
        <v>114</v>
      </c>
      <c r="O24" s="41">
        <v>213.20720705265535</v>
      </c>
      <c r="P24" s="39">
        <v>0.52521453333277401</v>
      </c>
      <c r="Q24" s="34" t="s">
        <v>114</v>
      </c>
      <c r="R24" s="55">
        <v>40.744551840952639</v>
      </c>
      <c r="S24" s="37" t="s">
        <v>114</v>
      </c>
      <c r="T24" s="37" t="s">
        <v>114</v>
      </c>
      <c r="U24" s="46" t="s">
        <v>114</v>
      </c>
      <c r="V24" s="37" t="s">
        <v>114</v>
      </c>
      <c r="W24" s="37" t="s">
        <v>114</v>
      </c>
      <c r="X24" s="58" t="s">
        <v>114</v>
      </c>
    </row>
    <row r="25" spans="3:24" x14ac:dyDescent="0.25">
      <c r="C25" s="8">
        <v>20</v>
      </c>
      <c r="D25" s="25" t="s">
        <v>23</v>
      </c>
      <c r="E25" s="33">
        <v>212.56891841412656</v>
      </c>
      <c r="F25" s="34">
        <v>0.57374906392381919</v>
      </c>
      <c r="G25" s="34" t="s">
        <v>114</v>
      </c>
      <c r="H25" s="35">
        <v>-0.25500005212374444</v>
      </c>
      <c r="I25" s="44">
        <v>0.68715359396248499</v>
      </c>
      <c r="J25" s="44">
        <v>2.2334832694727464</v>
      </c>
      <c r="K25" s="34">
        <v>-1.169888876619591</v>
      </c>
      <c r="L25" s="44" t="s">
        <v>114</v>
      </c>
      <c r="M25" s="44">
        <v>3.154881002235034</v>
      </c>
      <c r="N25" s="35" t="s">
        <v>114</v>
      </c>
      <c r="O25" s="41">
        <v>218.32557145570973</v>
      </c>
      <c r="P25" s="39">
        <v>0.92666221645627211</v>
      </c>
      <c r="Q25" s="34" t="s">
        <v>114</v>
      </c>
      <c r="R25" s="55">
        <v>38.277704030375922</v>
      </c>
      <c r="S25" s="37" t="s">
        <v>114</v>
      </c>
      <c r="T25" s="37" t="s">
        <v>114</v>
      </c>
      <c r="U25" s="46" t="s">
        <v>114</v>
      </c>
      <c r="V25" s="37" t="s">
        <v>114</v>
      </c>
      <c r="W25" s="37" t="s">
        <v>114</v>
      </c>
      <c r="X25" s="58" t="s">
        <v>114</v>
      </c>
    </row>
    <row r="26" spans="3:24" x14ac:dyDescent="0.25">
      <c r="C26" s="8">
        <v>21</v>
      </c>
      <c r="D26" s="25" t="s">
        <v>24</v>
      </c>
      <c r="E26" s="33">
        <v>209.85671766913202</v>
      </c>
      <c r="F26" s="34">
        <v>0.62894150775428093</v>
      </c>
      <c r="G26" s="34" t="s">
        <v>114</v>
      </c>
      <c r="H26" s="35">
        <v>-9.3930329409010471E-2</v>
      </c>
      <c r="I26" s="44">
        <v>0.65896704417116214</v>
      </c>
      <c r="J26" s="44">
        <v>2.3650872507030778</v>
      </c>
      <c r="K26" s="34">
        <v>-1.1264662125335705</v>
      </c>
      <c r="L26" s="44" t="s">
        <v>114</v>
      </c>
      <c r="M26" s="44">
        <v>3.1616010069507428</v>
      </c>
      <c r="N26" s="35" t="s">
        <v>114</v>
      </c>
      <c r="O26" s="41">
        <v>217.76117445236861</v>
      </c>
      <c r="P26" s="34" t="s">
        <v>114</v>
      </c>
      <c r="Q26" s="34" t="s">
        <v>114</v>
      </c>
      <c r="R26" s="55">
        <v>39.647127174864956</v>
      </c>
      <c r="S26" s="37" t="s">
        <v>114</v>
      </c>
      <c r="T26" s="37" t="s">
        <v>114</v>
      </c>
      <c r="U26" s="46" t="s">
        <v>114</v>
      </c>
      <c r="V26" s="37" t="s">
        <v>114</v>
      </c>
      <c r="W26" s="37" t="s">
        <v>114</v>
      </c>
      <c r="X26" s="58" t="s">
        <v>114</v>
      </c>
    </row>
    <row r="27" spans="3:24" x14ac:dyDescent="0.25">
      <c r="C27" s="8">
        <v>22</v>
      </c>
      <c r="D27" s="25" t="s">
        <v>25</v>
      </c>
      <c r="E27" s="33">
        <v>261.37613301127226</v>
      </c>
      <c r="F27" s="34">
        <v>0.55573706738509965</v>
      </c>
      <c r="G27" s="34" t="s">
        <v>114</v>
      </c>
      <c r="H27" s="35">
        <v>483.54516282898311</v>
      </c>
      <c r="I27" s="44">
        <v>0.5376632263530714</v>
      </c>
      <c r="J27" s="44">
        <v>2.057772736190675</v>
      </c>
      <c r="K27" s="34">
        <v>1718.2774403466826</v>
      </c>
      <c r="L27" s="44" t="s">
        <v>114</v>
      </c>
      <c r="M27" s="44">
        <v>3.1199484128798778</v>
      </c>
      <c r="N27" s="35" t="s">
        <v>114</v>
      </c>
      <c r="O27" s="41">
        <v>262.35256070596523</v>
      </c>
      <c r="P27" s="39">
        <v>0.13529249873076016</v>
      </c>
      <c r="Q27" s="34" t="s">
        <v>114</v>
      </c>
      <c r="R27" s="55">
        <v>498.13347364560332</v>
      </c>
      <c r="S27" s="37" t="s">
        <v>114</v>
      </c>
      <c r="T27" s="37" t="s">
        <v>114</v>
      </c>
      <c r="U27" s="47">
        <v>15.43114773957533</v>
      </c>
      <c r="V27" s="37" t="s">
        <v>114</v>
      </c>
      <c r="W27" s="37" t="s">
        <v>114</v>
      </c>
      <c r="X27" s="58" t="s">
        <v>114</v>
      </c>
    </row>
    <row r="28" spans="3:24" x14ac:dyDescent="0.25">
      <c r="C28" s="8">
        <v>23</v>
      </c>
      <c r="D28" s="25" t="s">
        <v>26</v>
      </c>
      <c r="E28" s="33">
        <v>295.39845058529806</v>
      </c>
      <c r="F28" s="34">
        <v>0.52985077283174609</v>
      </c>
      <c r="G28" s="34" t="s">
        <v>114</v>
      </c>
      <c r="H28" s="35">
        <v>451.41483973589129</v>
      </c>
      <c r="I28" s="44">
        <v>0.43161346963997094</v>
      </c>
      <c r="J28" s="44">
        <v>2.0904130654157034</v>
      </c>
      <c r="K28" s="34">
        <v>1771.5042568218246</v>
      </c>
      <c r="L28" s="44" t="s">
        <v>114</v>
      </c>
      <c r="M28" s="44">
        <v>3.2872817867888489</v>
      </c>
      <c r="N28" s="35" t="s">
        <v>114</v>
      </c>
      <c r="O28" s="41">
        <v>278.330083560162</v>
      </c>
      <c r="P28" s="39">
        <v>0.56935465212989911</v>
      </c>
      <c r="Q28" s="34" t="s">
        <v>114</v>
      </c>
      <c r="R28" s="55">
        <v>513.14989320217603</v>
      </c>
      <c r="S28" s="37" t="s">
        <v>114</v>
      </c>
      <c r="T28" s="37" t="s">
        <v>114</v>
      </c>
      <c r="U28" s="47">
        <v>16.102446660680322</v>
      </c>
      <c r="V28" s="37" t="s">
        <v>114</v>
      </c>
      <c r="W28" s="37" t="s">
        <v>114</v>
      </c>
      <c r="X28" s="58" t="s">
        <v>114</v>
      </c>
    </row>
    <row r="29" spans="3:24" x14ac:dyDescent="0.25">
      <c r="C29" s="8">
        <v>24</v>
      </c>
      <c r="D29" s="25" t="s">
        <v>27</v>
      </c>
      <c r="E29" s="33">
        <v>274.65073726502135</v>
      </c>
      <c r="F29" s="34">
        <v>0.56610135984689314</v>
      </c>
      <c r="G29" s="34" t="s">
        <v>114</v>
      </c>
      <c r="H29" s="35">
        <v>540.93708595687212</v>
      </c>
      <c r="I29" s="44">
        <v>0.54352988124960455</v>
      </c>
      <c r="J29" s="44">
        <v>2.1558402521370184</v>
      </c>
      <c r="K29" s="34">
        <v>1838.6694124013152</v>
      </c>
      <c r="L29" s="44" t="s">
        <v>114</v>
      </c>
      <c r="M29" s="44">
        <v>3.2669318013268578</v>
      </c>
      <c r="N29" s="35" t="s">
        <v>114</v>
      </c>
      <c r="O29" s="41">
        <v>274.49703184315905</v>
      </c>
      <c r="P29" s="39">
        <v>0.92656253517176923</v>
      </c>
      <c r="Q29" s="34" t="s">
        <v>114</v>
      </c>
      <c r="R29" s="55">
        <v>551.16245601383162</v>
      </c>
      <c r="S29" s="37" t="s">
        <v>114</v>
      </c>
      <c r="T29" s="37" t="s">
        <v>114</v>
      </c>
      <c r="U29" s="47">
        <v>16.473045286614678</v>
      </c>
      <c r="V29" s="37" t="s">
        <v>114</v>
      </c>
      <c r="W29" s="37" t="s">
        <v>114</v>
      </c>
      <c r="X29" s="58" t="s">
        <v>114</v>
      </c>
    </row>
    <row r="30" spans="3:24" x14ac:dyDescent="0.25">
      <c r="C30" s="8">
        <v>25</v>
      </c>
      <c r="D30" s="25" t="s">
        <v>28</v>
      </c>
      <c r="E30" s="33">
        <v>168.04004601596762</v>
      </c>
      <c r="F30" s="34">
        <v>0.92769356015994564</v>
      </c>
      <c r="G30" s="34" t="s">
        <v>114</v>
      </c>
      <c r="H30" s="35">
        <v>-2.4703485773070488</v>
      </c>
      <c r="I30" s="44">
        <v>0.39503052509184633</v>
      </c>
      <c r="J30" s="44">
        <v>1.8237106954093658</v>
      </c>
      <c r="K30" s="34">
        <v>-1.574231971745834</v>
      </c>
      <c r="L30" s="44" t="s">
        <v>114</v>
      </c>
      <c r="M30" s="44">
        <v>3.551895234543256</v>
      </c>
      <c r="N30" s="35" t="s">
        <v>114</v>
      </c>
      <c r="O30" s="41">
        <v>183.32760146884803</v>
      </c>
      <c r="P30" s="39">
        <v>12.548193244971573</v>
      </c>
      <c r="Q30" s="34" t="s">
        <v>114</v>
      </c>
      <c r="R30" s="55">
        <v>52.495655640756091</v>
      </c>
      <c r="S30" s="37" t="s">
        <v>114</v>
      </c>
      <c r="T30" s="37" t="s">
        <v>114</v>
      </c>
      <c r="U30" s="46" t="s">
        <v>114</v>
      </c>
      <c r="V30" s="37" t="s">
        <v>114</v>
      </c>
      <c r="W30" s="37" t="s">
        <v>114</v>
      </c>
      <c r="X30" s="58" t="s">
        <v>114</v>
      </c>
    </row>
    <row r="31" spans="3:24" x14ac:dyDescent="0.25">
      <c r="C31" s="8">
        <v>26</v>
      </c>
      <c r="D31" s="25" t="s">
        <v>29</v>
      </c>
      <c r="E31" s="33">
        <v>138.63677897903364</v>
      </c>
      <c r="F31" s="34">
        <v>0.84970135635243693</v>
      </c>
      <c r="G31" s="34" t="s">
        <v>114</v>
      </c>
      <c r="H31" s="35">
        <v>-2.5422272651851765</v>
      </c>
      <c r="I31" s="44">
        <v>0.37058101644046182</v>
      </c>
      <c r="J31" s="44">
        <v>1.771533004207807</v>
      </c>
      <c r="K31" s="34">
        <v>-1.6740238592601462</v>
      </c>
      <c r="L31" s="44" t="s">
        <v>114</v>
      </c>
      <c r="M31" s="44">
        <v>3.3986797690369039</v>
      </c>
      <c r="N31" s="35" t="s">
        <v>114</v>
      </c>
      <c r="O31" s="41">
        <v>155.61935881333096</v>
      </c>
      <c r="P31" s="34" t="s">
        <v>114</v>
      </c>
      <c r="Q31" s="34" t="s">
        <v>114</v>
      </c>
      <c r="R31" s="55">
        <v>38.646084721610826</v>
      </c>
      <c r="S31" s="37" t="s">
        <v>114</v>
      </c>
      <c r="T31" s="37" t="s">
        <v>114</v>
      </c>
      <c r="U31" s="46" t="s">
        <v>114</v>
      </c>
      <c r="V31" s="37" t="s">
        <v>114</v>
      </c>
      <c r="W31" s="37" t="s">
        <v>114</v>
      </c>
      <c r="X31" s="58" t="s">
        <v>114</v>
      </c>
    </row>
    <row r="32" spans="3:24" x14ac:dyDescent="0.25">
      <c r="C32" s="8">
        <v>27</v>
      </c>
      <c r="D32" s="25" t="s">
        <v>30</v>
      </c>
      <c r="E32" s="33">
        <v>141.3173016559507</v>
      </c>
      <c r="F32" s="34">
        <v>1.0642381380539532</v>
      </c>
      <c r="G32" s="34" t="s">
        <v>114</v>
      </c>
      <c r="H32" s="35">
        <v>-2.5917564062168705</v>
      </c>
      <c r="I32" s="44">
        <v>0.37702967478261323</v>
      </c>
      <c r="J32" s="44">
        <v>1.9440652664327407</v>
      </c>
      <c r="K32" s="34">
        <v>-1.6467846377718052</v>
      </c>
      <c r="L32" s="44" t="s">
        <v>114</v>
      </c>
      <c r="M32" s="44">
        <v>3.5384684917356104</v>
      </c>
      <c r="N32" s="35" t="s">
        <v>114</v>
      </c>
      <c r="O32" s="41">
        <v>157.90192069980574</v>
      </c>
      <c r="P32" s="39">
        <v>13.789939057301655</v>
      </c>
      <c r="Q32" s="34" t="s">
        <v>114</v>
      </c>
      <c r="R32" s="55">
        <v>38.967407056110936</v>
      </c>
      <c r="S32" s="37" t="s">
        <v>114</v>
      </c>
      <c r="T32" s="37" t="s">
        <v>114</v>
      </c>
      <c r="U32" s="46" t="s">
        <v>114</v>
      </c>
      <c r="V32" s="37" t="s">
        <v>114</v>
      </c>
      <c r="W32" s="37" t="s">
        <v>114</v>
      </c>
      <c r="X32" s="58" t="s">
        <v>114</v>
      </c>
    </row>
    <row r="33" spans="3:24" x14ac:dyDescent="0.25">
      <c r="C33" s="8">
        <v>28</v>
      </c>
      <c r="D33" s="25" t="s">
        <v>31</v>
      </c>
      <c r="E33" s="33">
        <v>141.58489916548558</v>
      </c>
      <c r="F33" s="34">
        <v>1.5780473593908395</v>
      </c>
      <c r="G33" s="34" t="s">
        <v>114</v>
      </c>
      <c r="H33" s="35">
        <v>-2.431726014014175</v>
      </c>
      <c r="I33" s="44">
        <v>0.46539765725955257</v>
      </c>
      <c r="J33" s="44">
        <v>1.8368215549097595</v>
      </c>
      <c r="K33" s="34">
        <v>-1.1313671912368319</v>
      </c>
      <c r="L33" s="44">
        <v>3.4806487878304719</v>
      </c>
      <c r="M33" s="44">
        <v>3.6258960472613797</v>
      </c>
      <c r="N33" s="35" t="s">
        <v>114</v>
      </c>
      <c r="O33" s="41">
        <v>155.02304812319102</v>
      </c>
      <c r="P33" s="39">
        <v>14.544778267003853</v>
      </c>
      <c r="Q33" s="39">
        <v>4.8602378543853852</v>
      </c>
      <c r="R33" s="55">
        <v>35.305638286466099</v>
      </c>
      <c r="S33" s="37" t="s">
        <v>114</v>
      </c>
      <c r="T33" s="37" t="s">
        <v>114</v>
      </c>
      <c r="U33" s="46" t="s">
        <v>114</v>
      </c>
      <c r="V33" s="37" t="s">
        <v>114</v>
      </c>
      <c r="W33" s="37" t="s">
        <v>114</v>
      </c>
      <c r="X33" s="58" t="s">
        <v>114</v>
      </c>
    </row>
    <row r="34" spans="3:24" x14ac:dyDescent="0.25">
      <c r="C34" s="8">
        <v>29</v>
      </c>
      <c r="D34" s="25" t="s">
        <v>32</v>
      </c>
      <c r="E34" s="33">
        <v>145.23302356865747</v>
      </c>
      <c r="F34" s="34">
        <v>1.7556568867621376</v>
      </c>
      <c r="G34" s="34" t="s">
        <v>114</v>
      </c>
      <c r="H34" s="35">
        <v>-2.4205816635731354</v>
      </c>
      <c r="I34" s="44">
        <v>0.47096437508085465</v>
      </c>
      <c r="J34" s="44">
        <v>2.1534285986706765</v>
      </c>
      <c r="K34" s="34">
        <v>-0.96061811336386893</v>
      </c>
      <c r="L34" s="44">
        <v>3.5063552066783554</v>
      </c>
      <c r="M34" s="44">
        <v>4.4003206738319216</v>
      </c>
      <c r="N34" s="35" t="s">
        <v>114</v>
      </c>
      <c r="O34" s="41">
        <v>160.76745883532911</v>
      </c>
      <c r="P34" s="39">
        <v>14.834743803504141</v>
      </c>
      <c r="Q34" s="34" t="s">
        <v>114</v>
      </c>
      <c r="R34" s="55">
        <v>39.381607096692463</v>
      </c>
      <c r="S34" s="37" t="s">
        <v>114</v>
      </c>
      <c r="T34" s="37" t="s">
        <v>114</v>
      </c>
      <c r="U34" s="46" t="s">
        <v>114</v>
      </c>
      <c r="V34" s="37" t="s">
        <v>114</v>
      </c>
      <c r="W34" s="37" t="s">
        <v>114</v>
      </c>
      <c r="X34" s="58" t="s">
        <v>114</v>
      </c>
    </row>
    <row r="35" spans="3:24" x14ac:dyDescent="0.25">
      <c r="C35" s="8">
        <v>30</v>
      </c>
      <c r="D35" s="25" t="s">
        <v>33</v>
      </c>
      <c r="E35" s="33">
        <v>145.68338198377634</v>
      </c>
      <c r="F35" s="34">
        <v>1.7733057357155591</v>
      </c>
      <c r="G35" s="34" t="s">
        <v>114</v>
      </c>
      <c r="H35" s="35">
        <v>-2.4881690100827347</v>
      </c>
      <c r="I35" s="44">
        <v>0.4520806389769042</v>
      </c>
      <c r="J35" s="44">
        <v>1.9409332505754118</v>
      </c>
      <c r="K35" s="34">
        <v>-1.1653187475300595</v>
      </c>
      <c r="L35" s="44">
        <v>3.5265333885643235</v>
      </c>
      <c r="M35" s="54" t="s">
        <v>114</v>
      </c>
      <c r="N35" s="35" t="s">
        <v>114</v>
      </c>
      <c r="O35" s="41">
        <v>162.27893476607079</v>
      </c>
      <c r="P35" s="39">
        <v>15.212349917351517</v>
      </c>
      <c r="Q35" s="34" t="s">
        <v>114</v>
      </c>
      <c r="R35" s="55">
        <v>38.853629067924736</v>
      </c>
      <c r="S35" s="37" t="s">
        <v>114</v>
      </c>
      <c r="T35" s="37" t="s">
        <v>114</v>
      </c>
      <c r="U35" s="46" t="s">
        <v>114</v>
      </c>
      <c r="V35" s="37" t="s">
        <v>114</v>
      </c>
      <c r="W35" s="37" t="s">
        <v>114</v>
      </c>
      <c r="X35" s="58" t="s">
        <v>114</v>
      </c>
    </row>
    <row r="36" spans="3:24" x14ac:dyDescent="0.25">
      <c r="C36" s="8">
        <v>31</v>
      </c>
      <c r="D36" s="25" t="s">
        <v>34</v>
      </c>
      <c r="E36" s="33">
        <v>144.18161881901665</v>
      </c>
      <c r="F36" s="34">
        <v>0.87548905485033912</v>
      </c>
      <c r="G36" s="34" t="s">
        <v>114</v>
      </c>
      <c r="H36" s="35">
        <v>-2.624148377829393</v>
      </c>
      <c r="I36" s="44">
        <v>0.35393127758296083</v>
      </c>
      <c r="J36" s="44">
        <v>2.1080253987706783</v>
      </c>
      <c r="K36" s="34">
        <v>-1.5973110664725074</v>
      </c>
      <c r="L36" s="44" t="s">
        <v>114</v>
      </c>
      <c r="M36" s="44">
        <v>3.3812027267397737</v>
      </c>
      <c r="N36" s="35" t="s">
        <v>114</v>
      </c>
      <c r="O36" s="41">
        <v>163.38810639138222</v>
      </c>
      <c r="P36" s="39">
        <v>13.560066719399408</v>
      </c>
      <c r="Q36" s="39">
        <v>4.8600616062130149</v>
      </c>
      <c r="R36" s="55">
        <v>37.096143271993398</v>
      </c>
      <c r="S36" s="37" t="s">
        <v>114</v>
      </c>
      <c r="T36" s="37" t="s">
        <v>114</v>
      </c>
      <c r="U36" s="46" t="s">
        <v>114</v>
      </c>
      <c r="V36" s="37" t="s">
        <v>114</v>
      </c>
      <c r="W36" s="37" t="s">
        <v>114</v>
      </c>
      <c r="X36" s="58" t="s">
        <v>114</v>
      </c>
    </row>
    <row r="37" spans="3:24" x14ac:dyDescent="0.25">
      <c r="C37" s="8">
        <v>32</v>
      </c>
      <c r="D37" s="25" t="s">
        <v>35</v>
      </c>
      <c r="E37" s="33">
        <v>141.85675981660307</v>
      </c>
      <c r="F37" s="34">
        <v>1.6158372449992162</v>
      </c>
      <c r="G37" s="34" t="s">
        <v>114</v>
      </c>
      <c r="H37" s="35">
        <v>-2.5962019842143578</v>
      </c>
      <c r="I37" s="44">
        <v>0.35381658435338276</v>
      </c>
      <c r="J37" s="44">
        <v>2.5603746767203632</v>
      </c>
      <c r="K37" s="34">
        <v>-1.5706068961828255</v>
      </c>
      <c r="L37" s="44" t="s">
        <v>114</v>
      </c>
      <c r="M37" s="44">
        <v>3.5060624137292793</v>
      </c>
      <c r="N37" s="35" t="s">
        <v>114</v>
      </c>
      <c r="O37" s="41">
        <v>159.63591308851483</v>
      </c>
      <c r="P37" s="34" t="s">
        <v>114</v>
      </c>
      <c r="Q37" s="34" t="s">
        <v>114</v>
      </c>
      <c r="R37" s="55">
        <v>42.459992756722556</v>
      </c>
      <c r="S37" s="37" t="s">
        <v>114</v>
      </c>
      <c r="T37" s="37" t="s">
        <v>114</v>
      </c>
      <c r="U37" s="46" t="s">
        <v>114</v>
      </c>
      <c r="V37" s="37" t="s">
        <v>114</v>
      </c>
      <c r="W37" s="37" t="s">
        <v>114</v>
      </c>
      <c r="X37" s="58" t="s">
        <v>114</v>
      </c>
    </row>
    <row r="38" spans="3:24" x14ac:dyDescent="0.25">
      <c r="C38" s="8">
        <v>33</v>
      </c>
      <c r="D38" s="25" t="s">
        <v>36</v>
      </c>
      <c r="E38" s="33">
        <v>146.24993802449791</v>
      </c>
      <c r="F38" s="34">
        <v>0.89954830058750179</v>
      </c>
      <c r="G38" s="34" t="s">
        <v>114</v>
      </c>
      <c r="H38" s="35">
        <v>-2.5824523744072736</v>
      </c>
      <c r="I38" s="44">
        <v>0.33464170389742559</v>
      </c>
      <c r="J38" s="44">
        <v>2.2110299871111665</v>
      </c>
      <c r="K38" s="34">
        <v>-1.5389268880017346</v>
      </c>
      <c r="L38" s="44" t="s">
        <v>114</v>
      </c>
      <c r="M38" s="44">
        <v>3.592577731347304</v>
      </c>
      <c r="N38" s="35" t="s">
        <v>114</v>
      </c>
      <c r="O38" s="41">
        <v>161.80790617878696</v>
      </c>
      <c r="P38" s="34" t="s">
        <v>114</v>
      </c>
      <c r="Q38" s="34" t="s">
        <v>114</v>
      </c>
      <c r="R38" s="55">
        <v>40.50685766305552</v>
      </c>
      <c r="S38" s="37" t="s">
        <v>114</v>
      </c>
      <c r="T38" s="37" t="s">
        <v>114</v>
      </c>
      <c r="U38" s="46" t="s">
        <v>114</v>
      </c>
      <c r="V38" s="37" t="s">
        <v>114</v>
      </c>
      <c r="W38" s="37" t="s">
        <v>114</v>
      </c>
      <c r="X38" s="58" t="s">
        <v>114</v>
      </c>
    </row>
    <row r="39" spans="3:24" x14ac:dyDescent="0.25">
      <c r="C39" s="8">
        <v>34</v>
      </c>
      <c r="D39" s="25" t="s">
        <v>37</v>
      </c>
      <c r="E39" s="33">
        <v>92.185474172829146</v>
      </c>
      <c r="F39" s="34">
        <v>0.84010522142385602</v>
      </c>
      <c r="G39" s="34" t="s">
        <v>114</v>
      </c>
      <c r="H39" s="35">
        <v>5.6983606628987324</v>
      </c>
      <c r="I39" s="44">
        <v>0.42448147779018514</v>
      </c>
      <c r="J39" s="44">
        <v>1.659007190265978</v>
      </c>
      <c r="K39" s="34">
        <v>277.12025696651017</v>
      </c>
      <c r="L39" s="44" t="s">
        <v>114</v>
      </c>
      <c r="M39" s="44">
        <v>3.4119251688901331</v>
      </c>
      <c r="N39" s="35" t="s">
        <v>114</v>
      </c>
      <c r="O39" s="41">
        <v>108.80556708380431</v>
      </c>
      <c r="P39" s="39">
        <v>13.468515670097217</v>
      </c>
      <c r="Q39" s="34" t="s">
        <v>114</v>
      </c>
      <c r="R39" s="55">
        <v>98.804843494058531</v>
      </c>
      <c r="S39" s="37" t="s">
        <v>114</v>
      </c>
      <c r="T39" s="37" t="s">
        <v>114</v>
      </c>
      <c r="U39" s="47">
        <v>0.9772082690987145</v>
      </c>
      <c r="V39" s="37" t="s">
        <v>114</v>
      </c>
      <c r="W39" s="37" t="s">
        <v>114</v>
      </c>
      <c r="X39" s="42">
        <v>4.9747460304762594</v>
      </c>
    </row>
    <row r="40" spans="3:24" x14ac:dyDescent="0.25">
      <c r="C40" s="8">
        <v>35</v>
      </c>
      <c r="D40" s="25" t="s">
        <v>38</v>
      </c>
      <c r="E40" s="33">
        <v>96.989098851087363</v>
      </c>
      <c r="F40" s="34">
        <v>0.85513299841673229</v>
      </c>
      <c r="G40" s="34" t="s">
        <v>114</v>
      </c>
      <c r="H40" s="35">
        <v>4.5988431905599203</v>
      </c>
      <c r="I40" s="44">
        <v>0.31327284278885431</v>
      </c>
      <c r="J40" s="44">
        <v>1.641492526651037</v>
      </c>
      <c r="K40" s="34">
        <v>281.65815890821943</v>
      </c>
      <c r="L40" s="44" t="s">
        <v>114</v>
      </c>
      <c r="M40" s="44">
        <v>3.4433794265164339</v>
      </c>
      <c r="N40" s="35" t="s">
        <v>114</v>
      </c>
      <c r="O40" s="41">
        <v>112.60827553211996</v>
      </c>
      <c r="P40" s="39">
        <v>13.75615606111068</v>
      </c>
      <c r="Q40" s="39">
        <v>4.6012282688812496</v>
      </c>
      <c r="R40" s="55">
        <v>82.854661943123446</v>
      </c>
      <c r="S40" s="37" t="s">
        <v>114</v>
      </c>
      <c r="T40" s="37" t="s">
        <v>114</v>
      </c>
      <c r="U40" s="47">
        <v>1.0828489398993568</v>
      </c>
      <c r="V40" s="37" t="s">
        <v>114</v>
      </c>
      <c r="W40" s="37" t="s">
        <v>114</v>
      </c>
      <c r="X40" s="42">
        <v>5.2987162958503369</v>
      </c>
    </row>
    <row r="41" spans="3:24" x14ac:dyDescent="0.25">
      <c r="C41" s="8">
        <v>36</v>
      </c>
      <c r="D41" s="25" t="s">
        <v>39</v>
      </c>
      <c r="E41" s="33">
        <v>98.972101622243713</v>
      </c>
      <c r="F41" s="34">
        <v>10.5548602452825</v>
      </c>
      <c r="G41" s="34" t="s">
        <v>114</v>
      </c>
      <c r="H41" s="35">
        <v>6.069055985913046</v>
      </c>
      <c r="I41" s="44">
        <v>0.43439298940997956</v>
      </c>
      <c r="J41" s="44">
        <v>9.5333239442493891</v>
      </c>
      <c r="K41" s="34">
        <v>325.71726508579189</v>
      </c>
      <c r="L41" s="44" t="s">
        <v>114</v>
      </c>
      <c r="M41" s="44">
        <v>3.5509461757310601</v>
      </c>
      <c r="N41" s="35" t="s">
        <v>114</v>
      </c>
      <c r="O41" s="41">
        <v>113.31380048582065</v>
      </c>
      <c r="P41" s="39">
        <v>13.010437141326067</v>
      </c>
      <c r="Q41" s="34" t="s">
        <v>114</v>
      </c>
      <c r="R41" s="55">
        <v>99.619971455150676</v>
      </c>
      <c r="S41" s="37" t="s">
        <v>114</v>
      </c>
      <c r="T41" s="37" t="s">
        <v>114</v>
      </c>
      <c r="U41" s="47">
        <v>1.5194405481837778</v>
      </c>
      <c r="V41" s="37" t="s">
        <v>114</v>
      </c>
      <c r="W41" s="37" t="s">
        <v>114</v>
      </c>
      <c r="X41" s="42">
        <v>5.244049114141319</v>
      </c>
    </row>
    <row r="42" spans="3:24" x14ac:dyDescent="0.25">
      <c r="C42" s="8">
        <v>37</v>
      </c>
      <c r="D42" s="25" t="s">
        <v>40</v>
      </c>
      <c r="E42" s="33">
        <v>112.94528389923656</v>
      </c>
      <c r="F42" s="34">
        <v>0.79408716054692952</v>
      </c>
      <c r="G42" s="34" t="s">
        <v>114</v>
      </c>
      <c r="H42" s="35">
        <v>2.9082967425663786</v>
      </c>
      <c r="I42" s="44">
        <v>0.34018352950681463</v>
      </c>
      <c r="J42" s="44">
        <v>1.6577441234288379</v>
      </c>
      <c r="K42" s="34">
        <v>-1.7195191106004217</v>
      </c>
      <c r="L42" s="44" t="s">
        <v>114</v>
      </c>
      <c r="M42" s="44">
        <v>3.4189220612582192</v>
      </c>
      <c r="N42" s="35" t="s">
        <v>114</v>
      </c>
      <c r="O42" s="41">
        <v>131.45686084200935</v>
      </c>
      <c r="P42" s="39">
        <v>14.757417173650783</v>
      </c>
      <c r="Q42" s="34" t="s">
        <v>114</v>
      </c>
      <c r="R42" s="55">
        <v>33.549560088242004</v>
      </c>
      <c r="S42" s="37" t="s">
        <v>114</v>
      </c>
      <c r="T42" s="37" t="s">
        <v>114</v>
      </c>
      <c r="U42" s="46" t="s">
        <v>114</v>
      </c>
      <c r="V42" s="37" t="s">
        <v>114</v>
      </c>
      <c r="W42" s="37" t="s">
        <v>114</v>
      </c>
      <c r="X42" s="58" t="s">
        <v>114</v>
      </c>
    </row>
    <row r="43" spans="3:24" x14ac:dyDescent="0.25">
      <c r="C43" s="8">
        <v>38</v>
      </c>
      <c r="D43" s="25" t="s">
        <v>41</v>
      </c>
      <c r="E43" s="33">
        <v>109.62207382457345</v>
      </c>
      <c r="F43" s="34">
        <v>0.77806021152624971</v>
      </c>
      <c r="G43" s="34" t="s">
        <v>114</v>
      </c>
      <c r="H43" s="35">
        <v>2.8164182842970598</v>
      </c>
      <c r="I43" s="44">
        <v>0.33983409326614988</v>
      </c>
      <c r="J43" s="44">
        <v>1.813958608688323</v>
      </c>
      <c r="K43" s="34">
        <v>-1.7230660714535495</v>
      </c>
      <c r="L43" s="44" t="s">
        <v>114</v>
      </c>
      <c r="M43" s="44">
        <v>3.4007454217765414</v>
      </c>
      <c r="N43" s="35" t="s">
        <v>114</v>
      </c>
      <c r="O43" s="41">
        <v>127.17295264514034</v>
      </c>
      <c r="P43" s="39">
        <v>13.638263724568695</v>
      </c>
      <c r="Q43" s="34" t="s">
        <v>114</v>
      </c>
      <c r="R43" s="55">
        <v>28.274931947356386</v>
      </c>
      <c r="S43" s="37" t="s">
        <v>114</v>
      </c>
      <c r="T43" s="37" t="s">
        <v>114</v>
      </c>
      <c r="U43" s="46" t="s">
        <v>114</v>
      </c>
      <c r="V43" s="37" t="s">
        <v>114</v>
      </c>
      <c r="W43" s="37" t="s">
        <v>114</v>
      </c>
      <c r="X43" s="58" t="s">
        <v>114</v>
      </c>
    </row>
    <row r="44" spans="3:24" x14ac:dyDescent="0.25">
      <c r="C44" s="8">
        <v>39</v>
      </c>
      <c r="D44" s="25" t="s">
        <v>42</v>
      </c>
      <c r="E44" s="33">
        <v>109.00789397072882</v>
      </c>
      <c r="F44" s="34">
        <v>0.80699153747050334</v>
      </c>
      <c r="G44" s="34" t="s">
        <v>114</v>
      </c>
      <c r="H44" s="35">
        <v>1.9780647018409141</v>
      </c>
      <c r="I44" s="44">
        <v>0.32968468772236814</v>
      </c>
      <c r="J44" s="44">
        <v>1.6930627965954173</v>
      </c>
      <c r="K44" s="34">
        <v>-1.7145266819741709</v>
      </c>
      <c r="L44" s="44" t="s">
        <v>114</v>
      </c>
      <c r="M44" s="44">
        <v>3.4744443030781778</v>
      </c>
      <c r="N44" s="35" t="s">
        <v>114</v>
      </c>
      <c r="O44" s="41">
        <v>125.66652985113824</v>
      </c>
      <c r="P44" s="39">
        <v>12.790082979200115</v>
      </c>
      <c r="Q44" s="39">
        <v>4.9979177681570395</v>
      </c>
      <c r="R44" s="55">
        <v>28.352359996672604</v>
      </c>
      <c r="S44" s="37" t="s">
        <v>114</v>
      </c>
      <c r="T44" s="37" t="s">
        <v>114</v>
      </c>
      <c r="U44" s="46" t="s">
        <v>114</v>
      </c>
      <c r="V44" s="37" t="s">
        <v>114</v>
      </c>
      <c r="W44" s="37" t="s">
        <v>114</v>
      </c>
      <c r="X44" s="58" t="s">
        <v>114</v>
      </c>
    </row>
    <row r="45" spans="3:24" x14ac:dyDescent="0.25">
      <c r="C45" s="8">
        <v>40</v>
      </c>
      <c r="D45" s="25" t="s">
        <v>43</v>
      </c>
      <c r="E45" s="33">
        <v>101.14792876846776</v>
      </c>
      <c r="F45" s="34">
        <v>1.2677183092383575</v>
      </c>
      <c r="G45" s="34" t="s">
        <v>114</v>
      </c>
      <c r="H45" s="35">
        <v>3.1222634173850206</v>
      </c>
      <c r="I45" s="44">
        <v>0.39976256608580862</v>
      </c>
      <c r="J45" s="44">
        <v>1.7427040936284854</v>
      </c>
      <c r="K45" s="34">
        <v>-1.4981821170712633</v>
      </c>
      <c r="L45" s="44">
        <v>3.4276521090753609</v>
      </c>
      <c r="M45" s="44">
        <v>3.5468599758597352</v>
      </c>
      <c r="N45" s="35" t="s">
        <v>114</v>
      </c>
      <c r="O45" s="41">
        <v>119.24072433265171</v>
      </c>
      <c r="P45" s="39">
        <v>14.685741766384378</v>
      </c>
      <c r="Q45" s="34" t="s">
        <v>114</v>
      </c>
      <c r="R45" s="55">
        <v>23.228646680838498</v>
      </c>
      <c r="S45" s="37" t="s">
        <v>114</v>
      </c>
      <c r="T45" s="37" t="s">
        <v>114</v>
      </c>
      <c r="U45" s="46" t="s">
        <v>114</v>
      </c>
      <c r="V45" s="37" t="s">
        <v>114</v>
      </c>
      <c r="W45" s="37" t="s">
        <v>114</v>
      </c>
      <c r="X45" s="58" t="s">
        <v>114</v>
      </c>
    </row>
    <row r="46" spans="3:24" x14ac:dyDescent="0.25">
      <c r="C46" s="8">
        <v>41</v>
      </c>
      <c r="D46" s="25" t="s">
        <v>44</v>
      </c>
      <c r="E46" s="33">
        <v>101.56054182427086</v>
      </c>
      <c r="F46" s="34">
        <v>1.2464587869098795</v>
      </c>
      <c r="G46" s="34" t="s">
        <v>114</v>
      </c>
      <c r="H46" s="35">
        <v>2.965766895666635</v>
      </c>
      <c r="I46" s="44">
        <v>0.39014062336156979</v>
      </c>
      <c r="J46" s="44">
        <v>2.0513305249935603</v>
      </c>
      <c r="K46" s="34">
        <v>-1.4976436094695089</v>
      </c>
      <c r="L46" s="44">
        <v>3.4381517821541117</v>
      </c>
      <c r="M46" s="44">
        <v>3.532002740914213</v>
      </c>
      <c r="N46" s="35" t="s">
        <v>114</v>
      </c>
      <c r="O46" s="41">
        <v>118.53671613107022</v>
      </c>
      <c r="P46" s="39">
        <v>13.574651722907694</v>
      </c>
      <c r="Q46" s="34" t="s">
        <v>114</v>
      </c>
      <c r="R46" s="55">
        <v>15.771835077163654</v>
      </c>
      <c r="S46" s="37" t="s">
        <v>114</v>
      </c>
      <c r="T46" s="37" t="s">
        <v>114</v>
      </c>
      <c r="U46" s="46" t="s">
        <v>114</v>
      </c>
      <c r="V46" s="37" t="s">
        <v>114</v>
      </c>
      <c r="W46" s="37" t="s">
        <v>114</v>
      </c>
      <c r="X46" s="58" t="s">
        <v>114</v>
      </c>
    </row>
    <row r="47" spans="3:24" x14ac:dyDescent="0.25">
      <c r="C47" s="8">
        <v>42</v>
      </c>
      <c r="D47" s="25" t="s">
        <v>45</v>
      </c>
      <c r="E47" s="33">
        <v>105.41933683421753</v>
      </c>
      <c r="F47" s="34">
        <v>2.098339076131607</v>
      </c>
      <c r="G47" s="34" t="s">
        <v>114</v>
      </c>
      <c r="H47" s="35">
        <v>2.3664011812218266</v>
      </c>
      <c r="I47" s="44">
        <v>0.3877695614039478</v>
      </c>
      <c r="J47" s="44">
        <v>2.2855606779719717</v>
      </c>
      <c r="K47" s="34">
        <v>-1.4729227232740849</v>
      </c>
      <c r="L47" s="44">
        <v>3.4707807795759766</v>
      </c>
      <c r="M47" s="44">
        <v>3.5227956737565229</v>
      </c>
      <c r="N47" s="35" t="s">
        <v>114</v>
      </c>
      <c r="O47" s="41">
        <v>120.57410355398837</v>
      </c>
      <c r="P47" s="39">
        <v>15.333667802458317</v>
      </c>
      <c r="Q47" s="34" t="s">
        <v>114</v>
      </c>
      <c r="R47" s="55">
        <v>14.99510231136934</v>
      </c>
      <c r="S47" s="37" t="s">
        <v>114</v>
      </c>
      <c r="T47" s="37" t="s">
        <v>114</v>
      </c>
      <c r="U47" s="46" t="s">
        <v>114</v>
      </c>
      <c r="V47" s="37" t="s">
        <v>114</v>
      </c>
      <c r="W47" s="37" t="s">
        <v>114</v>
      </c>
      <c r="X47" s="58" t="s">
        <v>114</v>
      </c>
    </row>
    <row r="48" spans="3:24" x14ac:dyDescent="0.25">
      <c r="C48" s="8">
        <v>43</v>
      </c>
      <c r="D48" s="25" t="s">
        <v>46</v>
      </c>
      <c r="E48" s="33">
        <v>107.16201332003547</v>
      </c>
      <c r="F48" s="34">
        <v>0.79877484693790579</v>
      </c>
      <c r="G48" s="34" t="s">
        <v>114</v>
      </c>
      <c r="H48" s="35">
        <v>1.0192312001988375</v>
      </c>
      <c r="I48" s="44">
        <v>0.29591477871132205</v>
      </c>
      <c r="J48" s="44">
        <v>1.8127668522859341</v>
      </c>
      <c r="K48" s="34">
        <v>-1.716880492479901</v>
      </c>
      <c r="L48" s="44" t="s">
        <v>114</v>
      </c>
      <c r="M48" s="44">
        <v>3.4085348841129113</v>
      </c>
      <c r="N48" s="35" t="s">
        <v>114</v>
      </c>
      <c r="O48" s="41">
        <v>125.54428125252015</v>
      </c>
      <c r="P48" s="39">
        <v>13.166234322876585</v>
      </c>
      <c r="Q48" s="34" t="s">
        <v>114</v>
      </c>
      <c r="R48" s="55">
        <v>26.602614292231291</v>
      </c>
      <c r="S48" s="37" t="s">
        <v>114</v>
      </c>
      <c r="T48" s="37" t="s">
        <v>114</v>
      </c>
      <c r="U48" s="46" t="s">
        <v>114</v>
      </c>
      <c r="V48" s="37" t="s">
        <v>114</v>
      </c>
      <c r="W48" s="37" t="s">
        <v>114</v>
      </c>
      <c r="X48" s="58" t="s">
        <v>114</v>
      </c>
    </row>
    <row r="49" spans="3:24" x14ac:dyDescent="0.25">
      <c r="C49" s="8">
        <v>44</v>
      </c>
      <c r="D49" s="25" t="s">
        <v>47</v>
      </c>
      <c r="E49" s="33">
        <v>106.69940323601182</v>
      </c>
      <c r="F49" s="34">
        <v>0.89245839025994933</v>
      </c>
      <c r="G49" s="34" t="s">
        <v>114</v>
      </c>
      <c r="H49" s="35">
        <v>1.2248618025521045</v>
      </c>
      <c r="I49" s="44">
        <v>0.29795058353633125</v>
      </c>
      <c r="J49" s="44">
        <v>1.8398314708859997</v>
      </c>
      <c r="K49" s="34">
        <v>-1.6904666600499563</v>
      </c>
      <c r="L49" s="44" t="s">
        <v>114</v>
      </c>
      <c r="M49" s="44">
        <v>3.4498341310664959</v>
      </c>
      <c r="N49" s="35" t="s">
        <v>114</v>
      </c>
      <c r="O49" s="41">
        <v>123.59428146239846</v>
      </c>
      <c r="P49" s="39">
        <v>15.51982864860152</v>
      </c>
      <c r="Q49" s="39">
        <v>5.0235511303969611</v>
      </c>
      <c r="R49" s="55">
        <v>24.760313102870665</v>
      </c>
      <c r="S49" s="37" t="s">
        <v>114</v>
      </c>
      <c r="T49" s="37" t="s">
        <v>114</v>
      </c>
      <c r="U49" s="46" t="s">
        <v>114</v>
      </c>
      <c r="V49" s="37" t="s">
        <v>114</v>
      </c>
      <c r="W49" s="37" t="s">
        <v>114</v>
      </c>
      <c r="X49" s="58" t="s">
        <v>114</v>
      </c>
    </row>
    <row r="50" spans="3:24" x14ac:dyDescent="0.25">
      <c r="C50" s="8">
        <v>45</v>
      </c>
      <c r="D50" s="25" t="s">
        <v>48</v>
      </c>
      <c r="E50" s="33">
        <v>107.69925475081153</v>
      </c>
      <c r="F50" s="34">
        <v>0.81445087347117107</v>
      </c>
      <c r="G50" s="34" t="s">
        <v>114</v>
      </c>
      <c r="H50" s="35">
        <v>1.919442859132872</v>
      </c>
      <c r="I50" s="44">
        <v>0.28450563818992269</v>
      </c>
      <c r="J50" s="44">
        <v>1.9226454587218149</v>
      </c>
      <c r="K50" s="34">
        <v>-1.689098615706099</v>
      </c>
      <c r="L50" s="44" t="s">
        <v>114</v>
      </c>
      <c r="M50" s="44">
        <v>3.4271736259454357</v>
      </c>
      <c r="N50" s="35" t="s">
        <v>114</v>
      </c>
      <c r="O50" s="41">
        <v>126.10970535404962</v>
      </c>
      <c r="P50" s="34" t="s">
        <v>114</v>
      </c>
      <c r="Q50" s="34" t="s">
        <v>114</v>
      </c>
      <c r="R50" s="55">
        <v>32.282946010428063</v>
      </c>
      <c r="S50" s="37" t="s">
        <v>114</v>
      </c>
      <c r="T50" s="37" t="s">
        <v>114</v>
      </c>
      <c r="U50" s="46" t="s">
        <v>114</v>
      </c>
      <c r="V50" s="37" t="s">
        <v>114</v>
      </c>
      <c r="W50" s="37" t="s">
        <v>114</v>
      </c>
      <c r="X50" s="58" t="s">
        <v>114</v>
      </c>
    </row>
    <row r="51" spans="3:24" x14ac:dyDescent="0.25">
      <c r="C51" s="8">
        <v>46</v>
      </c>
      <c r="D51" s="25" t="s">
        <v>49</v>
      </c>
      <c r="E51" s="33">
        <v>59.239108956184594</v>
      </c>
      <c r="F51" s="34">
        <v>0.73655437579659289</v>
      </c>
      <c r="G51" s="34" t="s">
        <v>114</v>
      </c>
      <c r="H51" s="35">
        <v>48.945202061646135</v>
      </c>
      <c r="I51" s="44">
        <v>0.27469306523520376</v>
      </c>
      <c r="J51" s="44">
        <v>1.5240493708594958</v>
      </c>
      <c r="K51" s="34">
        <v>117.51472151565564</v>
      </c>
      <c r="L51" s="44" t="s">
        <v>114</v>
      </c>
      <c r="M51" s="44" t="s">
        <v>114</v>
      </c>
      <c r="N51" s="35" t="s">
        <v>114</v>
      </c>
      <c r="O51" s="41">
        <v>74.999246865709509</v>
      </c>
      <c r="P51" s="39">
        <v>12.898581479296672</v>
      </c>
      <c r="Q51" s="34" t="s">
        <v>114</v>
      </c>
      <c r="R51" s="55">
        <v>60.228902475170266</v>
      </c>
      <c r="S51" s="37" t="s">
        <v>114</v>
      </c>
      <c r="T51" s="37" t="s">
        <v>114</v>
      </c>
      <c r="U51" s="47">
        <v>-15.700887933444543</v>
      </c>
      <c r="V51" s="37" t="s">
        <v>114</v>
      </c>
      <c r="W51" s="37" t="s">
        <v>114</v>
      </c>
      <c r="X51" s="49">
        <v>2.1643151806475163</v>
      </c>
    </row>
    <row r="52" spans="3:24" x14ac:dyDescent="0.25">
      <c r="C52" s="8">
        <v>47</v>
      </c>
      <c r="D52" s="25" t="s">
        <v>50</v>
      </c>
      <c r="E52" s="33">
        <v>60.904574682775198</v>
      </c>
      <c r="F52" s="34">
        <v>0.72216144948549355</v>
      </c>
      <c r="G52" s="34" t="s">
        <v>114</v>
      </c>
      <c r="H52" s="35">
        <v>50.479949805211746</v>
      </c>
      <c r="I52" s="44">
        <v>0.27473623274194053</v>
      </c>
      <c r="J52" s="44">
        <v>1.5247814571213154</v>
      </c>
      <c r="K52" s="34">
        <v>118.96594834761032</v>
      </c>
      <c r="L52" s="44" t="s">
        <v>114</v>
      </c>
      <c r="M52" s="44">
        <v>3.3850532728226184</v>
      </c>
      <c r="N52" s="35" t="s">
        <v>114</v>
      </c>
      <c r="O52" s="41">
        <v>77.157666241160527</v>
      </c>
      <c r="P52" s="39">
        <v>13.650374375393135</v>
      </c>
      <c r="Q52" s="34" t="s">
        <v>114</v>
      </c>
      <c r="R52" s="55">
        <v>59.054647157776607</v>
      </c>
      <c r="S52" s="37" t="s">
        <v>114</v>
      </c>
      <c r="T52" s="37" t="s">
        <v>114</v>
      </c>
      <c r="U52" s="47">
        <v>-15.657350461545263</v>
      </c>
      <c r="V52" s="37" t="s">
        <v>114</v>
      </c>
      <c r="W52" s="37" t="s">
        <v>114</v>
      </c>
      <c r="X52" s="49">
        <v>8.1414737578138059</v>
      </c>
    </row>
    <row r="53" spans="3:24" x14ac:dyDescent="0.25">
      <c r="C53" s="8">
        <v>48</v>
      </c>
      <c r="D53" s="25" t="s">
        <v>51</v>
      </c>
      <c r="E53" s="33">
        <v>60.521365718798457</v>
      </c>
      <c r="F53" s="34">
        <v>0.7732742668387973</v>
      </c>
      <c r="G53" s="34" t="s">
        <v>114</v>
      </c>
      <c r="H53" s="35">
        <v>21.546206447039271</v>
      </c>
      <c r="I53" s="44">
        <v>0.40773437572405874</v>
      </c>
      <c r="J53" s="44">
        <v>1.541861588806501</v>
      </c>
      <c r="K53" s="34">
        <v>121.89936032273505</v>
      </c>
      <c r="L53" s="44" t="s">
        <v>114</v>
      </c>
      <c r="M53" s="44">
        <v>3.4974831429924613</v>
      </c>
      <c r="N53" s="35" t="s">
        <v>114</v>
      </c>
      <c r="O53" s="41">
        <v>79.476244907237287</v>
      </c>
      <c r="P53" s="39">
        <v>13.225370108627127</v>
      </c>
      <c r="Q53" s="34" t="s">
        <v>114</v>
      </c>
      <c r="R53" s="55">
        <v>30.410573107152928</v>
      </c>
      <c r="S53" s="37" t="s">
        <v>114</v>
      </c>
      <c r="T53" s="37" t="s">
        <v>114</v>
      </c>
      <c r="U53" s="47">
        <v>-15.491502530632394</v>
      </c>
      <c r="V53" s="37" t="s">
        <v>114</v>
      </c>
      <c r="W53" s="37" t="s">
        <v>114</v>
      </c>
      <c r="X53" s="49">
        <v>3.8800901278820521</v>
      </c>
    </row>
    <row r="54" spans="3:24" x14ac:dyDescent="0.25">
      <c r="C54" s="8">
        <v>49</v>
      </c>
      <c r="D54" s="25" t="s">
        <v>52</v>
      </c>
      <c r="E54" s="33">
        <v>105.48365461130237</v>
      </c>
      <c r="F54" s="34" t="s">
        <v>114</v>
      </c>
      <c r="G54" s="34" t="s">
        <v>114</v>
      </c>
      <c r="H54" s="35" t="s">
        <v>114</v>
      </c>
      <c r="I54" s="44">
        <v>0.3950066720216206</v>
      </c>
      <c r="J54" s="44">
        <v>1.602747256622703</v>
      </c>
      <c r="K54" s="34">
        <v>-1.7771985009926652</v>
      </c>
      <c r="L54" s="44">
        <v>3.2594571120916376</v>
      </c>
      <c r="M54" s="44" t="s">
        <v>114</v>
      </c>
      <c r="N54" s="35" t="s">
        <v>114</v>
      </c>
      <c r="O54" s="41">
        <v>108.1212320494169</v>
      </c>
      <c r="P54" s="39">
        <v>13.733178152770281</v>
      </c>
      <c r="Q54" s="34" t="s">
        <v>114</v>
      </c>
      <c r="R54" s="55">
        <v>22.423473657749764</v>
      </c>
      <c r="S54" s="37" t="s">
        <v>114</v>
      </c>
      <c r="T54" s="37" t="s">
        <v>114</v>
      </c>
      <c r="U54" s="46" t="s">
        <v>114</v>
      </c>
      <c r="V54" s="37" t="s">
        <v>114</v>
      </c>
      <c r="W54" s="37" t="s">
        <v>114</v>
      </c>
      <c r="X54" s="58" t="s">
        <v>114</v>
      </c>
    </row>
    <row r="55" spans="3:24" x14ac:dyDescent="0.25">
      <c r="C55" s="8">
        <v>50</v>
      </c>
      <c r="D55" s="25" t="s">
        <v>53</v>
      </c>
      <c r="E55" s="33">
        <v>101.32429576058377</v>
      </c>
      <c r="F55" s="34">
        <v>1.3054392713614391</v>
      </c>
      <c r="G55" s="34" t="s">
        <v>114</v>
      </c>
      <c r="H55" s="35">
        <v>0.9932207733575299</v>
      </c>
      <c r="I55" s="44">
        <v>0.38966199920797756</v>
      </c>
      <c r="J55" s="44">
        <v>1.604804857599158</v>
      </c>
      <c r="K55" s="34">
        <v>-1.7812668069815205</v>
      </c>
      <c r="L55" s="44">
        <v>3.2560807387017143</v>
      </c>
      <c r="M55" s="44" t="s">
        <v>114</v>
      </c>
      <c r="N55" s="35" t="s">
        <v>114</v>
      </c>
      <c r="O55" s="41">
        <v>108.90871433888809</v>
      </c>
      <c r="P55" s="39">
        <v>13.877616936447975</v>
      </c>
      <c r="Q55" s="34" t="s">
        <v>114</v>
      </c>
      <c r="R55" s="55">
        <v>18.025758537810166</v>
      </c>
      <c r="S55" s="37" t="s">
        <v>114</v>
      </c>
      <c r="T55" s="37" t="s">
        <v>114</v>
      </c>
      <c r="U55" s="46" t="s">
        <v>114</v>
      </c>
      <c r="V55" s="37" t="s">
        <v>114</v>
      </c>
      <c r="W55" s="37" t="s">
        <v>114</v>
      </c>
      <c r="X55" s="58" t="s">
        <v>114</v>
      </c>
    </row>
    <row r="56" spans="3:24" x14ac:dyDescent="0.25">
      <c r="C56" s="8">
        <v>51</v>
      </c>
      <c r="D56" s="25" t="s">
        <v>54</v>
      </c>
      <c r="E56" s="33">
        <v>101.82070404715628</v>
      </c>
      <c r="F56" s="34">
        <v>1.3830931410071468</v>
      </c>
      <c r="G56" s="34" t="s">
        <v>114</v>
      </c>
      <c r="H56" s="35">
        <v>0.63060419982384042</v>
      </c>
      <c r="I56" s="44">
        <v>0.37713896923169737</v>
      </c>
      <c r="J56" s="44">
        <v>1.6094479526829248</v>
      </c>
      <c r="K56" s="34">
        <v>-1.7594225569192585</v>
      </c>
      <c r="L56" s="44">
        <v>3.2589111752423294</v>
      </c>
      <c r="M56" s="44" t="s">
        <v>114</v>
      </c>
      <c r="N56" s="35" t="s">
        <v>114</v>
      </c>
      <c r="O56" s="44" t="s">
        <v>114</v>
      </c>
      <c r="P56" s="34" t="s">
        <v>114</v>
      </c>
      <c r="Q56" s="34" t="s">
        <v>114</v>
      </c>
      <c r="R56" s="42" t="s">
        <v>114</v>
      </c>
      <c r="S56" s="37" t="s">
        <v>114</v>
      </c>
      <c r="T56" s="37" t="s">
        <v>114</v>
      </c>
      <c r="U56" s="46" t="s">
        <v>114</v>
      </c>
      <c r="V56" s="37" t="s">
        <v>114</v>
      </c>
      <c r="W56" s="37" t="s">
        <v>114</v>
      </c>
      <c r="X56" s="58" t="s">
        <v>114</v>
      </c>
    </row>
    <row r="57" spans="3:24" x14ac:dyDescent="0.25">
      <c r="C57" s="8">
        <v>52</v>
      </c>
      <c r="D57" s="25" t="s">
        <v>55</v>
      </c>
      <c r="E57" s="33">
        <v>92.537937093385025</v>
      </c>
      <c r="F57" s="34">
        <v>1.8213221198943419</v>
      </c>
      <c r="G57" s="34" t="s">
        <v>114</v>
      </c>
      <c r="H57" s="35">
        <v>1.8313749108719857</v>
      </c>
      <c r="I57" s="44">
        <v>0.43218418080165605</v>
      </c>
      <c r="J57" s="44">
        <v>1.7705627866734239</v>
      </c>
      <c r="K57" s="34">
        <v>-1.6111735976896213</v>
      </c>
      <c r="L57" s="44">
        <v>3.2837431011176976</v>
      </c>
      <c r="M57" s="44">
        <v>3.4667297585691674</v>
      </c>
      <c r="N57" s="35" t="s">
        <v>114</v>
      </c>
      <c r="O57" s="41">
        <v>99.551335190873232</v>
      </c>
      <c r="P57" s="34" t="s">
        <v>114</v>
      </c>
      <c r="Q57" s="34" t="s">
        <v>114</v>
      </c>
      <c r="R57" s="55">
        <v>15.851539025423772</v>
      </c>
      <c r="S57" s="37" t="s">
        <v>114</v>
      </c>
      <c r="T57" s="37" t="s">
        <v>114</v>
      </c>
      <c r="U57" s="46" t="s">
        <v>114</v>
      </c>
      <c r="V57" s="37" t="s">
        <v>114</v>
      </c>
      <c r="W57" s="37" t="s">
        <v>114</v>
      </c>
      <c r="X57" s="58" t="s">
        <v>114</v>
      </c>
    </row>
    <row r="58" spans="3:24" x14ac:dyDescent="0.25">
      <c r="C58" s="8">
        <v>53</v>
      </c>
      <c r="D58" s="25" t="s">
        <v>56</v>
      </c>
      <c r="E58" s="33">
        <v>94.403046396492428</v>
      </c>
      <c r="F58" s="34">
        <v>1.683602810606339</v>
      </c>
      <c r="G58" s="34" t="s">
        <v>114</v>
      </c>
      <c r="H58" s="35">
        <v>2.1818346721756843</v>
      </c>
      <c r="I58" s="44">
        <v>0.43173647932717657</v>
      </c>
      <c r="J58" s="44">
        <v>1.7801841144469142</v>
      </c>
      <c r="K58" s="34">
        <v>-1.6132743532377536</v>
      </c>
      <c r="L58" s="44">
        <v>3.2790897509772474</v>
      </c>
      <c r="M58" s="44">
        <v>3.4493803647036736</v>
      </c>
      <c r="N58" s="35" t="s">
        <v>114</v>
      </c>
      <c r="O58" s="41">
        <v>102.30913931557227</v>
      </c>
      <c r="P58" s="34" t="s">
        <v>114</v>
      </c>
      <c r="Q58" s="34" t="s">
        <v>114</v>
      </c>
      <c r="R58" s="55">
        <v>16.025881024849937</v>
      </c>
      <c r="S58" s="37" t="s">
        <v>114</v>
      </c>
      <c r="T58" s="37" t="s">
        <v>114</v>
      </c>
      <c r="U58" s="46" t="s">
        <v>114</v>
      </c>
      <c r="V58" s="37" t="s">
        <v>114</v>
      </c>
      <c r="W58" s="37" t="s">
        <v>114</v>
      </c>
      <c r="X58" s="58" t="s">
        <v>114</v>
      </c>
    </row>
    <row r="59" spans="3:24" x14ac:dyDescent="0.25">
      <c r="C59" s="8">
        <v>54</v>
      </c>
      <c r="D59" s="25" t="s">
        <v>57</v>
      </c>
      <c r="E59" s="33">
        <v>97.355689538739341</v>
      </c>
      <c r="F59" s="34">
        <v>1.7359772753747993</v>
      </c>
      <c r="G59" s="34" t="s">
        <v>114</v>
      </c>
      <c r="H59" s="35">
        <v>0.76478701199597487</v>
      </c>
      <c r="I59" s="44">
        <v>0.42867413818519284</v>
      </c>
      <c r="J59" s="44">
        <v>1.8387406728375599</v>
      </c>
      <c r="K59" s="34">
        <v>-1.6116682604062049</v>
      </c>
      <c r="L59" s="44">
        <v>3.2896007926338715</v>
      </c>
      <c r="M59" s="44" t="s">
        <v>114</v>
      </c>
      <c r="N59" s="35" t="s">
        <v>114</v>
      </c>
      <c r="O59" s="41">
        <v>103.46400411234822</v>
      </c>
      <c r="P59" s="39">
        <v>13.719084289618843</v>
      </c>
      <c r="Q59" s="39">
        <v>4.5559518328939923</v>
      </c>
      <c r="R59" s="55">
        <v>15.124479195595589</v>
      </c>
      <c r="S59" s="37" t="s">
        <v>114</v>
      </c>
      <c r="T59" s="37" t="s">
        <v>114</v>
      </c>
      <c r="U59" s="46" t="s">
        <v>114</v>
      </c>
      <c r="V59" s="37" t="s">
        <v>114</v>
      </c>
      <c r="W59" s="37" t="s">
        <v>114</v>
      </c>
      <c r="X59" s="58" t="s">
        <v>114</v>
      </c>
    </row>
    <row r="60" spans="3:24" x14ac:dyDescent="0.25">
      <c r="C60" s="8">
        <v>55</v>
      </c>
      <c r="D60" s="25" t="s">
        <v>58</v>
      </c>
      <c r="E60" s="33">
        <v>100.34074610274131</v>
      </c>
      <c r="F60" s="34">
        <v>1.3244130603758637</v>
      </c>
      <c r="G60" s="34" t="s">
        <v>114</v>
      </c>
      <c r="H60" s="35">
        <v>0.96653626490337541</v>
      </c>
      <c r="I60" s="44">
        <v>0.36158291940718412</v>
      </c>
      <c r="J60" s="44">
        <v>1.7805721955703775</v>
      </c>
      <c r="K60" s="34">
        <v>-1.7402673849628634</v>
      </c>
      <c r="L60" s="44">
        <v>3.3855849258179092</v>
      </c>
      <c r="M60" s="44" t="s">
        <v>114</v>
      </c>
      <c r="N60" s="35" t="s">
        <v>114</v>
      </c>
      <c r="O60" s="41">
        <v>106.29859888244368</v>
      </c>
      <c r="P60" s="34" t="s">
        <v>114</v>
      </c>
      <c r="Q60" s="34" t="s">
        <v>114</v>
      </c>
      <c r="R60" s="55">
        <v>15.922366628622505</v>
      </c>
      <c r="S60" s="37" t="s">
        <v>114</v>
      </c>
      <c r="T60" s="37" t="s">
        <v>114</v>
      </c>
      <c r="U60" s="46" t="s">
        <v>114</v>
      </c>
      <c r="V60" s="37" t="s">
        <v>114</v>
      </c>
      <c r="W60" s="37" t="s">
        <v>114</v>
      </c>
      <c r="X60" s="58" t="s">
        <v>114</v>
      </c>
    </row>
    <row r="61" spans="3:24" x14ac:dyDescent="0.25">
      <c r="C61" s="8">
        <v>56</v>
      </c>
      <c r="D61" s="25" t="s">
        <v>59</v>
      </c>
      <c r="E61" s="33">
        <v>100.88023197097232</v>
      </c>
      <c r="F61" s="34">
        <v>1.3569939090084839</v>
      </c>
      <c r="G61" s="34" t="s">
        <v>114</v>
      </c>
      <c r="H61" s="35">
        <v>0.76581678989236457</v>
      </c>
      <c r="I61" s="44">
        <v>0.48981849413811041</v>
      </c>
      <c r="J61" s="44">
        <v>1.82068436329449</v>
      </c>
      <c r="K61" s="34">
        <v>-1.7247587028218538</v>
      </c>
      <c r="L61" s="44">
        <v>3.3888769484499992</v>
      </c>
      <c r="M61" s="44">
        <v>3.4388151408246386</v>
      </c>
      <c r="N61" s="35" t="s">
        <v>114</v>
      </c>
      <c r="O61" s="41">
        <v>103.32713548327601</v>
      </c>
      <c r="P61" s="34" t="s">
        <v>114</v>
      </c>
      <c r="Q61" s="34" t="s">
        <v>114</v>
      </c>
      <c r="R61" s="55">
        <v>14.605350377475744</v>
      </c>
      <c r="S61" s="37" t="s">
        <v>114</v>
      </c>
      <c r="T61" s="37" t="s">
        <v>114</v>
      </c>
      <c r="U61" s="46" t="s">
        <v>114</v>
      </c>
      <c r="V61" s="37" t="s">
        <v>114</v>
      </c>
      <c r="W61" s="37" t="s">
        <v>114</v>
      </c>
      <c r="X61" s="58" t="s">
        <v>114</v>
      </c>
    </row>
    <row r="62" spans="3:24" x14ac:dyDescent="0.25">
      <c r="C62" s="8">
        <v>57</v>
      </c>
      <c r="D62" s="25" t="s">
        <v>60</v>
      </c>
      <c r="E62" s="33">
        <v>103.1419801057919</v>
      </c>
      <c r="F62" s="34">
        <v>1.3309645596689468</v>
      </c>
      <c r="G62" s="34" t="s">
        <v>114</v>
      </c>
      <c r="H62" s="35">
        <v>-3.1487942167984229E-2</v>
      </c>
      <c r="I62" s="44">
        <v>0.48099057773992682</v>
      </c>
      <c r="J62" s="44">
        <v>1.9035286318371409</v>
      </c>
      <c r="K62" s="34">
        <v>-1.6807670223226494</v>
      </c>
      <c r="L62" s="44">
        <v>3.3929492155920435</v>
      </c>
      <c r="M62" s="44">
        <v>3.4780637138824133</v>
      </c>
      <c r="N62" s="35" t="s">
        <v>114</v>
      </c>
      <c r="O62" s="41">
        <v>105.76413842377698</v>
      </c>
      <c r="P62" s="39">
        <v>12.316138751812977</v>
      </c>
      <c r="Q62" s="34" t="s">
        <v>114</v>
      </c>
      <c r="R62" s="55">
        <v>16.517641395014056</v>
      </c>
      <c r="S62" s="37" t="s">
        <v>114</v>
      </c>
      <c r="T62" s="37" t="s">
        <v>114</v>
      </c>
      <c r="U62" s="46" t="s">
        <v>114</v>
      </c>
      <c r="V62" s="37" t="s">
        <v>114</v>
      </c>
      <c r="W62" s="37" t="s">
        <v>114</v>
      </c>
      <c r="X62" s="58" t="s">
        <v>114</v>
      </c>
    </row>
    <row r="63" spans="3:24" x14ac:dyDescent="0.25">
      <c r="C63" s="8">
        <v>58</v>
      </c>
      <c r="D63" s="25" t="s">
        <v>61</v>
      </c>
      <c r="E63" s="33">
        <v>54.091182640236603</v>
      </c>
      <c r="F63" s="34">
        <v>1.3295785535962761</v>
      </c>
      <c r="G63" s="34" t="s">
        <v>114</v>
      </c>
      <c r="H63" s="35">
        <v>48.680841149212469</v>
      </c>
      <c r="I63" s="44">
        <v>0.39489443137027236</v>
      </c>
      <c r="J63" s="44">
        <v>1.4642192580325009</v>
      </c>
      <c r="K63" s="34">
        <v>90.7951478253988</v>
      </c>
      <c r="L63" s="44" t="s">
        <v>114</v>
      </c>
      <c r="M63" s="44">
        <v>3.439859142556847</v>
      </c>
      <c r="N63" s="35" t="s">
        <v>114</v>
      </c>
      <c r="O63" s="41">
        <v>61.089494395715469</v>
      </c>
      <c r="P63" s="34" t="s">
        <v>114</v>
      </c>
      <c r="Q63" s="34" t="s">
        <v>114</v>
      </c>
      <c r="R63" s="55">
        <v>64.923423986887812</v>
      </c>
      <c r="S63" s="37" t="s">
        <v>114</v>
      </c>
      <c r="T63" s="37" t="s">
        <v>114</v>
      </c>
      <c r="U63" s="47">
        <v>-15.892754171168347</v>
      </c>
      <c r="V63" s="37" t="s">
        <v>114</v>
      </c>
      <c r="W63" s="37" t="s">
        <v>114</v>
      </c>
      <c r="X63" s="49">
        <v>12.188964430390428</v>
      </c>
    </row>
    <row r="64" spans="3:24" x14ac:dyDescent="0.25">
      <c r="C64" s="8">
        <v>59</v>
      </c>
      <c r="D64" s="25" t="s">
        <v>62</v>
      </c>
      <c r="E64" s="33">
        <v>54.536794010893885</v>
      </c>
      <c r="F64" s="34">
        <v>1.2929529225358976</v>
      </c>
      <c r="G64" s="34" t="s">
        <v>114</v>
      </c>
      <c r="H64" s="35">
        <v>57.373357219752123</v>
      </c>
      <c r="I64" s="44">
        <v>0.4987498232712439</v>
      </c>
      <c r="J64" s="44">
        <v>1.4695218340187894</v>
      </c>
      <c r="K64" s="34">
        <v>89.87958818934095</v>
      </c>
      <c r="L64" s="44" t="s">
        <v>114</v>
      </c>
      <c r="M64" s="44">
        <v>3.5182458122986175</v>
      </c>
      <c r="N64" s="35" t="s">
        <v>114</v>
      </c>
      <c r="O64" s="41">
        <v>61.34767480592015</v>
      </c>
      <c r="P64" s="34" t="s">
        <v>114</v>
      </c>
      <c r="Q64" s="34" t="s">
        <v>114</v>
      </c>
      <c r="R64" s="55">
        <v>74.281384539500777</v>
      </c>
      <c r="S64" s="37" t="s">
        <v>114</v>
      </c>
      <c r="T64" s="37" t="s">
        <v>114</v>
      </c>
      <c r="U64" s="47">
        <v>-15.941030183241235</v>
      </c>
      <c r="V64" s="37" t="s">
        <v>114</v>
      </c>
      <c r="W64" s="37" t="s">
        <v>114</v>
      </c>
      <c r="X64" s="49">
        <v>12.065628708736298</v>
      </c>
    </row>
    <row r="65" spans="3:25" x14ac:dyDescent="0.25">
      <c r="C65" s="11">
        <v>60</v>
      </c>
      <c r="D65" s="26" t="s">
        <v>63</v>
      </c>
      <c r="E65" s="16">
        <v>57.833372891255543</v>
      </c>
      <c r="F65" s="18">
        <v>1.3311975018660331</v>
      </c>
      <c r="G65" s="18" t="s">
        <v>114</v>
      </c>
      <c r="H65" s="36">
        <v>59.399242385066259</v>
      </c>
      <c r="I65" s="45">
        <v>0.51833077240787184</v>
      </c>
      <c r="J65" s="45">
        <v>1.5013485982606429</v>
      </c>
      <c r="K65" s="18">
        <v>98.219111784682212</v>
      </c>
      <c r="L65" s="45" t="s">
        <v>114</v>
      </c>
      <c r="M65" s="45">
        <v>3.5021088966353444</v>
      </c>
      <c r="N65" s="36" t="s">
        <v>114</v>
      </c>
      <c r="O65" s="43">
        <v>62.163910497866226</v>
      </c>
      <c r="P65" s="18" t="s">
        <v>114</v>
      </c>
      <c r="Q65" s="18" t="s">
        <v>114</v>
      </c>
      <c r="R65" s="56">
        <v>65.65969934194807</v>
      </c>
      <c r="S65" s="40" t="s">
        <v>114</v>
      </c>
      <c r="T65" s="40" t="s">
        <v>114</v>
      </c>
      <c r="U65" s="48">
        <v>-15.878086078379415</v>
      </c>
      <c r="V65" s="40" t="s">
        <v>114</v>
      </c>
      <c r="W65" s="40" t="s">
        <v>114</v>
      </c>
      <c r="X65" s="50">
        <v>13.339940169799538</v>
      </c>
    </row>
    <row r="72" spans="3:25" x14ac:dyDescent="0.25">
      <c r="C72" s="7" t="s">
        <v>2</v>
      </c>
      <c r="D72" s="1" t="s">
        <v>91</v>
      </c>
      <c r="E72" s="1" t="s">
        <v>3</v>
      </c>
      <c r="F72" s="1" t="s">
        <v>66</v>
      </c>
      <c r="G72" s="1" t="s">
        <v>69</v>
      </c>
      <c r="H72" s="1" t="s">
        <v>65</v>
      </c>
      <c r="I72" s="1" t="s">
        <v>67</v>
      </c>
      <c r="J72" s="1" t="s">
        <v>70</v>
      </c>
      <c r="K72" s="1" t="s">
        <v>71</v>
      </c>
      <c r="L72" s="1" t="s">
        <v>72</v>
      </c>
      <c r="M72" s="1" t="s">
        <v>73</v>
      </c>
      <c r="N72" s="1" t="s">
        <v>74</v>
      </c>
      <c r="O72" s="1" t="s">
        <v>75</v>
      </c>
      <c r="P72" s="1" t="s">
        <v>76</v>
      </c>
      <c r="Q72" s="1" t="s">
        <v>77</v>
      </c>
      <c r="R72" s="1" t="s">
        <v>78</v>
      </c>
      <c r="S72" s="1" t="s">
        <v>79</v>
      </c>
      <c r="T72" s="1" t="s">
        <v>80</v>
      </c>
      <c r="U72" s="1" t="s">
        <v>81</v>
      </c>
      <c r="V72" s="1" t="s">
        <v>82</v>
      </c>
      <c r="W72" s="1" t="s">
        <v>83</v>
      </c>
      <c r="X72" s="1" t="s">
        <v>84</v>
      </c>
      <c r="Y72" s="1" t="s">
        <v>93</v>
      </c>
    </row>
    <row r="73" spans="3:25" x14ac:dyDescent="0.25">
      <c r="C73" s="219" t="s">
        <v>92</v>
      </c>
      <c r="D73" s="220"/>
      <c r="E73" s="5">
        <v>20.686214108469162</v>
      </c>
      <c r="F73" s="5">
        <v>0.59777818772040003</v>
      </c>
      <c r="G73" s="5">
        <v>0.20952564384478431</v>
      </c>
      <c r="H73" s="5">
        <v>3.1557219015170301</v>
      </c>
      <c r="I73" s="5">
        <v>37.418027144962331</v>
      </c>
      <c r="J73" s="5">
        <v>1.2732163180799247</v>
      </c>
      <c r="K73" s="5">
        <v>7.4491746426797317E-2</v>
      </c>
      <c r="L73" s="5">
        <v>9.1960424717841049E-2</v>
      </c>
      <c r="M73" s="5">
        <v>6.3285827797382871E-2</v>
      </c>
      <c r="N73" s="5">
        <v>0.39838040184154216</v>
      </c>
      <c r="O73" s="5">
        <v>7.764147271731961E-2</v>
      </c>
      <c r="P73" s="5">
        <v>5.9461166198740797E-2</v>
      </c>
      <c r="Q73" s="5">
        <v>6.2895137218343736E-2</v>
      </c>
      <c r="R73" s="5">
        <v>0.10365174383482414</v>
      </c>
      <c r="S73" s="5">
        <v>0.11047368658903092</v>
      </c>
      <c r="T73" s="5">
        <v>6.2488933877470329E-2</v>
      </c>
      <c r="U73" s="5">
        <v>0.1007282761939268</v>
      </c>
      <c r="V73" s="5">
        <v>1.3137351331223505E-2</v>
      </c>
      <c r="W73" s="5">
        <v>5.9402864288805902E-2</v>
      </c>
      <c r="X73" s="5">
        <v>1.5007052402120808</v>
      </c>
      <c r="Y73" s="13" t="s">
        <v>94</v>
      </c>
    </row>
    <row r="74" spans="3:25" x14ac:dyDescent="0.25">
      <c r="C74" s="8">
        <v>1</v>
      </c>
      <c r="D74" s="9" t="s">
        <v>4</v>
      </c>
      <c r="E74" s="3">
        <v>8860.7199999999993</v>
      </c>
      <c r="F74" s="4">
        <v>0.151</v>
      </c>
      <c r="G74" s="3">
        <v>2668.9769999999999</v>
      </c>
      <c r="H74" s="3">
        <v>20.159800000000001</v>
      </c>
      <c r="I74" s="4">
        <v>21.751899999999999</v>
      </c>
      <c r="J74" s="4">
        <v>0.31929999999999997</v>
      </c>
      <c r="K74" s="3">
        <v>10.001899999999999</v>
      </c>
      <c r="L74" s="3">
        <v>1.1457999999999999</v>
      </c>
      <c r="M74" s="3">
        <v>0.1226</v>
      </c>
      <c r="N74" s="4">
        <v>0.10050000000000001</v>
      </c>
      <c r="O74" s="4">
        <v>-1.43E-2</v>
      </c>
      <c r="P74" s="3">
        <v>2.5059999999999998</v>
      </c>
      <c r="Q74" s="3">
        <v>1.4956</v>
      </c>
      <c r="R74" s="3">
        <v>3.6772999999999998</v>
      </c>
      <c r="S74" s="3">
        <v>0.23630000000000001</v>
      </c>
      <c r="T74" s="4">
        <v>-6.8999999999999999E-3</v>
      </c>
      <c r="U74" s="4">
        <v>6.4000000000000003E-3</v>
      </c>
      <c r="V74" s="3">
        <v>4.3400000000000001E-2</v>
      </c>
      <c r="W74" s="4">
        <v>2.0299999999999999E-2</v>
      </c>
      <c r="X74" s="4">
        <v>0.50880000000000003</v>
      </c>
      <c r="Y74" s="14">
        <v>50.4</v>
      </c>
    </row>
    <row r="75" spans="3:25" x14ac:dyDescent="0.25">
      <c r="C75" s="8">
        <v>2</v>
      </c>
      <c r="D75" s="10" t="s">
        <v>5</v>
      </c>
      <c r="E75" s="3">
        <v>8721.8629999999994</v>
      </c>
      <c r="F75" s="4">
        <v>0.19040000000000001</v>
      </c>
      <c r="G75" s="3">
        <v>2793.143</v>
      </c>
      <c r="H75" s="3">
        <v>21.032800000000002</v>
      </c>
      <c r="I75" s="4">
        <v>18.766500000000001</v>
      </c>
      <c r="J75" s="4">
        <v>0.22739999999999999</v>
      </c>
      <c r="K75" s="3">
        <v>10.928800000000001</v>
      </c>
      <c r="L75" s="3">
        <v>1.0071000000000001</v>
      </c>
      <c r="M75" s="4">
        <v>-8.3999999999999995E-3</v>
      </c>
      <c r="N75" s="4">
        <v>7.2099999999999997E-2</v>
      </c>
      <c r="O75" s="4">
        <v>-1.47E-2</v>
      </c>
      <c r="P75" s="3">
        <v>0.1154</v>
      </c>
      <c r="Q75" s="3">
        <v>0.28989999999999999</v>
      </c>
      <c r="R75" s="3">
        <v>3.7336999999999998</v>
      </c>
      <c r="S75" s="3">
        <v>0.33879999999999999</v>
      </c>
      <c r="T75" s="4">
        <v>-6.8999999999999999E-3</v>
      </c>
      <c r="U75" s="4">
        <v>4.7999999999999996E-3</v>
      </c>
      <c r="V75" s="3">
        <v>3.8199999999999998E-2</v>
      </c>
      <c r="W75" s="4">
        <v>1.4800000000000001E-2</v>
      </c>
      <c r="X75" s="4">
        <v>0.3483</v>
      </c>
      <c r="Y75" s="15">
        <v>51.4</v>
      </c>
    </row>
    <row r="76" spans="3:25" x14ac:dyDescent="0.25">
      <c r="C76" s="8">
        <v>3</v>
      </c>
      <c r="D76" s="10" t="s">
        <v>6</v>
      </c>
      <c r="E76" s="3">
        <v>8866.7520000000004</v>
      </c>
      <c r="F76" s="4">
        <v>0.22900000000000001</v>
      </c>
      <c r="G76" s="3">
        <v>2977.7249999999999</v>
      </c>
      <c r="H76" s="3">
        <v>18.306999999999999</v>
      </c>
      <c r="I76" s="4">
        <v>10.3619</v>
      </c>
      <c r="J76" s="4">
        <v>0.1623</v>
      </c>
      <c r="K76" s="3">
        <v>11.935</v>
      </c>
      <c r="L76" s="3">
        <v>1.234</v>
      </c>
      <c r="M76" s="4">
        <v>3.3999999999999998E-3</v>
      </c>
      <c r="N76" s="4">
        <v>0.191</v>
      </c>
      <c r="O76" s="4">
        <v>-1.77E-2</v>
      </c>
      <c r="P76" s="3">
        <v>0.32900000000000001</v>
      </c>
      <c r="Q76" s="3">
        <v>0.1653</v>
      </c>
      <c r="R76" s="3">
        <v>3.8761000000000001</v>
      </c>
      <c r="S76" s="3">
        <v>0.40539999999999998</v>
      </c>
      <c r="T76" s="4">
        <v>-5.1999999999999998E-3</v>
      </c>
      <c r="U76" s="4">
        <v>2E-3</v>
      </c>
      <c r="V76" s="3">
        <v>4.2299999999999997E-2</v>
      </c>
      <c r="W76" s="4">
        <v>-2.3E-3</v>
      </c>
      <c r="X76" s="4">
        <v>0.26150000000000001</v>
      </c>
      <c r="Y76" s="15">
        <v>52</v>
      </c>
    </row>
    <row r="77" spans="3:25" x14ac:dyDescent="0.25">
      <c r="C77" s="8">
        <v>4</v>
      </c>
      <c r="D77" s="10" t="s">
        <v>7</v>
      </c>
      <c r="E77" s="3">
        <v>8736.5390000000007</v>
      </c>
      <c r="F77" s="4">
        <v>0.27339999999999998</v>
      </c>
      <c r="G77" s="3">
        <v>2024.635</v>
      </c>
      <c r="H77" s="3">
        <v>80.741</v>
      </c>
      <c r="I77" s="3">
        <v>39.470100000000002</v>
      </c>
      <c r="J77" s="4">
        <v>0.15890000000000001</v>
      </c>
      <c r="K77" s="3">
        <v>16.105399999999999</v>
      </c>
      <c r="L77" s="3">
        <v>1.6296999999999999</v>
      </c>
      <c r="M77" s="4">
        <v>7.6E-3</v>
      </c>
      <c r="N77" s="3">
        <v>10.293200000000001</v>
      </c>
      <c r="O77" s="4">
        <v>5.5599999999999997E-2</v>
      </c>
      <c r="P77" s="3">
        <v>0.66920000000000002</v>
      </c>
      <c r="Q77" s="3">
        <v>0.31740000000000002</v>
      </c>
      <c r="R77" s="3">
        <v>3.1962000000000002</v>
      </c>
      <c r="S77" s="3">
        <v>0.67290000000000005</v>
      </c>
      <c r="T77" s="4">
        <v>-4.1000000000000003E-3</v>
      </c>
      <c r="U77" s="4">
        <v>2.3400000000000001E-2</v>
      </c>
      <c r="V77" s="3">
        <v>4.58E-2</v>
      </c>
      <c r="W77" s="4">
        <v>1.78E-2</v>
      </c>
      <c r="X77" s="4">
        <v>0.31669999999999998</v>
      </c>
      <c r="Y77" s="15">
        <v>50.4</v>
      </c>
    </row>
    <row r="78" spans="3:25" x14ac:dyDescent="0.25">
      <c r="C78" s="8">
        <v>5</v>
      </c>
      <c r="D78" s="10" t="s">
        <v>8</v>
      </c>
      <c r="E78" s="3">
        <v>8508.3140000000003</v>
      </c>
      <c r="F78" s="4">
        <v>0.23069999999999999</v>
      </c>
      <c r="G78" s="3">
        <v>1992.34</v>
      </c>
      <c r="H78" s="3">
        <v>77.279499999999999</v>
      </c>
      <c r="I78" s="3">
        <v>41.818300000000001</v>
      </c>
      <c r="J78" s="4">
        <v>8.9700000000000002E-2</v>
      </c>
      <c r="K78" s="3">
        <v>15.8748</v>
      </c>
      <c r="L78" s="3">
        <v>1.6667000000000001</v>
      </c>
      <c r="M78" s="4">
        <v>4.3E-3</v>
      </c>
      <c r="N78" s="3">
        <v>15.237500000000001</v>
      </c>
      <c r="O78" s="4">
        <v>5.5100000000000003E-2</v>
      </c>
      <c r="P78" s="3">
        <v>0.72140000000000004</v>
      </c>
      <c r="Q78" s="3">
        <v>0.22020000000000001</v>
      </c>
      <c r="R78" s="3">
        <v>3.0611999999999999</v>
      </c>
      <c r="S78" s="3">
        <v>0.62209999999999999</v>
      </c>
      <c r="T78" s="4">
        <v>-5.7999999999999996E-3</v>
      </c>
      <c r="U78" s="4">
        <v>3.0700000000000002E-2</v>
      </c>
      <c r="V78" s="3">
        <v>4.4299999999999999E-2</v>
      </c>
      <c r="W78" s="4">
        <v>8.8999999999999999E-3</v>
      </c>
      <c r="X78" s="4">
        <v>0.2422</v>
      </c>
      <c r="Y78" s="15">
        <v>50.6</v>
      </c>
    </row>
    <row r="79" spans="3:25" x14ac:dyDescent="0.25">
      <c r="C79" s="8">
        <v>6</v>
      </c>
      <c r="D79" s="10" t="s">
        <v>9</v>
      </c>
      <c r="E79" s="3">
        <v>8536.5910000000003</v>
      </c>
      <c r="F79" s="4">
        <v>0.27089999999999997</v>
      </c>
      <c r="G79" s="3">
        <v>2036.9590000000001</v>
      </c>
      <c r="H79" s="3">
        <v>79.668899999999994</v>
      </c>
      <c r="I79" s="3">
        <v>41.782499999999999</v>
      </c>
      <c r="J79" s="4">
        <v>5.7500000000000002E-2</v>
      </c>
      <c r="K79" s="3">
        <v>16.695</v>
      </c>
      <c r="L79" s="3">
        <v>1.5061</v>
      </c>
      <c r="M79" s="4">
        <v>2.8999999999999998E-3</v>
      </c>
      <c r="N79" s="3">
        <v>12.8711</v>
      </c>
      <c r="O79" s="4">
        <v>4.4600000000000001E-2</v>
      </c>
      <c r="P79" s="3">
        <v>0.62819999999999998</v>
      </c>
      <c r="Q79" s="3">
        <v>0.40150000000000002</v>
      </c>
      <c r="R79" s="3">
        <v>3.1032999999999999</v>
      </c>
      <c r="S79" s="3">
        <v>0.70640000000000003</v>
      </c>
      <c r="T79" s="4">
        <v>-6.4000000000000003E-3</v>
      </c>
      <c r="U79" s="4">
        <v>3.15E-2</v>
      </c>
      <c r="V79" s="3">
        <v>5.5500000000000001E-2</v>
      </c>
      <c r="W79" s="4">
        <v>4.4000000000000003E-3</v>
      </c>
      <c r="X79" s="4">
        <v>0.1782</v>
      </c>
      <c r="Y79" s="15">
        <v>51</v>
      </c>
    </row>
    <row r="80" spans="3:25" x14ac:dyDescent="0.25">
      <c r="C80" s="8">
        <v>7</v>
      </c>
      <c r="D80" s="10" t="s">
        <v>10</v>
      </c>
      <c r="E80" s="3">
        <v>8887.0259999999998</v>
      </c>
      <c r="F80" s="4">
        <v>0.2732</v>
      </c>
      <c r="G80" s="3">
        <v>2584.91</v>
      </c>
      <c r="H80" s="3">
        <v>19.361799999999999</v>
      </c>
      <c r="I80" s="4">
        <v>7.3326000000000002</v>
      </c>
      <c r="J80" s="4">
        <v>1.1900000000000001E-2</v>
      </c>
      <c r="K80" s="3">
        <v>17.561399999999999</v>
      </c>
      <c r="L80" s="3">
        <v>0.98880000000000001</v>
      </c>
      <c r="M80" s="4">
        <v>-7.4000000000000003E-3</v>
      </c>
      <c r="N80" s="3">
        <v>0.51619999999999999</v>
      </c>
      <c r="O80" s="4">
        <v>-1.21E-2</v>
      </c>
      <c r="P80" s="3">
        <v>0.12559999999999999</v>
      </c>
      <c r="Q80" s="3">
        <v>0.18010000000000001</v>
      </c>
      <c r="R80" s="3">
        <v>3.8243999999999998</v>
      </c>
      <c r="S80" s="3">
        <v>0.61619999999999997</v>
      </c>
      <c r="T80" s="4">
        <v>-5.1999999999999998E-3</v>
      </c>
      <c r="U80" s="4">
        <v>1.4E-3</v>
      </c>
      <c r="V80" s="3">
        <v>5.8200000000000002E-2</v>
      </c>
      <c r="W80" s="4">
        <v>-2.5999999999999999E-3</v>
      </c>
      <c r="X80" s="4">
        <v>8.43E-2</v>
      </c>
      <c r="Y80" s="15">
        <v>50.4</v>
      </c>
    </row>
    <row r="81" spans="3:25" x14ac:dyDescent="0.25">
      <c r="C81" s="8">
        <v>8</v>
      </c>
      <c r="D81" s="10" t="s">
        <v>11</v>
      </c>
      <c r="E81" s="3">
        <v>8784.1779999999999</v>
      </c>
      <c r="F81" s="4">
        <v>9.74E-2</v>
      </c>
      <c r="G81" s="3">
        <v>1987.066</v>
      </c>
      <c r="H81" s="3">
        <v>19.851099999999999</v>
      </c>
      <c r="I81" s="4">
        <v>-17.8704</v>
      </c>
      <c r="J81" s="4">
        <v>-3.0000000000000001E-3</v>
      </c>
      <c r="K81" s="3">
        <v>17.8963</v>
      </c>
      <c r="L81" s="3">
        <v>0.7762</v>
      </c>
      <c r="M81" s="4">
        <v>3.3E-3</v>
      </c>
      <c r="N81" s="3">
        <v>0.72950000000000004</v>
      </c>
      <c r="O81" s="4">
        <v>-2.24E-2</v>
      </c>
      <c r="P81" s="3">
        <v>0.40970000000000001</v>
      </c>
      <c r="Q81" s="3">
        <v>0.50390000000000001</v>
      </c>
      <c r="R81" s="3">
        <v>3.6789000000000001</v>
      </c>
      <c r="S81" s="3">
        <v>0.3609</v>
      </c>
      <c r="T81" s="4">
        <v>-5.1999999999999998E-3</v>
      </c>
      <c r="U81" s="4">
        <v>6.9999999999999999E-4</v>
      </c>
      <c r="V81" s="3">
        <v>6.1699999999999998E-2</v>
      </c>
      <c r="W81" s="4">
        <v>2.9999999999999997E-4</v>
      </c>
      <c r="X81" s="4">
        <v>7.1400000000000005E-2</v>
      </c>
      <c r="Y81" s="15">
        <v>51.6</v>
      </c>
    </row>
    <row r="82" spans="3:25" x14ac:dyDescent="0.25">
      <c r="C82" s="8">
        <v>9</v>
      </c>
      <c r="D82" s="10" t="s">
        <v>12</v>
      </c>
      <c r="E82" s="3">
        <v>8717.0910000000003</v>
      </c>
      <c r="F82" s="4">
        <v>0.40810000000000002</v>
      </c>
      <c r="G82" s="3">
        <v>2669.1280000000002</v>
      </c>
      <c r="H82" s="3">
        <v>19.206399999999999</v>
      </c>
      <c r="I82" s="4">
        <v>7.35</v>
      </c>
      <c r="J82" s="4">
        <v>-3.73E-2</v>
      </c>
      <c r="K82" s="3">
        <v>19.855399999999999</v>
      </c>
      <c r="L82" s="3">
        <v>0.94840000000000002</v>
      </c>
      <c r="M82" s="4">
        <v>-7.9000000000000008E-3</v>
      </c>
      <c r="N82" s="3">
        <v>1.4839</v>
      </c>
      <c r="O82" s="4">
        <v>-3.56E-2</v>
      </c>
      <c r="P82" s="3">
        <v>0.1696</v>
      </c>
      <c r="Q82" s="3">
        <v>0.23419999999999999</v>
      </c>
      <c r="R82" s="3">
        <v>3.6917</v>
      </c>
      <c r="S82" s="3">
        <v>0.60499999999999998</v>
      </c>
      <c r="T82" s="4">
        <v>-6.8999999999999999E-3</v>
      </c>
      <c r="U82" s="4">
        <v>3.3E-3</v>
      </c>
      <c r="V82" s="3">
        <v>5.6800000000000003E-2</v>
      </c>
      <c r="W82" s="4">
        <v>4.7000000000000002E-3</v>
      </c>
      <c r="X82" s="4">
        <v>5.6000000000000001E-2</v>
      </c>
      <c r="Y82" s="15">
        <v>50.4</v>
      </c>
    </row>
    <row r="83" spans="3:25" x14ac:dyDescent="0.25">
      <c r="C83" s="8">
        <v>10</v>
      </c>
      <c r="D83" s="10" t="s">
        <v>13</v>
      </c>
      <c r="E83" s="3">
        <v>15043.09</v>
      </c>
      <c r="F83" s="4">
        <v>0.42570000000000002</v>
      </c>
      <c r="G83" s="3">
        <v>19.347799999999999</v>
      </c>
      <c r="H83" s="3">
        <v>31.6675</v>
      </c>
      <c r="I83" s="3">
        <v>10530.9</v>
      </c>
      <c r="J83" s="4">
        <v>-2.0199999999999999E-2</v>
      </c>
      <c r="K83" s="3">
        <v>2.9961000000000002</v>
      </c>
      <c r="L83" s="3">
        <v>1.0271999999999999</v>
      </c>
      <c r="M83" s="4">
        <v>-9.7999999999999997E-3</v>
      </c>
      <c r="N83" s="3">
        <v>4.5750999999999999</v>
      </c>
      <c r="O83" s="4">
        <v>-3.3999999999999998E-3</v>
      </c>
      <c r="P83" s="3">
        <v>9.8199999999999996E-2</v>
      </c>
      <c r="Q83" s="3">
        <v>0.14399999999999999</v>
      </c>
      <c r="R83" s="3">
        <v>0.48060000000000003</v>
      </c>
      <c r="S83" s="4">
        <v>-2.3800000000000002E-2</v>
      </c>
      <c r="T83" s="4">
        <v>-2.8E-3</v>
      </c>
      <c r="U83" s="4">
        <v>1.6000000000000001E-3</v>
      </c>
      <c r="V83" s="3">
        <v>2.9700000000000001E-2</v>
      </c>
      <c r="W83" s="4">
        <v>2.5999999999999999E-3</v>
      </c>
      <c r="X83" s="4">
        <v>7.2099999999999997E-2</v>
      </c>
      <c r="Y83" s="15">
        <v>50.4</v>
      </c>
    </row>
    <row r="84" spans="3:25" x14ac:dyDescent="0.25">
      <c r="C84" s="8">
        <v>11</v>
      </c>
      <c r="D84" s="10" t="s">
        <v>14</v>
      </c>
      <c r="E84" s="3">
        <v>14517.55</v>
      </c>
      <c r="F84" s="3">
        <v>0.74960000000000004</v>
      </c>
      <c r="G84" s="3">
        <v>4.5867000000000004</v>
      </c>
      <c r="H84" s="3">
        <v>30.2683</v>
      </c>
      <c r="I84" s="3">
        <v>10281.19</v>
      </c>
      <c r="J84" s="4">
        <v>-6.4000000000000003E-3</v>
      </c>
      <c r="K84" s="3">
        <v>2.7865000000000002</v>
      </c>
      <c r="L84" s="3">
        <v>0.89649999999999996</v>
      </c>
      <c r="M84" s="4">
        <v>1.0200000000000001E-2</v>
      </c>
      <c r="N84" s="3">
        <v>4.9070999999999998</v>
      </c>
      <c r="O84" s="4">
        <v>3.8E-3</v>
      </c>
      <c r="P84" s="3">
        <v>0.44629999999999997</v>
      </c>
      <c r="Q84" s="3">
        <v>0.35539999999999999</v>
      </c>
      <c r="R84" s="3">
        <v>0.42459999999999998</v>
      </c>
      <c r="S84" s="4">
        <v>6.2899999999999998E-2</v>
      </c>
      <c r="T84" s="4">
        <v>-5.1000000000000004E-3</v>
      </c>
      <c r="U84" s="4">
        <v>1.9E-3</v>
      </c>
      <c r="V84" s="3">
        <v>3.5400000000000001E-2</v>
      </c>
      <c r="W84" s="4">
        <v>-1.8E-3</v>
      </c>
      <c r="X84" s="4">
        <v>5.8999999999999997E-2</v>
      </c>
      <c r="Y84" s="15">
        <v>50.4</v>
      </c>
    </row>
    <row r="85" spans="3:25" x14ac:dyDescent="0.25">
      <c r="C85" s="8">
        <v>12</v>
      </c>
      <c r="D85" s="10" t="s">
        <v>15</v>
      </c>
      <c r="E85" s="3">
        <v>14695.81</v>
      </c>
      <c r="F85" s="3">
        <v>0.66700000000000004</v>
      </c>
      <c r="G85" s="3">
        <v>2.3346</v>
      </c>
      <c r="H85" s="3">
        <v>29.273499999999999</v>
      </c>
      <c r="I85" s="3">
        <v>10393.6</v>
      </c>
      <c r="J85" s="4">
        <v>-3.2800000000000003E-2</v>
      </c>
      <c r="K85" s="3">
        <v>2.7917000000000001</v>
      </c>
      <c r="L85" s="3">
        <v>0.62949999999999995</v>
      </c>
      <c r="M85" s="3">
        <v>0.216</v>
      </c>
      <c r="N85" s="3">
        <v>5.0076000000000001</v>
      </c>
      <c r="O85" s="4">
        <v>8.3999999999999995E-3</v>
      </c>
      <c r="P85" s="3">
        <v>3.9944000000000002</v>
      </c>
      <c r="Q85" s="3">
        <v>1.9614</v>
      </c>
      <c r="R85" s="3">
        <v>0.45</v>
      </c>
      <c r="S85" s="4">
        <v>-9.9000000000000008E-3</v>
      </c>
      <c r="T85" s="4">
        <v>-5.7000000000000002E-3</v>
      </c>
      <c r="U85" s="4">
        <v>1.6000000000000001E-3</v>
      </c>
      <c r="V85" s="3">
        <v>3.6600000000000001E-2</v>
      </c>
      <c r="W85" s="4">
        <v>7.7000000000000002E-3</v>
      </c>
      <c r="X85" s="4">
        <v>4.7300000000000002E-2</v>
      </c>
      <c r="Y85" s="15">
        <v>50</v>
      </c>
    </row>
    <row r="86" spans="3:25" x14ac:dyDescent="0.25">
      <c r="C86" s="8">
        <v>13</v>
      </c>
      <c r="D86" s="10" t="s">
        <v>16</v>
      </c>
      <c r="E86" s="3">
        <v>4801.893</v>
      </c>
      <c r="F86" s="4">
        <v>0.2465</v>
      </c>
      <c r="G86" s="3">
        <v>1253.2139999999999</v>
      </c>
      <c r="H86" s="3">
        <v>11.008699999999999</v>
      </c>
      <c r="I86" s="4">
        <v>16.263999999999999</v>
      </c>
      <c r="J86" s="4">
        <v>-7.4099999999999999E-2</v>
      </c>
      <c r="K86" s="3">
        <v>7.0533000000000001</v>
      </c>
      <c r="L86" s="3">
        <v>0.47549999999999998</v>
      </c>
      <c r="M86" s="4">
        <v>-1.04E-2</v>
      </c>
      <c r="N86" s="4">
        <v>0.32</v>
      </c>
      <c r="O86" s="4">
        <v>-3.2099999999999997E-2</v>
      </c>
      <c r="P86" s="3">
        <v>9.2200000000000004E-2</v>
      </c>
      <c r="Q86" s="3">
        <v>0.19109999999999999</v>
      </c>
      <c r="R86" s="3">
        <v>1.1794</v>
      </c>
      <c r="S86" s="3">
        <v>0.185</v>
      </c>
      <c r="T86" s="4">
        <v>-6.3E-3</v>
      </c>
      <c r="U86" s="4">
        <v>1.8E-3</v>
      </c>
      <c r="V86" s="3">
        <v>3.61E-2</v>
      </c>
      <c r="W86" s="4">
        <v>1.7600000000000001E-2</v>
      </c>
      <c r="X86" s="4">
        <v>7.6E-3</v>
      </c>
      <c r="Y86" s="15">
        <v>50.2</v>
      </c>
    </row>
    <row r="87" spans="3:25" x14ac:dyDescent="0.25">
      <c r="C87" s="8">
        <v>14</v>
      </c>
      <c r="D87" s="10" t="s">
        <v>17</v>
      </c>
      <c r="E87" s="3">
        <v>4370.6589999999997</v>
      </c>
      <c r="F87" s="4">
        <v>1.67E-2</v>
      </c>
      <c r="G87" s="3">
        <v>1088.8510000000001</v>
      </c>
      <c r="H87" s="3">
        <v>12.387600000000001</v>
      </c>
      <c r="I87" s="4">
        <v>-14.1693</v>
      </c>
      <c r="J87" s="4">
        <v>-8.9099999999999999E-2</v>
      </c>
      <c r="K87" s="3">
        <v>7.5372000000000003</v>
      </c>
      <c r="L87" s="3">
        <v>0.39290000000000003</v>
      </c>
      <c r="M87" s="4">
        <v>-1.2E-2</v>
      </c>
      <c r="N87" s="3">
        <v>0.47739999999999999</v>
      </c>
      <c r="O87" s="4">
        <v>-3.2899999999999999E-2</v>
      </c>
      <c r="P87" s="3">
        <v>6.9400000000000003E-2</v>
      </c>
      <c r="Q87" s="3">
        <v>0.15679999999999999</v>
      </c>
      <c r="R87" s="3">
        <v>0.83440000000000003</v>
      </c>
      <c r="S87" s="3">
        <v>0.193</v>
      </c>
      <c r="T87" s="4">
        <v>-5.7000000000000002E-3</v>
      </c>
      <c r="U87" s="4">
        <v>1.6000000000000001E-3</v>
      </c>
      <c r="V87" s="3">
        <v>2.5000000000000001E-2</v>
      </c>
      <c r="W87" s="4">
        <v>5.9999999999999995E-4</v>
      </c>
      <c r="X87" s="4">
        <v>2.3999999999999998E-3</v>
      </c>
      <c r="Y87" s="15">
        <v>50.1</v>
      </c>
    </row>
    <row r="88" spans="3:25" x14ac:dyDescent="0.25">
      <c r="C88" s="8">
        <v>15</v>
      </c>
      <c r="D88" s="10" t="s">
        <v>18</v>
      </c>
      <c r="E88" s="3">
        <v>4321.826</v>
      </c>
      <c r="F88" s="4">
        <v>0.38179999999999997</v>
      </c>
      <c r="G88" s="3">
        <v>1042.9580000000001</v>
      </c>
      <c r="H88" s="3">
        <v>11.2431</v>
      </c>
      <c r="I88" s="4">
        <v>-4.3952</v>
      </c>
      <c r="J88" s="4">
        <v>-7.4999999999999997E-2</v>
      </c>
      <c r="K88" s="3">
        <v>8.9444999999999997</v>
      </c>
      <c r="L88" s="3">
        <v>0.32800000000000001</v>
      </c>
      <c r="M88" s="4">
        <v>-5.7000000000000002E-3</v>
      </c>
      <c r="N88" s="3">
        <v>0.41439999999999999</v>
      </c>
      <c r="O88" s="4">
        <v>5.0000000000000001E-4</v>
      </c>
      <c r="P88" s="3">
        <v>0.1162</v>
      </c>
      <c r="Q88" s="3">
        <v>0.34439999999999998</v>
      </c>
      <c r="R88" s="3">
        <v>0.84689999999999999</v>
      </c>
      <c r="S88" s="3">
        <v>0.23150000000000001</v>
      </c>
      <c r="T88" s="4">
        <v>-7.4999999999999997E-3</v>
      </c>
      <c r="U88" s="4">
        <v>1.5E-3</v>
      </c>
      <c r="V88" s="3">
        <v>3.5200000000000002E-2</v>
      </c>
      <c r="W88" s="4">
        <v>5.8999999999999999E-3</v>
      </c>
      <c r="X88" s="4">
        <v>2.8E-3</v>
      </c>
      <c r="Y88" s="15">
        <v>50</v>
      </c>
    </row>
    <row r="89" spans="3:25" x14ac:dyDescent="0.25">
      <c r="C89" s="8">
        <v>16</v>
      </c>
      <c r="D89" s="10" t="s">
        <v>19</v>
      </c>
      <c r="E89" s="3">
        <v>4939.8919999999998</v>
      </c>
      <c r="F89" s="4">
        <v>0.51400000000000001</v>
      </c>
      <c r="G89" s="3">
        <v>1220.934</v>
      </c>
      <c r="H89" s="3">
        <v>44.514800000000001</v>
      </c>
      <c r="I89" s="3">
        <v>42.732199999999999</v>
      </c>
      <c r="J89" s="4">
        <v>-5.9700000000000003E-2</v>
      </c>
      <c r="K89" s="3">
        <v>10.202400000000001</v>
      </c>
      <c r="L89" s="3">
        <v>0.88929999999999998</v>
      </c>
      <c r="M89" s="3">
        <v>0.1103</v>
      </c>
      <c r="N89" s="3">
        <v>42.021000000000001</v>
      </c>
      <c r="O89" s="4">
        <v>-1.83E-2</v>
      </c>
      <c r="P89" s="3">
        <v>1.7743</v>
      </c>
      <c r="Q89" s="3">
        <v>0.92100000000000004</v>
      </c>
      <c r="R89" s="3">
        <v>1.2746</v>
      </c>
      <c r="S89" s="3">
        <v>0.44429999999999997</v>
      </c>
      <c r="T89" s="4">
        <v>-5.7000000000000002E-3</v>
      </c>
      <c r="U89" s="3">
        <v>0.11070000000000001</v>
      </c>
      <c r="V89" s="3">
        <v>3.6499999999999998E-2</v>
      </c>
      <c r="W89" s="4">
        <v>2.63E-2</v>
      </c>
      <c r="X89" s="4">
        <v>7.0900000000000005E-2</v>
      </c>
      <c r="Y89" s="15">
        <v>54.56</v>
      </c>
    </row>
    <row r="90" spans="3:25" x14ac:dyDescent="0.25">
      <c r="C90" s="8">
        <v>17</v>
      </c>
      <c r="D90" s="10" t="s">
        <v>20</v>
      </c>
      <c r="E90" s="3">
        <v>4687.625</v>
      </c>
      <c r="F90" s="4">
        <v>0.4733</v>
      </c>
      <c r="G90" s="3">
        <v>1153.578</v>
      </c>
      <c r="H90" s="3">
        <v>43.082599999999999</v>
      </c>
      <c r="I90" s="4">
        <v>36.293500000000002</v>
      </c>
      <c r="J90" s="4">
        <v>-8.7999999999999995E-2</v>
      </c>
      <c r="K90" s="3">
        <v>10.3215</v>
      </c>
      <c r="L90" s="3">
        <v>0.83130000000000004</v>
      </c>
      <c r="M90" s="4">
        <v>3.73E-2</v>
      </c>
      <c r="N90" s="3">
        <v>55.786099999999998</v>
      </c>
      <c r="O90" s="4">
        <v>-7.1000000000000004E-3</v>
      </c>
      <c r="P90" s="3">
        <v>0.39019999999999999</v>
      </c>
      <c r="Q90" s="3">
        <v>0.25650000000000001</v>
      </c>
      <c r="R90" s="3">
        <v>1.1934</v>
      </c>
      <c r="S90" s="3">
        <v>0.46189999999999998</v>
      </c>
      <c r="T90" s="4">
        <v>-6.8999999999999999E-3</v>
      </c>
      <c r="U90" s="3">
        <v>0.1469</v>
      </c>
      <c r="V90" s="3">
        <v>4.24E-2</v>
      </c>
      <c r="W90" s="4">
        <v>1.7000000000000001E-2</v>
      </c>
      <c r="X90" s="4">
        <v>8.1799999999999998E-2</v>
      </c>
      <c r="Y90" s="15">
        <v>50.3</v>
      </c>
    </row>
    <row r="91" spans="3:25" x14ac:dyDescent="0.25">
      <c r="C91" s="8">
        <v>18</v>
      </c>
      <c r="D91" s="10" t="s">
        <v>21</v>
      </c>
      <c r="E91" s="3">
        <v>4664.9489999999996</v>
      </c>
      <c r="F91" s="4">
        <v>0.33600000000000002</v>
      </c>
      <c r="G91" s="3">
        <v>1129.568</v>
      </c>
      <c r="H91" s="3">
        <v>42.593800000000002</v>
      </c>
      <c r="I91" s="4">
        <v>21.6143</v>
      </c>
      <c r="J91" s="4">
        <v>-9.1200000000000003E-2</v>
      </c>
      <c r="K91" s="3">
        <v>10.700900000000001</v>
      </c>
      <c r="L91" s="3">
        <v>0.90210000000000001</v>
      </c>
      <c r="M91" s="4">
        <v>3.1399999999999997E-2</v>
      </c>
      <c r="N91" s="3">
        <v>50.816000000000003</v>
      </c>
      <c r="O91" s="4">
        <v>-2.1999999999999999E-2</v>
      </c>
      <c r="P91" s="3">
        <v>0.24560000000000001</v>
      </c>
      <c r="Q91" s="3">
        <v>0.26069999999999999</v>
      </c>
      <c r="R91" s="3">
        <v>1.1853</v>
      </c>
      <c r="S91" s="3">
        <v>0.55259999999999998</v>
      </c>
      <c r="T91" s="4">
        <v>-5.7000000000000002E-3</v>
      </c>
      <c r="U91" s="3">
        <v>0.1426</v>
      </c>
      <c r="V91" s="3">
        <v>4.7800000000000002E-2</v>
      </c>
      <c r="W91" s="4">
        <v>1.44E-2</v>
      </c>
      <c r="X91" s="4">
        <v>7.2499999999999995E-2</v>
      </c>
      <c r="Y91" s="15">
        <v>50.5</v>
      </c>
    </row>
    <row r="92" spans="3:25" x14ac:dyDescent="0.25">
      <c r="C92" s="8">
        <v>19</v>
      </c>
      <c r="D92" s="10" t="s">
        <v>22</v>
      </c>
      <c r="E92" s="3">
        <v>4399.3069999999998</v>
      </c>
      <c r="F92" s="3">
        <v>0.60870000000000002</v>
      </c>
      <c r="G92" s="3">
        <v>990.66869999999994</v>
      </c>
      <c r="H92" s="3">
        <v>11.947699999999999</v>
      </c>
      <c r="I92" s="4">
        <v>-1.3317000000000001</v>
      </c>
      <c r="J92" s="4">
        <v>-8.6599999999999996E-2</v>
      </c>
      <c r="K92" s="3">
        <v>11.635199999999999</v>
      </c>
      <c r="L92" s="3">
        <v>0.27829999999999999</v>
      </c>
      <c r="M92" s="4">
        <v>-2.0000000000000001E-4</v>
      </c>
      <c r="N92" s="3">
        <v>17.682600000000001</v>
      </c>
      <c r="O92" s="4">
        <v>-2.92E-2</v>
      </c>
      <c r="P92" s="3">
        <v>7.9200000000000007E-2</v>
      </c>
      <c r="Q92" s="3">
        <v>0.13270000000000001</v>
      </c>
      <c r="R92" s="3">
        <v>0.83069999999999999</v>
      </c>
      <c r="S92" s="3">
        <v>0.54530000000000001</v>
      </c>
      <c r="T92" s="4">
        <v>-6.3E-3</v>
      </c>
      <c r="U92" s="4">
        <v>3.9100000000000003E-2</v>
      </c>
      <c r="V92" s="3">
        <v>3.44E-2</v>
      </c>
      <c r="W92" s="4">
        <v>4.0000000000000001E-3</v>
      </c>
      <c r="X92" s="4">
        <v>7.1999999999999998E-3</v>
      </c>
      <c r="Y92" s="15">
        <v>50.5</v>
      </c>
    </row>
    <row r="93" spans="3:25" x14ac:dyDescent="0.25">
      <c r="C93" s="8">
        <v>20</v>
      </c>
      <c r="D93" s="10" t="s">
        <v>23</v>
      </c>
      <c r="E93" s="3">
        <v>5013.732</v>
      </c>
      <c r="F93" s="3">
        <v>0.6573</v>
      </c>
      <c r="G93" s="3">
        <v>1156.2470000000001</v>
      </c>
      <c r="H93" s="3">
        <v>12.0823</v>
      </c>
      <c r="I93" s="4">
        <v>2.7949999999999999</v>
      </c>
      <c r="J93" s="4">
        <v>-8.4199999999999997E-2</v>
      </c>
      <c r="K93" s="3">
        <v>13.177199999999999</v>
      </c>
      <c r="L93" s="3">
        <v>0.34639999999999999</v>
      </c>
      <c r="M93" s="3">
        <v>0.27439999999999998</v>
      </c>
      <c r="N93" s="3">
        <v>26.120899999999999</v>
      </c>
      <c r="O93" s="4">
        <v>-1.67E-2</v>
      </c>
      <c r="P93" s="3">
        <v>4.76</v>
      </c>
      <c r="Q93" s="3">
        <v>2.2052999999999998</v>
      </c>
      <c r="R93" s="3">
        <v>1.0589</v>
      </c>
      <c r="S93" s="3">
        <v>0.45979999999999999</v>
      </c>
      <c r="T93" s="4">
        <v>-6.8999999999999999E-3</v>
      </c>
      <c r="U93" s="4">
        <v>5.4300000000000001E-2</v>
      </c>
      <c r="V93" s="3">
        <v>3.61E-2</v>
      </c>
      <c r="W93" s="4">
        <v>5.0799999999999998E-2</v>
      </c>
      <c r="X93" s="4">
        <v>1.41E-2</v>
      </c>
      <c r="Y93" s="15">
        <v>50.78</v>
      </c>
    </row>
    <row r="94" spans="3:25" x14ac:dyDescent="0.25">
      <c r="C94" s="8">
        <v>21</v>
      </c>
      <c r="D94" s="10" t="s">
        <v>24</v>
      </c>
      <c r="E94" s="3">
        <v>4890.732</v>
      </c>
      <c r="F94" s="3">
        <v>0.83919999999999995</v>
      </c>
      <c r="G94" s="3">
        <v>1133.019</v>
      </c>
      <c r="H94" s="3">
        <v>14.235300000000001</v>
      </c>
      <c r="I94" s="4">
        <v>2.3249</v>
      </c>
      <c r="J94" s="4">
        <v>0.2079</v>
      </c>
      <c r="K94" s="3">
        <v>13.592700000000001</v>
      </c>
      <c r="L94" s="3">
        <v>0.34239999999999998</v>
      </c>
      <c r="M94" s="4">
        <v>1.7999999999999999E-2</v>
      </c>
      <c r="N94" s="3">
        <v>37.838099999999997</v>
      </c>
      <c r="O94" s="4">
        <v>-3.5499999999999997E-2</v>
      </c>
      <c r="P94" s="3">
        <v>0.1072</v>
      </c>
      <c r="Q94" s="3">
        <v>0.22040000000000001</v>
      </c>
      <c r="R94" s="3">
        <v>0.97430000000000005</v>
      </c>
      <c r="S94" s="3">
        <v>0.57569999999999999</v>
      </c>
      <c r="T94" s="4">
        <v>-5.7000000000000002E-3</v>
      </c>
      <c r="U94" s="4">
        <v>8.4900000000000003E-2</v>
      </c>
      <c r="V94" s="3">
        <v>4.2299999999999997E-2</v>
      </c>
      <c r="W94" s="4">
        <v>1.26E-2</v>
      </c>
      <c r="X94" s="4">
        <v>0.34699999999999998</v>
      </c>
      <c r="Y94" s="15">
        <v>52.11</v>
      </c>
    </row>
    <row r="95" spans="3:25" x14ac:dyDescent="0.25">
      <c r="C95" s="8">
        <v>22</v>
      </c>
      <c r="D95" s="10" t="s">
        <v>25</v>
      </c>
      <c r="E95" s="3">
        <v>5689.24</v>
      </c>
      <c r="F95" s="3">
        <v>0.71699999999999997</v>
      </c>
      <c r="G95" s="3">
        <v>1.6102000000000001</v>
      </c>
      <c r="H95" s="3">
        <v>13.690799999999999</v>
      </c>
      <c r="I95" s="3">
        <v>10509.25</v>
      </c>
      <c r="J95" s="4">
        <v>7.4200000000000002E-2</v>
      </c>
      <c r="K95" s="3">
        <v>2.7894999999999999</v>
      </c>
      <c r="L95" s="3">
        <v>0.23180000000000001</v>
      </c>
      <c r="M95" s="4">
        <v>-3.8999999999999998E-3</v>
      </c>
      <c r="N95" s="3">
        <v>5.2172999999999998</v>
      </c>
      <c r="O95" s="4">
        <v>-2.9100000000000001E-2</v>
      </c>
      <c r="P95" s="3">
        <v>0.1348</v>
      </c>
      <c r="Q95" s="3">
        <v>0.31640000000000001</v>
      </c>
      <c r="R95" s="3">
        <v>0.25080000000000002</v>
      </c>
      <c r="S95" s="4">
        <v>1.89E-2</v>
      </c>
      <c r="T95" s="4">
        <v>-7.4999999999999997E-3</v>
      </c>
      <c r="U95" s="4">
        <v>1.2999999999999999E-3</v>
      </c>
      <c r="V95" s="3">
        <v>3.8399999999999997E-2</v>
      </c>
      <c r="W95" s="4">
        <v>1.8599999999999998E-2</v>
      </c>
      <c r="X95" s="4">
        <v>0.21579999999999999</v>
      </c>
      <c r="Y95" s="15">
        <v>50.2</v>
      </c>
    </row>
    <row r="96" spans="3:25" x14ac:dyDescent="0.25">
      <c r="C96" s="8">
        <v>23</v>
      </c>
      <c r="D96" s="10" t="s">
        <v>26</v>
      </c>
      <c r="E96" s="3">
        <v>6057.4920000000002</v>
      </c>
      <c r="F96" s="4">
        <v>0.3498</v>
      </c>
      <c r="G96" s="3">
        <v>2.3761999999999999</v>
      </c>
      <c r="H96" s="3">
        <v>14.7447</v>
      </c>
      <c r="I96" s="3">
        <v>10989.1</v>
      </c>
      <c r="J96" s="4">
        <v>-8.8000000000000005E-3</v>
      </c>
      <c r="K96" s="3">
        <v>2.9209000000000001</v>
      </c>
      <c r="L96" s="3">
        <v>0.32279999999999998</v>
      </c>
      <c r="M96" s="4">
        <v>-8.0999999999999996E-3</v>
      </c>
      <c r="N96" s="3">
        <v>4.9935</v>
      </c>
      <c r="O96" s="4">
        <v>-3.1199999999999999E-2</v>
      </c>
      <c r="P96" s="3">
        <v>7.1400000000000005E-2</v>
      </c>
      <c r="Q96" s="3">
        <v>0.31890000000000002</v>
      </c>
      <c r="R96" s="3">
        <v>0.2261</v>
      </c>
      <c r="S96" s="4">
        <v>-4.5499999999999999E-2</v>
      </c>
      <c r="T96" s="4">
        <v>-6.8999999999999999E-3</v>
      </c>
      <c r="U96" s="4">
        <v>8.0000000000000004E-4</v>
      </c>
      <c r="V96" s="3">
        <v>3.2099999999999997E-2</v>
      </c>
      <c r="W96" s="4">
        <v>1.8E-3</v>
      </c>
      <c r="X96" s="4">
        <v>0.1444</v>
      </c>
      <c r="Y96" s="15">
        <v>49.9</v>
      </c>
    </row>
    <row r="97" spans="3:25" x14ac:dyDescent="0.25">
      <c r="C97" s="8">
        <v>24</v>
      </c>
      <c r="D97" s="10" t="s">
        <v>27</v>
      </c>
      <c r="E97" s="3">
        <v>6699.4560000000001</v>
      </c>
      <c r="F97" s="3">
        <v>0.78620000000000001</v>
      </c>
      <c r="G97" s="3">
        <v>13.5771</v>
      </c>
      <c r="H97" s="3">
        <v>16.655000000000001</v>
      </c>
      <c r="I97" s="3">
        <v>12950.71</v>
      </c>
      <c r="J97" s="4">
        <v>-1.89E-2</v>
      </c>
      <c r="K97" s="3">
        <v>3.2006000000000001</v>
      </c>
      <c r="L97" s="3">
        <v>0.22620000000000001</v>
      </c>
      <c r="M97" s="3">
        <v>0.23810000000000001</v>
      </c>
      <c r="N97" s="3">
        <v>6.8357000000000001</v>
      </c>
      <c r="O97" s="4">
        <v>-1.46E-2</v>
      </c>
      <c r="P97" s="3">
        <v>4.109</v>
      </c>
      <c r="Q97" s="3">
        <v>7.3720999999999997</v>
      </c>
      <c r="R97" s="3">
        <v>0.27060000000000001</v>
      </c>
      <c r="S97" s="4">
        <v>-6.2600000000000003E-2</v>
      </c>
      <c r="T97" s="4">
        <v>-5.5999999999999999E-3</v>
      </c>
      <c r="U97" s="4">
        <v>5.0000000000000001E-4</v>
      </c>
      <c r="V97" s="3">
        <v>2.93E-2</v>
      </c>
      <c r="W97" s="3">
        <v>9.8500000000000004E-2</v>
      </c>
      <c r="X97" s="4">
        <v>0.1043</v>
      </c>
      <c r="Y97" s="15">
        <v>50.22</v>
      </c>
    </row>
    <row r="98" spans="3:25" x14ac:dyDescent="0.25">
      <c r="C98" s="8">
        <v>25</v>
      </c>
      <c r="D98" s="10" t="s">
        <v>28</v>
      </c>
      <c r="E98" s="3">
        <v>3318.0729999999999</v>
      </c>
      <c r="F98" s="4">
        <v>0.11550000000000001</v>
      </c>
      <c r="G98" s="3">
        <v>755.36990000000003</v>
      </c>
      <c r="H98" s="3">
        <v>9.6913999999999998</v>
      </c>
      <c r="I98" s="4">
        <v>18.4193</v>
      </c>
      <c r="J98" s="4">
        <v>-5.7500000000000002E-2</v>
      </c>
      <c r="K98" s="3">
        <v>6.1864999999999997</v>
      </c>
      <c r="L98" s="3">
        <v>0.2848</v>
      </c>
      <c r="M98" s="4">
        <v>-1.0800000000000001E-2</v>
      </c>
      <c r="N98" s="3">
        <v>0.55769999999999997</v>
      </c>
      <c r="O98" s="4">
        <v>-3.3599999999999998E-2</v>
      </c>
      <c r="P98" s="3">
        <v>0.1033</v>
      </c>
      <c r="Q98" s="3">
        <v>0.29959999999999998</v>
      </c>
      <c r="R98" s="3">
        <v>0.46729999999999999</v>
      </c>
      <c r="S98" s="3">
        <v>0.24829999999999999</v>
      </c>
      <c r="T98" s="4">
        <v>-6.3E-3</v>
      </c>
      <c r="U98" s="4">
        <v>3.5999999999999999E-3</v>
      </c>
      <c r="V98" s="3">
        <v>3.5999999999999997E-2</v>
      </c>
      <c r="W98" s="4">
        <v>1.2999999999999999E-3</v>
      </c>
      <c r="X98" s="4">
        <v>4.0099999999999997E-2</v>
      </c>
      <c r="Y98" s="15">
        <v>50.4</v>
      </c>
    </row>
    <row r="99" spans="3:25" x14ac:dyDescent="0.25">
      <c r="C99" s="8">
        <v>26</v>
      </c>
      <c r="D99" s="10" t="s">
        <v>29</v>
      </c>
      <c r="E99" s="3">
        <v>3048.51</v>
      </c>
      <c r="F99" s="4">
        <v>1.9199999999999998E-2</v>
      </c>
      <c r="G99" s="3">
        <v>665.5145</v>
      </c>
      <c r="H99" s="3">
        <v>8.5429999999999993</v>
      </c>
      <c r="I99" s="4">
        <v>-4.6867999999999999</v>
      </c>
      <c r="J99" s="4">
        <v>-6.1100000000000002E-2</v>
      </c>
      <c r="K99" s="3">
        <v>6.4374000000000002</v>
      </c>
      <c r="L99" s="3">
        <v>0.49030000000000001</v>
      </c>
      <c r="M99" s="3">
        <v>0.1368</v>
      </c>
      <c r="N99" s="3">
        <v>1.3339000000000001</v>
      </c>
      <c r="O99" s="4">
        <v>-4.4200000000000003E-2</v>
      </c>
      <c r="P99" s="3">
        <v>2.5301</v>
      </c>
      <c r="Q99" s="3">
        <v>1.3778999999999999</v>
      </c>
      <c r="R99" s="3">
        <v>0.35909999999999997</v>
      </c>
      <c r="S99" s="4">
        <v>7.5200000000000003E-2</v>
      </c>
      <c r="T99" s="4">
        <v>-4.4999999999999997E-3</v>
      </c>
      <c r="U99" s="4">
        <v>1.2500000000000001E-2</v>
      </c>
      <c r="V99" s="3">
        <v>3.2500000000000001E-2</v>
      </c>
      <c r="W99" s="4">
        <v>1.5699999999999999E-2</v>
      </c>
      <c r="X99" s="4">
        <v>2.4299999999999999E-2</v>
      </c>
      <c r="Y99" s="15">
        <v>51.1</v>
      </c>
    </row>
    <row r="100" spans="3:25" x14ac:dyDescent="0.25">
      <c r="C100" s="8">
        <v>27</v>
      </c>
      <c r="D100" s="10" t="s">
        <v>30</v>
      </c>
      <c r="E100" s="3">
        <v>3022.982</v>
      </c>
      <c r="F100" s="3">
        <v>0.75939999999999996</v>
      </c>
      <c r="G100" s="3">
        <v>633.57309999999995</v>
      </c>
      <c r="H100" s="3">
        <v>41.974699999999999</v>
      </c>
      <c r="I100" s="4">
        <v>15.409599999999999</v>
      </c>
      <c r="J100" s="4">
        <v>-9.0300000000000005E-2</v>
      </c>
      <c r="K100" s="3">
        <v>7.2188999999999997</v>
      </c>
      <c r="L100" s="3">
        <v>0.1706</v>
      </c>
      <c r="M100" s="4">
        <v>4.8999999999999998E-3</v>
      </c>
      <c r="N100" s="3">
        <v>2.6194999999999999</v>
      </c>
      <c r="O100" s="4">
        <v>2.1299999999999999E-2</v>
      </c>
      <c r="P100" s="3">
        <v>0.2213</v>
      </c>
      <c r="Q100" s="3">
        <v>2.2705000000000002</v>
      </c>
      <c r="R100" s="3">
        <v>0.3402</v>
      </c>
      <c r="S100" s="3">
        <v>0.24970000000000001</v>
      </c>
      <c r="T100" s="4">
        <v>-3.8999999999999998E-3</v>
      </c>
      <c r="U100" s="4">
        <v>1.3899999999999999E-2</v>
      </c>
      <c r="V100" s="3">
        <v>3.0200000000000001E-2</v>
      </c>
      <c r="W100" s="4">
        <v>1.37E-2</v>
      </c>
      <c r="X100" s="4">
        <v>1.7999999999999999E-2</v>
      </c>
      <c r="Y100" s="15">
        <v>51.1</v>
      </c>
    </row>
    <row r="101" spans="3:25" x14ac:dyDescent="0.25">
      <c r="C101" s="8">
        <v>28</v>
      </c>
      <c r="D101" s="10" t="s">
        <v>31</v>
      </c>
      <c r="E101" s="3">
        <v>3441.1579999999999</v>
      </c>
      <c r="F101" s="3">
        <v>1.1255999999999999</v>
      </c>
      <c r="G101" s="3">
        <v>767.42880000000002</v>
      </c>
      <c r="H101" s="3">
        <v>29.892199999999999</v>
      </c>
      <c r="I101" s="3">
        <v>47.176099999999998</v>
      </c>
      <c r="J101" s="4">
        <v>-5.67E-2</v>
      </c>
      <c r="K101" s="3">
        <v>7.9362000000000004</v>
      </c>
      <c r="L101" s="3">
        <v>0.90359999999999996</v>
      </c>
      <c r="M101" s="3">
        <v>0.14230000000000001</v>
      </c>
      <c r="N101" s="3">
        <v>205.73220000000001</v>
      </c>
      <c r="O101" s="4">
        <v>-3.4500000000000003E-2</v>
      </c>
      <c r="P101" s="3">
        <v>0.19409999999999999</v>
      </c>
      <c r="Q101" s="3">
        <v>0.56110000000000004</v>
      </c>
      <c r="R101" s="3">
        <v>0.64249999999999996</v>
      </c>
      <c r="S101" s="3">
        <v>0.37480000000000002</v>
      </c>
      <c r="T101" s="4">
        <v>-2.0999999999999999E-3</v>
      </c>
      <c r="U101" s="3">
        <v>0.51400000000000001</v>
      </c>
      <c r="V101" s="3">
        <v>4.2099999999999999E-2</v>
      </c>
      <c r="W101" s="3">
        <v>6.59E-2</v>
      </c>
      <c r="X101" s="4">
        <v>0.26679999999999998</v>
      </c>
      <c r="Y101" s="15">
        <v>50.67</v>
      </c>
    </row>
    <row r="102" spans="3:25" x14ac:dyDescent="0.25">
      <c r="C102" s="8">
        <v>29</v>
      </c>
      <c r="D102" s="10" t="s">
        <v>32</v>
      </c>
      <c r="E102" s="3">
        <v>3301.6120000000001</v>
      </c>
      <c r="F102" s="3">
        <v>0.79949999999999999</v>
      </c>
      <c r="G102" s="3">
        <v>716.75980000000004</v>
      </c>
      <c r="H102" s="3">
        <v>28.103000000000002</v>
      </c>
      <c r="I102" s="4">
        <v>35.444299999999998</v>
      </c>
      <c r="J102" s="4">
        <v>-5.3499999999999999E-2</v>
      </c>
      <c r="K102" s="3">
        <v>7.6919000000000004</v>
      </c>
      <c r="L102" s="3">
        <v>0.79459999999999997</v>
      </c>
      <c r="M102" s="3">
        <v>0.13059999999999999</v>
      </c>
      <c r="N102" s="3">
        <v>197.6335</v>
      </c>
      <c r="O102" s="4">
        <v>-1.47E-2</v>
      </c>
      <c r="P102" s="3">
        <v>0.20300000000000001</v>
      </c>
      <c r="Q102" s="3">
        <v>0.40749999999999997</v>
      </c>
      <c r="R102" s="3">
        <v>0.59770000000000001</v>
      </c>
      <c r="S102" s="3">
        <v>0.34589999999999999</v>
      </c>
      <c r="T102" s="4">
        <v>-6.3E-3</v>
      </c>
      <c r="U102" s="3">
        <v>0.50380000000000003</v>
      </c>
      <c r="V102" s="3">
        <v>4.3400000000000001E-2</v>
      </c>
      <c r="W102" s="3">
        <v>6.6600000000000006E-2</v>
      </c>
      <c r="X102" s="4">
        <v>0.26200000000000001</v>
      </c>
      <c r="Y102" s="15">
        <v>50.7</v>
      </c>
    </row>
    <row r="103" spans="3:25" x14ac:dyDescent="0.25">
      <c r="C103" s="8">
        <v>30</v>
      </c>
      <c r="D103" s="10" t="s">
        <v>33</v>
      </c>
      <c r="E103" s="3">
        <v>3183.0529999999999</v>
      </c>
      <c r="F103" s="3">
        <v>1.1671</v>
      </c>
      <c r="G103" s="3">
        <v>679.34079999999994</v>
      </c>
      <c r="H103" s="3">
        <v>28.000900000000001</v>
      </c>
      <c r="I103" s="4">
        <v>24.388300000000001</v>
      </c>
      <c r="J103" s="4">
        <v>-4.5199999999999997E-2</v>
      </c>
      <c r="K103" s="3">
        <v>7.3436000000000003</v>
      </c>
      <c r="L103" s="3">
        <v>0.85609999999999997</v>
      </c>
      <c r="M103" s="3">
        <v>0.1439</v>
      </c>
      <c r="N103" s="3">
        <v>201.88810000000001</v>
      </c>
      <c r="O103" s="4">
        <v>-3.1300000000000001E-2</v>
      </c>
      <c r="P103" s="3">
        <v>0.12959999999999999</v>
      </c>
      <c r="Q103" s="3">
        <v>0.1444</v>
      </c>
      <c r="R103" s="3">
        <v>0.58609999999999995</v>
      </c>
      <c r="S103" s="3">
        <v>0.33979999999999999</v>
      </c>
      <c r="T103" s="4">
        <v>-5.7000000000000002E-3</v>
      </c>
      <c r="U103" s="3">
        <v>0.56410000000000005</v>
      </c>
      <c r="V103" s="3">
        <v>4.7399999999999998E-2</v>
      </c>
      <c r="W103" s="4">
        <v>5.5300000000000002E-2</v>
      </c>
      <c r="X103" s="4">
        <v>0.28899999999999998</v>
      </c>
      <c r="Y103" s="15">
        <v>50</v>
      </c>
    </row>
    <row r="104" spans="3:25" x14ac:dyDescent="0.25">
      <c r="C104" s="8">
        <v>31</v>
      </c>
      <c r="D104" s="10" t="s">
        <v>34</v>
      </c>
      <c r="E104" s="3">
        <v>3057.6669999999999</v>
      </c>
      <c r="F104" s="3">
        <v>0.8044</v>
      </c>
      <c r="G104" s="3">
        <v>718.08330000000001</v>
      </c>
      <c r="H104" s="3">
        <v>10.283899999999999</v>
      </c>
      <c r="I104" s="4">
        <v>-0.80430000000000001</v>
      </c>
      <c r="J104" s="4">
        <v>-9.8199999999999996E-2</v>
      </c>
      <c r="K104" s="3">
        <v>6.9715999999999996</v>
      </c>
      <c r="L104" s="3">
        <v>0.30709999999999998</v>
      </c>
      <c r="M104" s="4">
        <v>3.15E-2</v>
      </c>
      <c r="N104" s="3">
        <v>62.978200000000001</v>
      </c>
      <c r="O104" s="4">
        <v>-2.5700000000000001E-2</v>
      </c>
      <c r="P104" s="3">
        <v>0.1661</v>
      </c>
      <c r="Q104" s="3">
        <v>0.23250000000000001</v>
      </c>
      <c r="R104" s="3">
        <v>0.34899999999999998</v>
      </c>
      <c r="S104" s="3">
        <v>0.34789999999999999</v>
      </c>
      <c r="T104" s="4">
        <v>-6.3E-3</v>
      </c>
      <c r="U104" s="3">
        <v>0.14369999999999999</v>
      </c>
      <c r="V104" s="3">
        <v>4.2099999999999999E-2</v>
      </c>
      <c r="W104" s="4">
        <v>2.7400000000000001E-2</v>
      </c>
      <c r="X104" s="4">
        <v>5.0900000000000001E-2</v>
      </c>
      <c r="Y104" s="15">
        <v>50.5</v>
      </c>
    </row>
    <row r="105" spans="3:25" x14ac:dyDescent="0.25">
      <c r="C105" s="8">
        <v>32</v>
      </c>
      <c r="D105" s="10" t="s">
        <v>35</v>
      </c>
      <c r="E105" s="3">
        <v>3087.5880000000002</v>
      </c>
      <c r="F105" s="3">
        <v>1.1752</v>
      </c>
      <c r="G105" s="3">
        <v>730.72379999999998</v>
      </c>
      <c r="H105" s="3">
        <v>9.7148000000000003</v>
      </c>
      <c r="I105" s="4">
        <v>2.8329</v>
      </c>
      <c r="J105" s="4">
        <v>-0.10680000000000001</v>
      </c>
      <c r="K105" s="3">
        <v>6.8220999999999998</v>
      </c>
      <c r="L105" s="3">
        <v>0.44290000000000002</v>
      </c>
      <c r="M105" s="4">
        <v>3.8300000000000001E-2</v>
      </c>
      <c r="N105" s="3">
        <v>67.554599999999994</v>
      </c>
      <c r="O105" s="4">
        <v>-2.1299999999999999E-2</v>
      </c>
      <c r="P105" s="3">
        <v>0.15379999999999999</v>
      </c>
      <c r="Q105" s="3">
        <v>0.29499999999999998</v>
      </c>
      <c r="R105" s="3">
        <v>0.37559999999999999</v>
      </c>
      <c r="S105" s="3">
        <v>0.33250000000000002</v>
      </c>
      <c r="T105" s="4">
        <v>-6.8999999999999999E-3</v>
      </c>
      <c r="U105" s="3">
        <v>0.15959999999999999</v>
      </c>
      <c r="V105" s="3">
        <v>2.46E-2</v>
      </c>
      <c r="W105" s="4">
        <v>1.9599999999999999E-2</v>
      </c>
      <c r="X105" s="4">
        <v>5.3499999999999999E-2</v>
      </c>
      <c r="Y105" s="15">
        <v>50.7</v>
      </c>
    </row>
    <row r="106" spans="3:25" x14ac:dyDescent="0.25">
      <c r="C106" s="8">
        <v>33</v>
      </c>
      <c r="D106" s="10" t="s">
        <v>36</v>
      </c>
      <c r="E106" s="3">
        <v>3177.3009999999999</v>
      </c>
      <c r="F106" s="3">
        <v>0.7127</v>
      </c>
      <c r="G106" s="3">
        <v>736.24800000000005</v>
      </c>
      <c r="H106" s="3">
        <v>10.2957</v>
      </c>
      <c r="I106" s="4">
        <v>0.64580000000000004</v>
      </c>
      <c r="J106" s="4">
        <v>-0.1047</v>
      </c>
      <c r="K106" s="3">
        <v>6.8262</v>
      </c>
      <c r="L106" s="3">
        <v>0.33329999999999999</v>
      </c>
      <c r="M106" s="4">
        <v>4.1000000000000002E-2</v>
      </c>
      <c r="N106" s="3">
        <v>96.321899999999999</v>
      </c>
      <c r="O106" s="4">
        <v>-1.8599999999999998E-2</v>
      </c>
      <c r="P106" s="3">
        <v>0.17219999999999999</v>
      </c>
      <c r="Q106" s="3">
        <v>0.49890000000000001</v>
      </c>
      <c r="R106" s="3">
        <v>0.38190000000000002</v>
      </c>
      <c r="S106" s="3">
        <v>0.44269999999999998</v>
      </c>
      <c r="T106" s="4">
        <v>-6.3E-3</v>
      </c>
      <c r="U106" s="3">
        <v>0.2394</v>
      </c>
      <c r="V106" s="3">
        <v>4.0599999999999997E-2</v>
      </c>
      <c r="W106" s="4">
        <v>3.15E-2</v>
      </c>
      <c r="X106" s="4">
        <v>9.0399999999999994E-2</v>
      </c>
      <c r="Y106" s="15">
        <v>50.6</v>
      </c>
    </row>
    <row r="107" spans="3:25" x14ac:dyDescent="0.25">
      <c r="C107" s="8">
        <v>34</v>
      </c>
      <c r="D107" s="10" t="s">
        <v>37</v>
      </c>
      <c r="E107" s="3">
        <v>2157.6439999999998</v>
      </c>
      <c r="F107" s="4">
        <v>0.16270000000000001</v>
      </c>
      <c r="G107" s="3">
        <v>100.71420000000001</v>
      </c>
      <c r="H107" s="3">
        <v>8.2316000000000003</v>
      </c>
      <c r="I107" s="3">
        <v>1786.867</v>
      </c>
      <c r="J107" s="4">
        <v>-0.12180000000000001</v>
      </c>
      <c r="K107" s="3">
        <v>2.7755999999999998</v>
      </c>
      <c r="L107" s="3">
        <v>0.10589999999999999</v>
      </c>
      <c r="M107" s="4">
        <v>4.5999999999999999E-2</v>
      </c>
      <c r="N107" s="3">
        <v>1.1659999999999999</v>
      </c>
      <c r="O107" s="4">
        <v>-3.7999999999999999E-2</v>
      </c>
      <c r="P107" s="3">
        <v>0.98080000000000001</v>
      </c>
      <c r="Q107" s="3">
        <v>0.92710000000000004</v>
      </c>
      <c r="R107" s="3">
        <v>0.47899999999999998</v>
      </c>
      <c r="S107" s="4">
        <v>1.38E-2</v>
      </c>
      <c r="T107" s="4">
        <v>-6.8999999999999999E-3</v>
      </c>
      <c r="U107" s="4">
        <v>4.0000000000000002E-4</v>
      </c>
      <c r="V107" s="3">
        <v>2.8899999999999999E-2</v>
      </c>
      <c r="W107" s="4">
        <v>1.7100000000000001E-2</v>
      </c>
      <c r="X107" s="4">
        <v>-1.5599999999999999E-2</v>
      </c>
      <c r="Y107" s="15">
        <v>49.1</v>
      </c>
    </row>
    <row r="108" spans="3:25" x14ac:dyDescent="0.25">
      <c r="C108" s="8">
        <v>35</v>
      </c>
      <c r="D108" s="10" t="s">
        <v>38</v>
      </c>
      <c r="E108" s="3">
        <v>2206.1889999999999</v>
      </c>
      <c r="F108" s="4">
        <v>0.15939999999999999</v>
      </c>
      <c r="G108" s="3">
        <v>104.5042</v>
      </c>
      <c r="H108" s="3">
        <v>7.0655000000000001</v>
      </c>
      <c r="I108" s="3">
        <v>1325.1669999999999</v>
      </c>
      <c r="J108" s="4">
        <v>-0.1341</v>
      </c>
      <c r="K108" s="3">
        <v>2.7926000000000002</v>
      </c>
      <c r="L108" s="4">
        <v>6.0900000000000003E-2</v>
      </c>
      <c r="M108" s="4">
        <v>-8.0000000000000002E-3</v>
      </c>
      <c r="N108" s="3">
        <v>0.77629999999999999</v>
      </c>
      <c r="O108" s="4">
        <v>-4.2700000000000002E-2</v>
      </c>
      <c r="P108" s="3">
        <v>0.1111</v>
      </c>
      <c r="Q108" s="3">
        <v>0.43480000000000002</v>
      </c>
      <c r="R108" s="3">
        <v>0.51859999999999995</v>
      </c>
      <c r="S108" s="4">
        <v>-2.0299999999999999E-2</v>
      </c>
      <c r="T108" s="4">
        <v>-7.4999999999999997E-3</v>
      </c>
      <c r="U108" s="4">
        <v>6.9999999999999999E-4</v>
      </c>
      <c r="V108" s="3">
        <v>2.63E-2</v>
      </c>
      <c r="W108" s="4">
        <v>5.0000000000000001E-4</v>
      </c>
      <c r="X108" s="4">
        <v>-1.9199999999999998E-2</v>
      </c>
      <c r="Y108" s="15">
        <v>50.7</v>
      </c>
    </row>
    <row r="109" spans="3:25" x14ac:dyDescent="0.25">
      <c r="C109" s="8">
        <v>36</v>
      </c>
      <c r="D109" s="10" t="s">
        <v>39</v>
      </c>
      <c r="E109" s="3">
        <v>2225.114</v>
      </c>
      <c r="F109" s="4">
        <v>0.26400000000000001</v>
      </c>
      <c r="G109" s="3">
        <v>85.917100000000005</v>
      </c>
      <c r="H109" s="3">
        <v>6.9005999999999998</v>
      </c>
      <c r="I109" s="3">
        <v>1635.4559999999999</v>
      </c>
      <c r="J109" s="4">
        <v>-0.13020000000000001</v>
      </c>
      <c r="K109" s="3">
        <v>2.5960999999999999</v>
      </c>
      <c r="L109" s="3">
        <v>9.8900000000000002E-2</v>
      </c>
      <c r="M109" s="4">
        <v>1.1000000000000001E-3</v>
      </c>
      <c r="N109" s="3">
        <v>0.87290000000000001</v>
      </c>
      <c r="O109" s="4">
        <v>-3.7199999999999997E-2</v>
      </c>
      <c r="P109" s="3">
        <v>9.5899999999999999E-2</v>
      </c>
      <c r="Q109" s="3">
        <v>0.246</v>
      </c>
      <c r="R109" s="3">
        <v>0.46279999999999999</v>
      </c>
      <c r="S109" s="4">
        <v>-3.2000000000000001E-2</v>
      </c>
      <c r="T109" s="4">
        <v>-1.9E-3</v>
      </c>
      <c r="U109" s="4">
        <v>2.9999999999999997E-4</v>
      </c>
      <c r="V109" s="3">
        <v>3.4500000000000003E-2</v>
      </c>
      <c r="W109" s="4">
        <v>2.5700000000000001E-2</v>
      </c>
      <c r="X109" s="4">
        <v>-2.2599999999999999E-2</v>
      </c>
      <c r="Y109" s="15">
        <v>50.1</v>
      </c>
    </row>
    <row r="110" spans="3:25" x14ac:dyDescent="0.25">
      <c r="C110" s="8">
        <v>37</v>
      </c>
      <c r="D110" s="10" t="s">
        <v>40</v>
      </c>
      <c r="E110" s="3">
        <v>2475.7759999999998</v>
      </c>
      <c r="F110" s="4">
        <v>0.216</v>
      </c>
      <c r="G110" s="3">
        <v>532.81410000000005</v>
      </c>
      <c r="H110" s="3">
        <v>7.9025999999999996</v>
      </c>
      <c r="I110" s="4">
        <v>13.653</v>
      </c>
      <c r="J110" s="4">
        <v>-0.12509999999999999</v>
      </c>
      <c r="K110" s="3">
        <v>5.1410999999999998</v>
      </c>
      <c r="L110" s="3">
        <v>0.10780000000000001</v>
      </c>
      <c r="M110" s="4">
        <v>-7.1999999999999998E-3</v>
      </c>
      <c r="N110" s="3">
        <v>1.5014000000000001</v>
      </c>
      <c r="O110" s="4">
        <v>-4.7199999999999999E-2</v>
      </c>
      <c r="P110" s="3">
        <v>6.0400000000000002E-2</v>
      </c>
      <c r="Q110" s="3">
        <v>0.31909999999999999</v>
      </c>
      <c r="R110" s="3">
        <v>0.23280000000000001</v>
      </c>
      <c r="S110" s="3">
        <v>0.16669999999999999</v>
      </c>
      <c r="T110" s="4">
        <v>-6.3E-3</v>
      </c>
      <c r="U110" s="4">
        <v>9.4999999999999998E-3</v>
      </c>
      <c r="V110" s="3">
        <v>3.5200000000000002E-2</v>
      </c>
      <c r="W110" s="4">
        <v>1.1999999999999999E-3</v>
      </c>
      <c r="X110" s="4">
        <v>-2.2499999999999999E-2</v>
      </c>
      <c r="Y110" s="15">
        <v>50.7</v>
      </c>
    </row>
    <row r="111" spans="3:25" x14ac:dyDescent="0.25">
      <c r="C111" s="8">
        <v>38</v>
      </c>
      <c r="D111" s="10" t="s">
        <v>41</v>
      </c>
      <c r="E111" s="3">
        <v>2396.6590000000001</v>
      </c>
      <c r="F111" s="4">
        <v>2.63E-2</v>
      </c>
      <c r="G111" s="3">
        <v>502.3999</v>
      </c>
      <c r="H111" s="3">
        <v>7.6017000000000001</v>
      </c>
      <c r="I111" s="4">
        <v>-1.8075000000000001</v>
      </c>
      <c r="J111" s="4">
        <v>-0.1386</v>
      </c>
      <c r="K111" s="3">
        <v>5.4360999999999997</v>
      </c>
      <c r="L111" s="3">
        <v>0.13089999999999999</v>
      </c>
      <c r="M111" s="3">
        <v>9.5699999999999993E-2</v>
      </c>
      <c r="N111" s="3">
        <v>2.915</v>
      </c>
      <c r="O111" s="4">
        <v>-3.6400000000000002E-2</v>
      </c>
      <c r="P111" s="3">
        <v>1.8934</v>
      </c>
      <c r="Q111" s="3">
        <v>1.048</v>
      </c>
      <c r="R111" s="3">
        <v>0.20399999999999999</v>
      </c>
      <c r="S111" s="3">
        <v>0.18160000000000001</v>
      </c>
      <c r="T111" s="4">
        <v>-7.4999999999999997E-3</v>
      </c>
      <c r="U111" s="4">
        <v>1.5900000000000001E-2</v>
      </c>
      <c r="V111" s="3">
        <v>4.2700000000000002E-2</v>
      </c>
      <c r="W111" s="4">
        <v>5.8999999999999999E-3</v>
      </c>
      <c r="X111" s="4">
        <v>-2.3900000000000001E-2</v>
      </c>
      <c r="Y111" s="15">
        <v>50.4</v>
      </c>
    </row>
    <row r="112" spans="3:25" x14ac:dyDescent="0.25">
      <c r="C112" s="8">
        <v>39</v>
      </c>
      <c r="D112" s="10" t="s">
        <v>42</v>
      </c>
      <c r="E112" s="3">
        <v>2446.7350000000001</v>
      </c>
      <c r="F112" s="4">
        <v>0.26450000000000001</v>
      </c>
      <c r="G112" s="3">
        <v>502.79289999999997</v>
      </c>
      <c r="H112" s="3">
        <v>9.8088999999999995</v>
      </c>
      <c r="I112" s="4">
        <v>-8.3000000000000007</v>
      </c>
      <c r="J112" s="4">
        <v>-0.12330000000000001</v>
      </c>
      <c r="K112" s="3">
        <v>5.4455999999999998</v>
      </c>
      <c r="L112" s="4">
        <v>8.3000000000000004E-2</v>
      </c>
      <c r="M112" s="4">
        <v>9.7999999999999997E-3</v>
      </c>
      <c r="N112" s="3">
        <v>8.8484999999999996</v>
      </c>
      <c r="O112" s="4">
        <v>-3.4599999999999999E-2</v>
      </c>
      <c r="P112" s="3">
        <v>0.1321</v>
      </c>
      <c r="Q112" s="3">
        <v>0.28100000000000003</v>
      </c>
      <c r="R112" s="3">
        <v>0.1865</v>
      </c>
      <c r="S112" s="3">
        <v>0.27679999999999999</v>
      </c>
      <c r="T112" s="4">
        <v>-3.8E-3</v>
      </c>
      <c r="U112" s="4">
        <v>4.0800000000000003E-2</v>
      </c>
      <c r="V112" s="3">
        <v>3.5999999999999997E-2</v>
      </c>
      <c r="W112" s="4">
        <v>4.8999999999999998E-3</v>
      </c>
      <c r="X112" s="4">
        <v>-1.89E-2</v>
      </c>
      <c r="Y112" s="15">
        <v>50.4</v>
      </c>
    </row>
    <row r="113" spans="3:25" x14ac:dyDescent="0.25">
      <c r="C113" s="8">
        <v>40</v>
      </c>
      <c r="D113" s="10" t="s">
        <v>43</v>
      </c>
      <c r="E113" s="3">
        <v>2386.6759999999999</v>
      </c>
      <c r="F113" s="3">
        <v>1.6447000000000001</v>
      </c>
      <c r="G113" s="3">
        <v>522.67449999999997</v>
      </c>
      <c r="H113" s="3">
        <v>21.887699999999999</v>
      </c>
      <c r="I113" s="4">
        <v>29.5215</v>
      </c>
      <c r="J113" s="4">
        <v>-8.2500000000000004E-2</v>
      </c>
      <c r="K113" s="3">
        <v>5.2412999999999998</v>
      </c>
      <c r="L113" s="3">
        <v>0.75570000000000004</v>
      </c>
      <c r="M113" s="3">
        <v>0.26479999999999998</v>
      </c>
      <c r="N113" s="3">
        <v>318.65170000000001</v>
      </c>
      <c r="O113" s="4">
        <v>1.01E-2</v>
      </c>
      <c r="P113" s="3">
        <v>2.6530999999999998</v>
      </c>
      <c r="Q113" s="3">
        <v>27.1844</v>
      </c>
      <c r="R113" s="3">
        <v>0.45839999999999997</v>
      </c>
      <c r="S113" s="3">
        <v>0.2482</v>
      </c>
      <c r="T113" s="3">
        <v>8.2900000000000001E-2</v>
      </c>
      <c r="U113" s="3">
        <v>0.91990000000000005</v>
      </c>
      <c r="V113" s="3">
        <v>4.0099999999999997E-2</v>
      </c>
      <c r="W113" s="3">
        <v>0.32250000000000001</v>
      </c>
      <c r="X113" s="4">
        <v>0.38290000000000002</v>
      </c>
      <c r="Y113" s="15">
        <v>51</v>
      </c>
    </row>
    <row r="114" spans="3:25" x14ac:dyDescent="0.25">
      <c r="C114" s="8">
        <v>41</v>
      </c>
      <c r="D114" s="10" t="s">
        <v>44</v>
      </c>
      <c r="E114" s="3">
        <v>2290.3310000000001</v>
      </c>
      <c r="F114" s="3">
        <v>3.2509999999999999</v>
      </c>
      <c r="G114" s="3">
        <v>502.01010000000002</v>
      </c>
      <c r="H114" s="3">
        <v>21.610199999999999</v>
      </c>
      <c r="I114" s="3">
        <v>82.703900000000004</v>
      </c>
      <c r="J114" s="4">
        <v>-6.4100000000000004E-2</v>
      </c>
      <c r="K114" s="3">
        <v>4.9294000000000002</v>
      </c>
      <c r="L114" s="3">
        <v>0.84150000000000003</v>
      </c>
      <c r="M114" s="3">
        <v>0.33750000000000002</v>
      </c>
      <c r="N114" s="3">
        <v>346.91019999999997</v>
      </c>
      <c r="O114" s="4">
        <v>2.23E-2</v>
      </c>
      <c r="P114" s="3">
        <v>0.62019999999999997</v>
      </c>
      <c r="Q114" s="3">
        <v>0.83250000000000002</v>
      </c>
      <c r="R114" s="3">
        <v>0.43690000000000001</v>
      </c>
      <c r="S114" s="3">
        <v>0.34379999999999999</v>
      </c>
      <c r="T114" s="4">
        <v>-4.4000000000000003E-3</v>
      </c>
      <c r="U114" s="3">
        <v>1.0347</v>
      </c>
      <c r="V114" s="3">
        <v>3.7600000000000001E-2</v>
      </c>
      <c r="W114" s="3">
        <v>0.86180000000000001</v>
      </c>
      <c r="X114" s="4">
        <v>0.4209</v>
      </c>
      <c r="Y114" s="15">
        <v>50.6</v>
      </c>
    </row>
    <row r="115" spans="3:25" x14ac:dyDescent="0.25">
      <c r="C115" s="8">
        <v>42</v>
      </c>
      <c r="D115" s="10" t="s">
        <v>45</v>
      </c>
      <c r="E115" s="3">
        <v>2572.2669999999998</v>
      </c>
      <c r="F115" s="3">
        <v>2.1111</v>
      </c>
      <c r="G115" s="3">
        <v>526.85429999999997</v>
      </c>
      <c r="H115" s="3">
        <v>46.418700000000001</v>
      </c>
      <c r="I115" s="4">
        <v>29.1965</v>
      </c>
      <c r="J115" s="4">
        <v>-7.0400000000000004E-2</v>
      </c>
      <c r="K115" s="3">
        <v>5.2324000000000002</v>
      </c>
      <c r="L115" s="3">
        <v>0.76280000000000003</v>
      </c>
      <c r="M115" s="3">
        <v>0.24440000000000001</v>
      </c>
      <c r="N115" s="3">
        <v>296.57299999999998</v>
      </c>
      <c r="O115" s="4">
        <v>2.3999999999999998E-3</v>
      </c>
      <c r="P115" s="3">
        <v>0.19539999999999999</v>
      </c>
      <c r="Q115" s="3">
        <v>0.63870000000000005</v>
      </c>
      <c r="R115" s="3">
        <v>0.43080000000000002</v>
      </c>
      <c r="S115" s="3">
        <v>0.36609999999999998</v>
      </c>
      <c r="T115" s="4">
        <v>-4.4000000000000003E-3</v>
      </c>
      <c r="U115" s="3">
        <v>0.85670000000000002</v>
      </c>
      <c r="V115" s="3">
        <v>5.1299999999999998E-2</v>
      </c>
      <c r="W115" s="3">
        <v>0.1018</v>
      </c>
      <c r="X115" s="4">
        <v>0.35349999999999998</v>
      </c>
      <c r="Y115" s="15">
        <v>50.6</v>
      </c>
    </row>
    <row r="116" spans="3:25" x14ac:dyDescent="0.25">
      <c r="C116" s="8">
        <v>43</v>
      </c>
      <c r="D116" s="10" t="s">
        <v>46</v>
      </c>
      <c r="E116" s="3">
        <v>2434.5659999999998</v>
      </c>
      <c r="F116" s="4">
        <v>0.30909999999999999</v>
      </c>
      <c r="G116" s="3">
        <v>513.79880000000003</v>
      </c>
      <c r="H116" s="3">
        <v>7.4717000000000002</v>
      </c>
      <c r="I116" s="4">
        <v>-16.553599999999999</v>
      </c>
      <c r="J116" s="4">
        <v>-0.13159999999999999</v>
      </c>
      <c r="K116" s="3">
        <v>4.1923000000000004</v>
      </c>
      <c r="L116" s="3">
        <v>0.2455</v>
      </c>
      <c r="M116" s="4">
        <v>5.8700000000000002E-2</v>
      </c>
      <c r="N116" s="3">
        <v>67.0792</v>
      </c>
      <c r="O116" s="4">
        <v>-3.3700000000000001E-2</v>
      </c>
      <c r="P116" s="3">
        <v>0.54979999999999996</v>
      </c>
      <c r="Q116" s="3">
        <v>0.41739999999999999</v>
      </c>
      <c r="R116" s="3">
        <v>0.1958</v>
      </c>
      <c r="S116" s="3">
        <v>0.1925</v>
      </c>
      <c r="T116" s="4">
        <v>-6.3E-3</v>
      </c>
      <c r="U116" s="3">
        <v>0.14779999999999999</v>
      </c>
      <c r="V116" s="3">
        <v>3.4200000000000001E-2</v>
      </c>
      <c r="W116" s="4">
        <v>2.1299999999999999E-2</v>
      </c>
      <c r="X116" s="4">
        <v>4.0599999999999997E-2</v>
      </c>
      <c r="Y116" s="15">
        <v>50.6</v>
      </c>
    </row>
    <row r="117" spans="3:25" x14ac:dyDescent="0.25">
      <c r="C117" s="8">
        <v>44</v>
      </c>
      <c r="D117" s="10" t="s">
        <v>47</v>
      </c>
      <c r="E117" s="3">
        <v>2426.4349999999999</v>
      </c>
      <c r="F117" s="3">
        <v>0.78410000000000002</v>
      </c>
      <c r="G117" s="3">
        <v>568.90620000000001</v>
      </c>
      <c r="H117" s="3">
        <v>7.69</v>
      </c>
      <c r="I117" s="4">
        <v>-8.3536999999999999</v>
      </c>
      <c r="J117" s="4">
        <v>-0.1207</v>
      </c>
      <c r="K117" s="3">
        <v>4.0876999999999999</v>
      </c>
      <c r="L117" s="3">
        <v>0.32290000000000002</v>
      </c>
      <c r="M117" s="4">
        <v>4.8000000000000001E-2</v>
      </c>
      <c r="N117" s="3">
        <v>104.35</v>
      </c>
      <c r="O117" s="4">
        <v>-2.3400000000000001E-2</v>
      </c>
      <c r="P117" s="3">
        <v>0.1142</v>
      </c>
      <c r="Q117" s="3">
        <v>0.28739999999999999</v>
      </c>
      <c r="R117" s="3">
        <v>0.23580000000000001</v>
      </c>
      <c r="S117" s="3">
        <v>0.34429999999999999</v>
      </c>
      <c r="T117" s="4">
        <v>-6.8999999999999999E-3</v>
      </c>
      <c r="U117" s="3">
        <v>0.26750000000000002</v>
      </c>
      <c r="V117" s="3">
        <v>3.6600000000000001E-2</v>
      </c>
      <c r="W117" s="4">
        <v>3.5299999999999998E-2</v>
      </c>
      <c r="X117" s="4">
        <v>8.6499999999999994E-2</v>
      </c>
      <c r="Y117" s="15">
        <v>50.1</v>
      </c>
    </row>
    <row r="118" spans="3:25" x14ac:dyDescent="0.25">
      <c r="C118" s="8">
        <v>45</v>
      </c>
      <c r="D118" s="10" t="s">
        <v>48</v>
      </c>
      <c r="E118" s="3">
        <v>2375.0949999999998</v>
      </c>
      <c r="F118" s="4">
        <v>0.55379999999999996</v>
      </c>
      <c r="G118" s="3">
        <v>550.47170000000006</v>
      </c>
      <c r="H118" s="3">
        <v>7.7497999999999996</v>
      </c>
      <c r="I118" s="4">
        <v>-10.427899999999999</v>
      </c>
      <c r="J118" s="4">
        <v>-0.1221</v>
      </c>
      <c r="K118" s="3">
        <v>3.7061000000000002</v>
      </c>
      <c r="L118" s="3">
        <v>0.39279999999999998</v>
      </c>
      <c r="M118" s="4">
        <v>6.0400000000000002E-2</v>
      </c>
      <c r="N118" s="3">
        <v>138.78569999999999</v>
      </c>
      <c r="O118" s="4">
        <v>-2.23E-2</v>
      </c>
      <c r="P118" s="3">
        <v>0.1002</v>
      </c>
      <c r="Q118" s="3">
        <v>0.2087</v>
      </c>
      <c r="R118" s="3">
        <v>0.25700000000000001</v>
      </c>
      <c r="S118" s="3">
        <v>0.28389999999999999</v>
      </c>
      <c r="T118" s="4">
        <v>-5.0000000000000001E-3</v>
      </c>
      <c r="U118" s="3">
        <v>0.38100000000000001</v>
      </c>
      <c r="V118" s="3">
        <v>3.6200000000000003E-2</v>
      </c>
      <c r="W118" s="4">
        <v>4.2000000000000003E-2</v>
      </c>
      <c r="X118" s="4">
        <v>0.13700000000000001</v>
      </c>
      <c r="Y118" s="15">
        <v>53.4</v>
      </c>
    </row>
    <row r="119" spans="3:25" x14ac:dyDescent="0.25">
      <c r="C119" s="8">
        <v>46</v>
      </c>
      <c r="D119" s="10" t="s">
        <v>49</v>
      </c>
      <c r="E119" s="3">
        <v>1404.213</v>
      </c>
      <c r="F119" s="4">
        <v>0.30919999999999997</v>
      </c>
      <c r="G119" s="3">
        <v>223.95349999999999</v>
      </c>
      <c r="H119" s="3">
        <v>5.8136999999999999</v>
      </c>
      <c r="I119" s="3">
        <v>678.92129999999997</v>
      </c>
      <c r="J119" s="4">
        <v>-0.1404</v>
      </c>
      <c r="K119" s="3">
        <v>2.0636999999999999</v>
      </c>
      <c r="L119" s="4">
        <v>3.04E-2</v>
      </c>
      <c r="M119" s="4">
        <v>1.8599999999999998E-2</v>
      </c>
      <c r="N119" s="4">
        <v>0.28560000000000002</v>
      </c>
      <c r="O119" s="4">
        <v>-2.7900000000000001E-2</v>
      </c>
      <c r="P119" s="3">
        <v>0.41249999999999998</v>
      </c>
      <c r="Q119" s="3">
        <v>0.45390000000000003</v>
      </c>
      <c r="R119" s="3">
        <v>0.42049999999999998</v>
      </c>
      <c r="S119" s="4">
        <v>-7.3899999999999993E-2</v>
      </c>
      <c r="T119" s="4">
        <v>-4.4000000000000003E-3</v>
      </c>
      <c r="U119" s="4">
        <v>5.0000000000000001E-4</v>
      </c>
      <c r="V119" s="3">
        <v>3.3399999999999999E-2</v>
      </c>
      <c r="W119" s="4">
        <v>2E-3</v>
      </c>
      <c r="X119" s="4">
        <v>-3.0200000000000001E-2</v>
      </c>
      <c r="Y119" s="15">
        <v>50.5</v>
      </c>
    </row>
    <row r="120" spans="3:25" x14ac:dyDescent="0.25">
      <c r="C120" s="8">
        <v>47</v>
      </c>
      <c r="D120" s="10" t="s">
        <v>50</v>
      </c>
      <c r="E120" s="3">
        <v>1420.2850000000001</v>
      </c>
      <c r="F120" s="4">
        <v>0.26329999999999998</v>
      </c>
      <c r="G120" s="3">
        <v>204.99160000000001</v>
      </c>
      <c r="H120" s="3">
        <v>4.9595000000000002</v>
      </c>
      <c r="I120" s="3">
        <v>337.03129999999999</v>
      </c>
      <c r="J120" s="4">
        <v>-0.16250000000000001</v>
      </c>
      <c r="K120" s="3">
        <v>1.9655</v>
      </c>
      <c r="L120" s="4">
        <v>3.5799999999999998E-2</v>
      </c>
      <c r="M120" s="3">
        <v>0.1298</v>
      </c>
      <c r="N120" s="4">
        <v>0.2949</v>
      </c>
      <c r="O120" s="4">
        <v>-2.98E-2</v>
      </c>
      <c r="P120" s="3">
        <v>1.8657999999999999</v>
      </c>
      <c r="Q120" s="3">
        <v>1.2779</v>
      </c>
      <c r="R120" s="3">
        <v>0.38800000000000001</v>
      </c>
      <c r="S120" s="4">
        <v>-7.3400000000000007E-2</v>
      </c>
      <c r="T120" s="4">
        <v>-6.8999999999999999E-3</v>
      </c>
      <c r="U120" s="4">
        <v>1E-3</v>
      </c>
      <c r="V120" s="3">
        <v>2.53E-2</v>
      </c>
      <c r="W120" s="4">
        <v>3.3999999999999998E-3</v>
      </c>
      <c r="X120" s="4">
        <v>-3.4799999999999998E-2</v>
      </c>
      <c r="Y120" s="15">
        <v>50.7</v>
      </c>
    </row>
    <row r="121" spans="3:25" x14ac:dyDescent="0.25">
      <c r="C121" s="8">
        <v>48</v>
      </c>
      <c r="D121" s="10" t="s">
        <v>51</v>
      </c>
      <c r="E121" s="3">
        <v>1411.144</v>
      </c>
      <c r="F121" s="4">
        <v>0.1211</v>
      </c>
      <c r="G121" s="3">
        <v>212.18960000000001</v>
      </c>
      <c r="H121" s="3">
        <v>4.7786</v>
      </c>
      <c r="I121" s="3">
        <v>302.5095</v>
      </c>
      <c r="J121" s="4">
        <v>-0.1542</v>
      </c>
      <c r="K121" s="3">
        <v>2.0718000000000001</v>
      </c>
      <c r="L121" s="4">
        <v>3.7699999999999997E-2</v>
      </c>
      <c r="M121" s="4">
        <v>-8.6E-3</v>
      </c>
      <c r="N121" s="4">
        <v>0.16769999999999999</v>
      </c>
      <c r="O121" s="4">
        <v>-3.85E-2</v>
      </c>
      <c r="P121" s="3">
        <v>8.4500000000000006E-2</v>
      </c>
      <c r="Q121" s="3">
        <v>0.13469999999999999</v>
      </c>
      <c r="R121" s="3">
        <v>0.42159999999999997</v>
      </c>
      <c r="S121" s="4">
        <v>-4.36E-2</v>
      </c>
      <c r="T121" s="4">
        <v>-6.3E-3</v>
      </c>
      <c r="U121" s="4">
        <v>2.9999999999999997E-4</v>
      </c>
      <c r="V121" s="3">
        <v>3.0300000000000001E-2</v>
      </c>
      <c r="W121" s="4">
        <v>-2.5000000000000001E-3</v>
      </c>
      <c r="X121" s="4">
        <v>-3.5099999999999999E-2</v>
      </c>
      <c r="Y121" s="15">
        <v>50.2</v>
      </c>
    </row>
    <row r="122" spans="3:25" x14ac:dyDescent="0.25">
      <c r="C122" s="8">
        <v>49</v>
      </c>
      <c r="D122" s="10" t="s">
        <v>52</v>
      </c>
      <c r="E122" s="3">
        <v>2278.2280000000001</v>
      </c>
      <c r="F122" s="4">
        <v>2.6700000000000002E-2</v>
      </c>
      <c r="G122" s="3">
        <v>497.74149999999997</v>
      </c>
      <c r="H122" s="3">
        <v>6.8940999999999999</v>
      </c>
      <c r="I122" s="4">
        <v>4.6867000000000001</v>
      </c>
      <c r="J122" s="4">
        <v>-0.15759999999999999</v>
      </c>
      <c r="K122" s="3">
        <v>5.0275999999999996</v>
      </c>
      <c r="L122" s="3">
        <v>0.19789999999999999</v>
      </c>
      <c r="M122" s="4">
        <v>2.0199999999999999E-2</v>
      </c>
      <c r="N122" s="3">
        <v>4.3780000000000001</v>
      </c>
      <c r="O122" s="4">
        <v>-4.8099999999999997E-2</v>
      </c>
      <c r="P122" s="3">
        <v>8.8200000000000001E-2</v>
      </c>
      <c r="Q122" s="3">
        <v>0.2056</v>
      </c>
      <c r="R122" s="3">
        <v>0.18990000000000001</v>
      </c>
      <c r="S122" s="3">
        <v>0.29870000000000002</v>
      </c>
      <c r="T122" s="4">
        <v>-6.8999999999999999E-3</v>
      </c>
      <c r="U122" s="4">
        <v>3.1E-2</v>
      </c>
      <c r="V122" s="3">
        <v>3.61E-2</v>
      </c>
      <c r="W122" s="4">
        <v>1.5E-3</v>
      </c>
      <c r="X122" s="4">
        <v>-2.8299999999999999E-2</v>
      </c>
      <c r="Y122" s="15">
        <v>50.3</v>
      </c>
    </row>
    <row r="123" spans="3:25" x14ac:dyDescent="0.25">
      <c r="C123" s="8">
        <v>50</v>
      </c>
      <c r="D123" s="10" t="s">
        <v>53</v>
      </c>
      <c r="E123" s="3">
        <v>2085.0360000000001</v>
      </c>
      <c r="F123" s="4">
        <v>0.2656</v>
      </c>
      <c r="G123" s="3">
        <v>442.15280000000001</v>
      </c>
      <c r="H123" s="3">
        <v>6.8586999999999998</v>
      </c>
      <c r="I123" s="4">
        <v>-4.1759000000000004</v>
      </c>
      <c r="J123" s="4">
        <v>-0.15110000000000001</v>
      </c>
      <c r="K123" s="3">
        <v>4.6413000000000002</v>
      </c>
      <c r="L123" s="3">
        <v>0.10580000000000001</v>
      </c>
      <c r="M123" s="4">
        <v>2.5000000000000001E-2</v>
      </c>
      <c r="N123" s="3">
        <v>9.6671999999999993</v>
      </c>
      <c r="O123" s="4">
        <v>-4.3499999999999997E-2</v>
      </c>
      <c r="P123" s="3">
        <v>7.6999999999999999E-2</v>
      </c>
      <c r="Q123" s="3">
        <v>0.1953</v>
      </c>
      <c r="R123" s="3">
        <v>0.15559999999999999</v>
      </c>
      <c r="S123" s="3">
        <v>0.32150000000000001</v>
      </c>
      <c r="T123" s="4">
        <v>-5.5999999999999999E-3</v>
      </c>
      <c r="U123" s="4">
        <v>5.8799999999999998E-2</v>
      </c>
      <c r="V123" s="3">
        <v>3.61E-2</v>
      </c>
      <c r="W123" s="4">
        <v>5.0000000000000001E-3</v>
      </c>
      <c r="X123" s="4">
        <v>-1.9699999999999999E-2</v>
      </c>
      <c r="Y123" s="15">
        <v>50.6</v>
      </c>
    </row>
    <row r="124" spans="3:25" x14ac:dyDescent="0.25">
      <c r="C124" s="8">
        <v>51</v>
      </c>
      <c r="D124" s="10" t="s">
        <v>54</v>
      </c>
      <c r="E124" s="3">
        <v>2149.4319999999998</v>
      </c>
      <c r="F124" s="3">
        <v>1.3183</v>
      </c>
      <c r="G124" s="3">
        <v>463.26609999999999</v>
      </c>
      <c r="H124" s="3">
        <v>41.512599999999999</v>
      </c>
      <c r="I124" s="3">
        <v>89.994600000000005</v>
      </c>
      <c r="J124" s="4">
        <v>-0.15210000000000001</v>
      </c>
      <c r="K124" s="3">
        <v>4.3220999999999998</v>
      </c>
      <c r="L124" s="3">
        <v>0.1401</v>
      </c>
      <c r="M124" s="3">
        <v>0.23180000000000001</v>
      </c>
      <c r="N124" s="3">
        <v>21.941700000000001</v>
      </c>
      <c r="O124" s="4">
        <v>3.8600000000000002E-2</v>
      </c>
      <c r="P124" s="3">
        <v>2.8828999999999998</v>
      </c>
      <c r="Q124" s="3">
        <v>3.2804000000000002</v>
      </c>
      <c r="R124" s="3">
        <v>0.16170000000000001</v>
      </c>
      <c r="S124" s="3">
        <v>0.33110000000000001</v>
      </c>
      <c r="T124" s="4">
        <v>-1.9E-3</v>
      </c>
      <c r="U124" s="3">
        <v>0.13700000000000001</v>
      </c>
      <c r="V124" s="3">
        <v>2.1399999999999999E-2</v>
      </c>
      <c r="W124" s="4">
        <v>3.4500000000000003E-2</v>
      </c>
      <c r="X124" s="4">
        <v>-6.9999999999999999E-4</v>
      </c>
      <c r="Y124" s="15">
        <v>52.6</v>
      </c>
    </row>
    <row r="125" spans="3:25" x14ac:dyDescent="0.25">
      <c r="C125" s="8">
        <v>52</v>
      </c>
      <c r="D125" s="10" t="s">
        <v>55</v>
      </c>
      <c r="E125" s="3">
        <v>1900.0709999999999</v>
      </c>
      <c r="F125" s="3">
        <v>1.9326000000000001</v>
      </c>
      <c r="G125" s="3">
        <v>424.39190000000002</v>
      </c>
      <c r="H125" s="3">
        <v>17.165600000000001</v>
      </c>
      <c r="I125" s="4">
        <v>19.929300000000001</v>
      </c>
      <c r="J125" s="4">
        <v>-9.4799999999999995E-2</v>
      </c>
      <c r="K125" s="3">
        <v>3.6040000000000001</v>
      </c>
      <c r="L125" s="3">
        <v>0.78210000000000002</v>
      </c>
      <c r="M125" s="3">
        <v>0.3044</v>
      </c>
      <c r="N125" s="3">
        <v>348.65159999999997</v>
      </c>
      <c r="O125" s="4">
        <v>-2.0899999999999998E-2</v>
      </c>
      <c r="P125" s="3">
        <v>0.3831</v>
      </c>
      <c r="Q125" s="3">
        <v>0.314</v>
      </c>
      <c r="R125" s="3">
        <v>0.37630000000000002</v>
      </c>
      <c r="S125" s="3">
        <v>0.15809999999999999</v>
      </c>
      <c r="T125" s="4">
        <v>-6.3E-3</v>
      </c>
      <c r="U125" s="3">
        <v>1.0773999999999999</v>
      </c>
      <c r="V125" s="3">
        <v>5.4899999999999997E-2</v>
      </c>
      <c r="W125" s="3">
        <v>0.1163</v>
      </c>
      <c r="X125" s="4">
        <v>0.42749999999999999</v>
      </c>
      <c r="Y125" s="15">
        <v>50.7</v>
      </c>
    </row>
    <row r="126" spans="3:25" x14ac:dyDescent="0.25">
      <c r="C126" s="8">
        <v>53</v>
      </c>
      <c r="D126" s="10" t="s">
        <v>56</v>
      </c>
      <c r="E126" s="3">
        <v>1882.0360000000001</v>
      </c>
      <c r="F126" s="3">
        <v>2.032</v>
      </c>
      <c r="G126" s="3">
        <v>416.20830000000001</v>
      </c>
      <c r="H126" s="3">
        <v>54.050699999999999</v>
      </c>
      <c r="I126" s="3">
        <v>57.823500000000003</v>
      </c>
      <c r="J126" s="4">
        <v>-8.1699999999999995E-2</v>
      </c>
      <c r="K126" s="3">
        <v>3.4931999999999999</v>
      </c>
      <c r="L126" s="3">
        <v>0.81679999999999997</v>
      </c>
      <c r="M126" s="3">
        <v>0.3281</v>
      </c>
      <c r="N126" s="3">
        <v>373.01589999999999</v>
      </c>
      <c r="O126" s="4">
        <v>8.0000000000000004E-4</v>
      </c>
      <c r="P126" s="3">
        <v>0.18809999999999999</v>
      </c>
      <c r="Q126" s="3">
        <v>2.3475999999999999</v>
      </c>
      <c r="R126" s="3">
        <v>0.38379999999999997</v>
      </c>
      <c r="S126" s="3">
        <v>0.2228</v>
      </c>
      <c r="T126" s="4">
        <v>-6.9999999999999999E-4</v>
      </c>
      <c r="U126" s="3">
        <v>1.1497999999999999</v>
      </c>
      <c r="V126" s="3">
        <v>3.2000000000000001E-2</v>
      </c>
      <c r="W126" s="3">
        <v>0.1308</v>
      </c>
      <c r="X126" s="4">
        <v>0.4637</v>
      </c>
      <c r="Y126" s="15">
        <v>51.8</v>
      </c>
    </row>
    <row r="127" spans="3:25" x14ac:dyDescent="0.25">
      <c r="C127" s="8">
        <v>54</v>
      </c>
      <c r="D127" s="10" t="s">
        <v>57</v>
      </c>
      <c r="E127" s="3">
        <v>2029.0119999999999</v>
      </c>
      <c r="F127" s="3">
        <v>20.4343</v>
      </c>
      <c r="G127" s="3">
        <v>421.55770000000001</v>
      </c>
      <c r="H127" s="3">
        <v>20.912400000000002</v>
      </c>
      <c r="I127" s="4">
        <v>33.9816</v>
      </c>
      <c r="J127" s="4">
        <v>-0.1082</v>
      </c>
      <c r="K127" s="3">
        <v>3.2202999999999999</v>
      </c>
      <c r="L127" s="3">
        <v>0.69040000000000001</v>
      </c>
      <c r="M127" s="3">
        <v>0.53580000000000005</v>
      </c>
      <c r="N127" s="3">
        <v>234.2997</v>
      </c>
      <c r="O127" s="4">
        <v>3.4200000000000001E-2</v>
      </c>
      <c r="P127" s="3">
        <v>0.1978</v>
      </c>
      <c r="Q127" s="3">
        <v>0.67159999999999997</v>
      </c>
      <c r="R127" s="3">
        <v>0.29449999999999998</v>
      </c>
      <c r="S127" s="3">
        <v>0.13900000000000001</v>
      </c>
      <c r="T127" s="4">
        <v>-6.8999999999999999E-3</v>
      </c>
      <c r="U127" s="3">
        <v>0.66759999999999997</v>
      </c>
      <c r="V127" s="3">
        <v>4.1700000000000001E-2</v>
      </c>
      <c r="W127" s="3">
        <v>7.8E-2</v>
      </c>
      <c r="X127" s="4">
        <v>0.2656</v>
      </c>
      <c r="Y127" s="15">
        <v>50.8</v>
      </c>
    </row>
    <row r="128" spans="3:25" x14ac:dyDescent="0.25">
      <c r="C128" s="8">
        <v>55</v>
      </c>
      <c r="D128" s="10" t="s">
        <v>58</v>
      </c>
      <c r="E128" s="3">
        <v>2061.6480000000001</v>
      </c>
      <c r="F128" s="3">
        <v>1.2742</v>
      </c>
      <c r="G128" s="3">
        <v>551.47490000000005</v>
      </c>
      <c r="H128" s="3">
        <v>5.8814000000000002</v>
      </c>
      <c r="I128" s="4">
        <v>-11.305300000000001</v>
      </c>
      <c r="J128" s="4">
        <v>-9.8000000000000004E-2</v>
      </c>
      <c r="K128" s="3">
        <v>3.1907999999999999</v>
      </c>
      <c r="L128" s="3">
        <v>0.43440000000000001</v>
      </c>
      <c r="M128" s="3">
        <v>0.1208</v>
      </c>
      <c r="N128" s="3">
        <v>220.74940000000001</v>
      </c>
      <c r="O128" s="4">
        <v>-1.9099999999999999E-2</v>
      </c>
      <c r="P128" s="3">
        <v>0.1232</v>
      </c>
      <c r="Q128" s="3">
        <v>0.24310000000000001</v>
      </c>
      <c r="R128" s="3">
        <v>0.28739999999999999</v>
      </c>
      <c r="S128" s="3">
        <v>0.2034</v>
      </c>
      <c r="T128" s="4">
        <v>-3.8E-3</v>
      </c>
      <c r="U128" s="3">
        <v>0.65969999999999995</v>
      </c>
      <c r="V128" s="3">
        <v>3.5400000000000001E-2</v>
      </c>
      <c r="W128" s="3">
        <v>7.0699999999999999E-2</v>
      </c>
      <c r="X128" s="4">
        <v>0.2427</v>
      </c>
      <c r="Y128" s="15">
        <v>50.8</v>
      </c>
    </row>
    <row r="129" spans="3:25" x14ac:dyDescent="0.25">
      <c r="C129" s="8">
        <v>56</v>
      </c>
      <c r="D129" s="10" t="s">
        <v>59</v>
      </c>
      <c r="E129" s="3">
        <v>2187.0839999999998</v>
      </c>
      <c r="F129" s="3">
        <v>0.84119999999999995</v>
      </c>
      <c r="G129" s="3">
        <v>516.76530000000002</v>
      </c>
      <c r="H129" s="3">
        <v>5.6153000000000004</v>
      </c>
      <c r="I129" s="4">
        <v>-11.7643</v>
      </c>
      <c r="J129" s="4">
        <v>-0.1358</v>
      </c>
      <c r="K129" s="3">
        <v>2.9119999999999999</v>
      </c>
      <c r="L129" s="3">
        <v>0.28270000000000001</v>
      </c>
      <c r="M129" s="4">
        <v>6.25E-2</v>
      </c>
      <c r="N129" s="3">
        <v>130.27099999999999</v>
      </c>
      <c r="O129" s="4">
        <v>-2.98E-2</v>
      </c>
      <c r="P129" s="3">
        <v>8.6099999999999996E-2</v>
      </c>
      <c r="Q129" s="3">
        <v>0.39950000000000002</v>
      </c>
      <c r="R129" s="3">
        <v>0.21490000000000001</v>
      </c>
      <c r="S129" s="3">
        <v>0.1709</v>
      </c>
      <c r="T129" s="4">
        <v>-5.5999999999999999E-3</v>
      </c>
      <c r="U129" s="3">
        <v>0.35849999999999999</v>
      </c>
      <c r="V129" s="3">
        <v>3.7900000000000003E-2</v>
      </c>
      <c r="W129" s="4">
        <v>3.6999999999999998E-2</v>
      </c>
      <c r="X129" s="4">
        <v>0.11459999999999999</v>
      </c>
      <c r="Y129" s="15">
        <v>51.8</v>
      </c>
    </row>
    <row r="130" spans="3:25" x14ac:dyDescent="0.25">
      <c r="C130" s="8">
        <v>57</v>
      </c>
      <c r="D130" s="10" t="s">
        <v>60</v>
      </c>
      <c r="E130" s="3">
        <v>2137.6759999999999</v>
      </c>
      <c r="F130" s="3">
        <v>0.70760000000000001</v>
      </c>
      <c r="G130" s="3">
        <v>495.90069999999997</v>
      </c>
      <c r="H130" s="3">
        <v>5.1064999999999996</v>
      </c>
      <c r="I130" s="4">
        <v>-24.5456</v>
      </c>
      <c r="J130" s="4">
        <v>-0.12870000000000001</v>
      </c>
      <c r="K130" s="3">
        <v>2.6373000000000002</v>
      </c>
      <c r="L130" s="3">
        <v>0.3357</v>
      </c>
      <c r="M130" s="3">
        <v>8.3000000000000004E-2</v>
      </c>
      <c r="N130" s="3">
        <v>134.11349999999999</v>
      </c>
      <c r="O130" s="4">
        <v>-3.1399999999999997E-2</v>
      </c>
      <c r="P130" s="3">
        <v>0.3347</v>
      </c>
      <c r="Q130" s="3">
        <v>0.4476</v>
      </c>
      <c r="R130" s="3">
        <v>0.21879999999999999</v>
      </c>
      <c r="S130" s="3">
        <v>0.2263</v>
      </c>
      <c r="T130" s="4">
        <v>-5.5999999999999999E-3</v>
      </c>
      <c r="U130" s="3">
        <v>0.37690000000000001</v>
      </c>
      <c r="V130" s="3">
        <v>3.0700000000000002E-2</v>
      </c>
      <c r="W130" s="4">
        <v>4.1200000000000001E-2</v>
      </c>
      <c r="X130" s="4">
        <v>0.12790000000000001</v>
      </c>
      <c r="Y130" s="15">
        <v>50.8</v>
      </c>
    </row>
    <row r="131" spans="3:25" x14ac:dyDescent="0.25">
      <c r="C131" s="8">
        <v>58</v>
      </c>
      <c r="D131" s="10" t="s">
        <v>61</v>
      </c>
      <c r="E131" s="3">
        <v>1110.395</v>
      </c>
      <c r="F131" s="4">
        <v>2.8899999999999999E-2</v>
      </c>
      <c r="G131" s="3">
        <v>105.51390000000001</v>
      </c>
      <c r="H131" s="3">
        <v>4.0805999999999996</v>
      </c>
      <c r="I131" s="3">
        <v>327.52749999999997</v>
      </c>
      <c r="J131" s="4">
        <v>-0.16020000000000001</v>
      </c>
      <c r="K131" s="3">
        <v>1.1308</v>
      </c>
      <c r="L131" s="4">
        <v>6.83E-2</v>
      </c>
      <c r="M131" s="3">
        <v>8.3900000000000002E-2</v>
      </c>
      <c r="N131" s="4">
        <v>0.3957</v>
      </c>
      <c r="O131" s="4">
        <v>-3.5999999999999997E-2</v>
      </c>
      <c r="P131" s="3">
        <v>1.7718</v>
      </c>
      <c r="Q131" s="3">
        <v>1.1277999999999999</v>
      </c>
      <c r="R131" s="3">
        <v>0.28139999999999998</v>
      </c>
      <c r="S131" s="4">
        <v>3.6900000000000002E-2</v>
      </c>
      <c r="T131" s="4">
        <v>-5.0000000000000001E-3</v>
      </c>
      <c r="U131" s="4">
        <v>5.9999999999999995E-4</v>
      </c>
      <c r="V131" s="3">
        <v>3.7499999999999999E-2</v>
      </c>
      <c r="W131" s="4">
        <v>1.2500000000000001E-2</v>
      </c>
      <c r="X131" s="4">
        <v>-3.5900000000000001E-2</v>
      </c>
      <c r="Y131" s="15">
        <v>50.1</v>
      </c>
    </row>
    <row r="132" spans="3:25" x14ac:dyDescent="0.25">
      <c r="C132" s="8">
        <v>59</v>
      </c>
      <c r="D132" s="10" t="s">
        <v>62</v>
      </c>
      <c r="E132" s="3">
        <v>1139.549</v>
      </c>
      <c r="F132" s="4">
        <v>0.12429999999999999</v>
      </c>
      <c r="G132" s="3">
        <v>262.50049999999999</v>
      </c>
      <c r="H132" s="3">
        <v>4.3494999999999999</v>
      </c>
      <c r="I132" s="3">
        <v>278.86930000000001</v>
      </c>
      <c r="J132" s="4">
        <v>-0.1603</v>
      </c>
      <c r="K132" s="3">
        <v>1.4763999999999999</v>
      </c>
      <c r="L132" s="4">
        <v>5.4399999999999997E-2</v>
      </c>
      <c r="M132" s="4">
        <v>-6.4000000000000003E-3</v>
      </c>
      <c r="N132" s="4">
        <v>0.35620000000000002</v>
      </c>
      <c r="O132" s="4">
        <v>-3.7900000000000003E-2</v>
      </c>
      <c r="P132" s="3">
        <v>9.6699999999999994E-2</v>
      </c>
      <c r="Q132" s="3">
        <v>0.1575</v>
      </c>
      <c r="R132" s="3">
        <v>0.30249999999999999</v>
      </c>
      <c r="S132" s="4">
        <v>-4.7500000000000001E-2</v>
      </c>
      <c r="T132" s="4">
        <v>-7.4999999999999997E-3</v>
      </c>
      <c r="U132" s="4">
        <v>5.0000000000000001E-4</v>
      </c>
      <c r="V132" s="3">
        <v>2.6499999999999999E-2</v>
      </c>
      <c r="W132" s="4">
        <v>8.9999999999999998E-4</v>
      </c>
      <c r="X132" s="4">
        <v>-3.73E-2</v>
      </c>
      <c r="Y132" s="15">
        <v>50</v>
      </c>
    </row>
    <row r="133" spans="3:25" x14ac:dyDescent="0.25">
      <c r="C133" s="11">
        <v>60</v>
      </c>
      <c r="D133" s="12" t="s">
        <v>63</v>
      </c>
      <c r="E133" s="16">
        <v>1138.652</v>
      </c>
      <c r="F133" s="17">
        <v>0.1239</v>
      </c>
      <c r="G133" s="18">
        <v>270.39780000000002</v>
      </c>
      <c r="H133" s="18">
        <v>4.8993000000000002</v>
      </c>
      <c r="I133" s="18">
        <v>955.6327</v>
      </c>
      <c r="J133" s="17">
        <v>-0.1673</v>
      </c>
      <c r="K133" s="18">
        <v>1.6194</v>
      </c>
      <c r="L133" s="17">
        <v>5.9799999999999999E-2</v>
      </c>
      <c r="M133" s="18">
        <v>9.2700000000000005E-2</v>
      </c>
      <c r="N133" s="18">
        <v>0.69159999999999999</v>
      </c>
      <c r="O133" s="17">
        <v>-2.6700000000000002E-2</v>
      </c>
      <c r="P133" s="18">
        <v>1.5999000000000001</v>
      </c>
      <c r="Q133" s="18">
        <v>0.8982</v>
      </c>
      <c r="R133" s="18">
        <v>0.33040000000000003</v>
      </c>
      <c r="S133" s="17">
        <v>-1.89E-2</v>
      </c>
      <c r="T133" s="17">
        <v>-5.0000000000000001E-3</v>
      </c>
      <c r="U133" s="17">
        <v>5.0000000000000001E-4</v>
      </c>
      <c r="V133" s="18">
        <v>2.4899999999999999E-2</v>
      </c>
      <c r="W133" s="17">
        <v>2.5999999999999999E-3</v>
      </c>
      <c r="X133" s="17">
        <v>-3.9300000000000002E-2</v>
      </c>
      <c r="Y133" s="2">
        <v>51.3</v>
      </c>
    </row>
    <row r="136" spans="3:25" x14ac:dyDescent="0.25">
      <c r="C136" s="221" t="s">
        <v>96</v>
      </c>
      <c r="D136" s="221"/>
      <c r="E136" s="221"/>
    </row>
    <row r="137" spans="3:25" x14ac:dyDescent="0.25">
      <c r="C137" s="7" t="s">
        <v>2</v>
      </c>
      <c r="D137" s="1" t="s">
        <v>95</v>
      </c>
      <c r="E137" s="1" t="s">
        <v>3</v>
      </c>
      <c r="F137" s="1" t="s">
        <v>66</v>
      </c>
      <c r="G137" s="1" t="s">
        <v>69</v>
      </c>
      <c r="H137" s="1" t="s">
        <v>65</v>
      </c>
      <c r="I137" s="1" t="s">
        <v>67</v>
      </c>
      <c r="J137" s="1" t="s">
        <v>71</v>
      </c>
      <c r="K137" s="1" t="s">
        <v>72</v>
      </c>
      <c r="L137" s="1" t="s">
        <v>73</v>
      </c>
      <c r="M137" s="1" t="s">
        <v>74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 t="s">
        <v>81</v>
      </c>
      <c r="S137" s="1" t="s">
        <v>82</v>
      </c>
      <c r="T137" s="1" t="s">
        <v>83</v>
      </c>
    </row>
    <row r="138" spans="3:25" x14ac:dyDescent="0.25">
      <c r="C138" s="219" t="s">
        <v>92</v>
      </c>
      <c r="D138" s="220"/>
      <c r="E138" s="82">
        <f>(E73/1000)</f>
        <v>2.0686214108469162E-2</v>
      </c>
      <c r="F138" s="82">
        <f t="shared" ref="F138:T138" si="0">(F73/1000)</f>
        <v>5.9777818772040008E-4</v>
      </c>
      <c r="G138" s="82">
        <f t="shared" si="0"/>
        <v>2.095256438447843E-4</v>
      </c>
      <c r="H138" s="82">
        <f t="shared" si="0"/>
        <v>3.1557219015170301E-3</v>
      </c>
      <c r="I138" s="82">
        <f t="shared" si="0"/>
        <v>3.7418027144962333E-2</v>
      </c>
      <c r="J138" s="82">
        <f t="shared" si="0"/>
        <v>1.2732163180799248E-3</v>
      </c>
      <c r="K138" s="82">
        <f t="shared" si="0"/>
        <v>7.4491746426797313E-5</v>
      </c>
      <c r="L138" s="82">
        <f t="shared" si="0"/>
        <v>9.196042471784105E-5</v>
      </c>
      <c r="M138" s="82">
        <f t="shared" si="0"/>
        <v>6.3285827797382875E-5</v>
      </c>
      <c r="N138" s="82">
        <f t="shared" si="0"/>
        <v>3.9838040184154218E-4</v>
      </c>
      <c r="O138" s="82">
        <f t="shared" si="0"/>
        <v>7.7641472717319604E-5</v>
      </c>
      <c r="P138" s="82">
        <f t="shared" si="0"/>
        <v>5.9461166198740797E-5</v>
      </c>
      <c r="Q138" s="82">
        <f t="shared" si="0"/>
        <v>6.289513721834373E-5</v>
      </c>
      <c r="R138" s="82">
        <f t="shared" si="0"/>
        <v>1.0365174383482414E-4</v>
      </c>
      <c r="S138" s="82">
        <f t="shared" si="0"/>
        <v>1.1047368658903092E-4</v>
      </c>
      <c r="T138" s="82">
        <f t="shared" si="0"/>
        <v>6.2488933877470325E-5</v>
      </c>
    </row>
    <row r="139" spans="3:25" x14ac:dyDescent="0.25">
      <c r="C139" s="27">
        <v>1</v>
      </c>
      <c r="D139" s="24" t="s">
        <v>4</v>
      </c>
      <c r="E139" s="3">
        <f>(E74/1000)*Y74</f>
        <v>446.58028799999994</v>
      </c>
      <c r="F139" s="4">
        <f>(F74/1000)*$Y$74</f>
        <v>7.6103999999999989E-3</v>
      </c>
      <c r="G139" s="3">
        <f>(G74/1000)*Y74</f>
        <v>134.5164408</v>
      </c>
      <c r="H139" s="3">
        <f>(H74/1000)*Y74</f>
        <v>1.0160539200000001</v>
      </c>
      <c r="I139" s="4">
        <f>(I74/1000)*Y74</f>
        <v>1.0962957599999998</v>
      </c>
      <c r="J139" s="3">
        <f>(K74/1000)*Y74</f>
        <v>0.50409576</v>
      </c>
      <c r="K139" s="3">
        <f>(L74/1000)*Y74</f>
        <v>5.7748319999999999E-2</v>
      </c>
      <c r="L139" s="3">
        <f>(M74/1000)*Y74</f>
        <v>6.1790399999999994E-3</v>
      </c>
      <c r="M139" s="4">
        <f>(N74/1000)*Y74</f>
        <v>5.0651999999999997E-3</v>
      </c>
      <c r="N139" s="3">
        <f>(P74/1000)*Y74</f>
        <v>0.12630240000000001</v>
      </c>
      <c r="O139" s="3">
        <f>(Q74/1000)*Y74</f>
        <v>7.5378239999999999E-2</v>
      </c>
      <c r="P139" s="3">
        <f>(R74/1000)*Y74</f>
        <v>0.18533591999999999</v>
      </c>
      <c r="Q139" s="3">
        <f>(S74/1000)*Y74</f>
        <v>1.190952E-2</v>
      </c>
      <c r="R139" s="4">
        <f>(U74/1000)*Y74</f>
        <v>3.2256E-4</v>
      </c>
      <c r="S139" s="3">
        <f>(V74/1000)*Y74</f>
        <v>2.1873599999999997E-3</v>
      </c>
      <c r="T139" s="4">
        <f>(W74/1000)*Y74</f>
        <v>1.02312E-3</v>
      </c>
    </row>
    <row r="140" spans="3:25" x14ac:dyDescent="0.25">
      <c r="C140" s="27">
        <v>2</v>
      </c>
      <c r="D140" s="25" t="s">
        <v>5</v>
      </c>
      <c r="E140" s="3">
        <f t="shared" ref="E140:E198" si="1">(E75/1000)*Y75</f>
        <v>448.30375819999995</v>
      </c>
      <c r="F140" s="4">
        <f t="shared" ref="F140:F198" si="2">(F75/1000)*Y75</f>
        <v>9.7865600000000014E-3</v>
      </c>
      <c r="G140" s="3">
        <f t="shared" ref="G140:G198" si="3">(G75/1000)*Y75</f>
        <v>143.5675502</v>
      </c>
      <c r="H140" s="3">
        <f t="shared" ref="H140:H198" si="4">(H75/1000)*Y75</f>
        <v>1.08108592</v>
      </c>
      <c r="I140" s="4">
        <f t="shared" ref="I140:I197" si="5">(I75/1000)*Y75</f>
        <v>0.96459810000000012</v>
      </c>
      <c r="J140" s="3">
        <f t="shared" ref="J140:J198" si="6">(K75/1000)*Y75</f>
        <v>0.56174032000000007</v>
      </c>
      <c r="K140" s="3">
        <f t="shared" ref="K140:K198" si="7">(L75/1000)*Y75</f>
        <v>5.1764940000000002E-2</v>
      </c>
      <c r="L140" s="4">
        <f t="shared" ref="L140:L198" si="8">(M75/1000)*Y75</f>
        <v>-4.3175999999999995E-4</v>
      </c>
      <c r="M140" s="4">
        <f t="shared" ref="M140:M198" si="9">(N75/1000)*Y75</f>
        <v>3.7059399999999996E-3</v>
      </c>
      <c r="N140" s="3">
        <f t="shared" ref="N140:N198" si="10">(P75/1000)*Y75</f>
        <v>5.9315599999999998E-3</v>
      </c>
      <c r="O140" s="3">
        <f t="shared" ref="O140:O198" si="11">(Q75/1000)*Y75</f>
        <v>1.490086E-2</v>
      </c>
      <c r="P140" s="3">
        <f t="shared" ref="P140:P198" si="12">(R75/1000)*Y75</f>
        <v>0.19191217999999999</v>
      </c>
      <c r="Q140" s="3">
        <f t="shared" ref="Q140:Q198" si="13">(S75/1000)*Y75</f>
        <v>1.741432E-2</v>
      </c>
      <c r="R140" s="4">
        <f t="shared" ref="R140:R198" si="14">(U75/1000)*Y75</f>
        <v>2.4671999999999997E-4</v>
      </c>
      <c r="S140" s="3">
        <f t="shared" ref="S140:S198" si="15">(V75/1000)*Y75</f>
        <v>1.9634800000000001E-3</v>
      </c>
      <c r="T140" s="4">
        <f t="shared" ref="T140:T198" si="16">(W75/1000)*Y75</f>
        <v>7.6071999999999999E-4</v>
      </c>
    </row>
    <row r="141" spans="3:25" x14ac:dyDescent="0.25">
      <c r="C141" s="27">
        <v>3</v>
      </c>
      <c r="D141" s="25" t="s">
        <v>6</v>
      </c>
      <c r="E141" s="3">
        <f t="shared" si="1"/>
        <v>461.07110399999999</v>
      </c>
      <c r="F141" s="4">
        <f t="shared" si="2"/>
        <v>1.1908E-2</v>
      </c>
      <c r="G141" s="3">
        <f>(G76/1000)*Y76</f>
        <v>154.8417</v>
      </c>
      <c r="H141" s="3">
        <f t="shared" si="4"/>
        <v>0.95196399999999981</v>
      </c>
      <c r="I141" s="4">
        <f t="shared" si="5"/>
        <v>0.53881880000000004</v>
      </c>
      <c r="J141" s="3">
        <f t="shared" si="6"/>
        <v>0.62062000000000006</v>
      </c>
      <c r="K141" s="3">
        <f t="shared" si="7"/>
        <v>6.4168000000000003E-2</v>
      </c>
      <c r="L141" s="4">
        <f t="shared" si="8"/>
        <v>1.7679999999999999E-4</v>
      </c>
      <c r="M141" s="4">
        <f t="shared" si="9"/>
        <v>9.9319999999999999E-3</v>
      </c>
      <c r="N141" s="3">
        <f t="shared" si="10"/>
        <v>1.7108000000000002E-2</v>
      </c>
      <c r="O141" s="3">
        <f t="shared" si="11"/>
        <v>8.5956000000000001E-3</v>
      </c>
      <c r="P141" s="3">
        <f t="shared" si="12"/>
        <v>0.20155719999999999</v>
      </c>
      <c r="Q141" s="3">
        <f t="shared" si="13"/>
        <v>2.10808E-2</v>
      </c>
      <c r="R141" s="4">
        <f t="shared" si="14"/>
        <v>1.0399999999999999E-4</v>
      </c>
      <c r="S141" s="3">
        <f t="shared" si="15"/>
        <v>2.1995999999999999E-3</v>
      </c>
      <c r="T141" s="4">
        <f t="shared" si="16"/>
        <v>-1.1960000000000001E-4</v>
      </c>
    </row>
    <row r="142" spans="3:25" x14ac:dyDescent="0.25">
      <c r="C142" s="27">
        <v>4</v>
      </c>
      <c r="D142" s="25" t="s">
        <v>7</v>
      </c>
      <c r="E142" s="3">
        <f t="shared" si="1"/>
        <v>440.32156559999999</v>
      </c>
      <c r="F142" s="4">
        <f t="shared" si="2"/>
        <v>1.3779359999999999E-2</v>
      </c>
      <c r="G142" s="3">
        <f t="shared" si="3"/>
        <v>102.04160399999999</v>
      </c>
      <c r="H142" s="3">
        <f t="shared" si="4"/>
        <v>4.0693463999999997</v>
      </c>
      <c r="I142" s="3">
        <f t="shared" si="5"/>
        <v>1.98929304</v>
      </c>
      <c r="J142" s="3">
        <f t="shared" si="6"/>
        <v>0.8117121599999999</v>
      </c>
      <c r="K142" s="3">
        <f t="shared" si="7"/>
        <v>8.2136879999999995E-2</v>
      </c>
      <c r="L142" s="4">
        <f t="shared" si="8"/>
        <v>3.8304000000000002E-4</v>
      </c>
      <c r="M142" s="3">
        <f t="shared" si="9"/>
        <v>0.51877728000000001</v>
      </c>
      <c r="N142" s="3">
        <f t="shared" si="10"/>
        <v>3.3727679999999996E-2</v>
      </c>
      <c r="O142" s="3">
        <f t="shared" si="11"/>
        <v>1.5996960000000001E-2</v>
      </c>
      <c r="P142" s="3">
        <f t="shared" si="12"/>
        <v>0.16108848000000001</v>
      </c>
      <c r="Q142" s="3">
        <f t="shared" si="13"/>
        <v>3.3914159999999999E-2</v>
      </c>
      <c r="R142" s="4">
        <f t="shared" si="14"/>
        <v>1.17936E-3</v>
      </c>
      <c r="S142" s="3">
        <f t="shared" si="15"/>
        <v>2.30832E-3</v>
      </c>
      <c r="T142" s="4">
        <f t="shared" si="16"/>
        <v>8.9711999999999995E-4</v>
      </c>
    </row>
    <row r="143" spans="3:25" x14ac:dyDescent="0.25">
      <c r="C143" s="27">
        <v>5</v>
      </c>
      <c r="D143" s="25" t="s">
        <v>8</v>
      </c>
      <c r="E143" s="3">
        <f t="shared" si="1"/>
        <v>430.52068840000004</v>
      </c>
      <c r="F143" s="4">
        <f t="shared" si="2"/>
        <v>1.167342E-2</v>
      </c>
      <c r="G143" s="3">
        <f t="shared" si="3"/>
        <v>100.812404</v>
      </c>
      <c r="H143" s="3">
        <f t="shared" si="4"/>
        <v>3.9103427000000002</v>
      </c>
      <c r="I143" s="3">
        <f t="shared" si="5"/>
        <v>2.1160059800000002</v>
      </c>
      <c r="J143" s="3">
        <f t="shared" si="6"/>
        <v>0.80326488000000007</v>
      </c>
      <c r="K143" s="3">
        <f t="shared" si="7"/>
        <v>8.4335020000000011E-2</v>
      </c>
      <c r="L143" s="4">
        <f t="shared" si="8"/>
        <v>2.1758000000000001E-4</v>
      </c>
      <c r="M143" s="3">
        <f t="shared" si="9"/>
        <v>0.77101750000000002</v>
      </c>
      <c r="N143" s="3">
        <f t="shared" si="10"/>
        <v>3.6502840000000002E-2</v>
      </c>
      <c r="O143" s="3">
        <f t="shared" si="11"/>
        <v>1.114212E-2</v>
      </c>
      <c r="P143" s="3">
        <f t="shared" si="12"/>
        <v>0.15489672000000002</v>
      </c>
      <c r="Q143" s="3">
        <f t="shared" si="13"/>
        <v>3.1478260000000001E-2</v>
      </c>
      <c r="R143" s="4">
        <f t="shared" si="14"/>
        <v>1.55342E-3</v>
      </c>
      <c r="S143" s="3">
        <f t="shared" si="15"/>
        <v>2.24158E-3</v>
      </c>
      <c r="T143" s="4">
        <f t="shared" si="16"/>
        <v>4.5033999999999997E-4</v>
      </c>
    </row>
    <row r="144" spans="3:25" x14ac:dyDescent="0.25">
      <c r="C144" s="27">
        <v>6</v>
      </c>
      <c r="D144" s="25" t="s">
        <v>9</v>
      </c>
      <c r="E144" s="3">
        <f t="shared" si="1"/>
        <v>435.36614099999997</v>
      </c>
      <c r="F144" s="4">
        <f t="shared" si="2"/>
        <v>1.3815899999999999E-2</v>
      </c>
      <c r="G144" s="3">
        <f t="shared" si="3"/>
        <v>103.88490899999999</v>
      </c>
      <c r="H144" s="3">
        <f t="shared" si="4"/>
        <v>4.0631138999999994</v>
      </c>
      <c r="I144" s="3">
        <f t="shared" si="5"/>
        <v>2.1309075000000002</v>
      </c>
      <c r="J144" s="3">
        <f t="shared" si="6"/>
        <v>0.85144500000000012</v>
      </c>
      <c r="K144" s="3">
        <f t="shared" si="7"/>
        <v>7.6811100000000007E-2</v>
      </c>
      <c r="L144" s="4">
        <f t="shared" si="8"/>
        <v>1.4789999999999999E-4</v>
      </c>
      <c r="M144" s="3">
        <f t="shared" si="9"/>
        <v>0.65642610000000001</v>
      </c>
      <c r="N144" s="3">
        <f t="shared" si="10"/>
        <v>3.2038199999999996E-2</v>
      </c>
      <c r="O144" s="3">
        <f t="shared" si="11"/>
        <v>2.0476500000000002E-2</v>
      </c>
      <c r="P144" s="3">
        <f t="shared" si="12"/>
        <v>0.1582683</v>
      </c>
      <c r="Q144" s="3">
        <f t="shared" si="13"/>
        <v>3.60264E-2</v>
      </c>
      <c r="R144" s="4">
        <f t="shared" si="14"/>
        <v>1.6065000000000001E-3</v>
      </c>
      <c r="S144" s="3">
        <f t="shared" si="15"/>
        <v>2.8305000000000001E-3</v>
      </c>
      <c r="T144" s="4">
        <f t="shared" si="16"/>
        <v>2.2440000000000001E-4</v>
      </c>
    </row>
    <row r="145" spans="3:20" x14ac:dyDescent="0.25">
      <c r="C145" s="27">
        <v>7</v>
      </c>
      <c r="D145" s="25" t="s">
        <v>10</v>
      </c>
      <c r="E145" s="3">
        <f t="shared" si="1"/>
        <v>447.90611039999999</v>
      </c>
      <c r="F145" s="4">
        <f t="shared" si="2"/>
        <v>1.3769279999999998E-2</v>
      </c>
      <c r="G145" s="3">
        <f t="shared" si="3"/>
        <v>130.27946399999999</v>
      </c>
      <c r="H145" s="3">
        <f t="shared" si="4"/>
        <v>0.97583471999999993</v>
      </c>
      <c r="I145" s="4">
        <f t="shared" si="5"/>
        <v>0.36956304000000001</v>
      </c>
      <c r="J145" s="3">
        <f t="shared" si="6"/>
        <v>0.88509455999999986</v>
      </c>
      <c r="K145" s="3">
        <f t="shared" si="7"/>
        <v>4.9835519999999994E-2</v>
      </c>
      <c r="L145" s="4">
        <f t="shared" si="8"/>
        <v>-3.7295999999999998E-4</v>
      </c>
      <c r="M145" s="3">
        <f t="shared" si="9"/>
        <v>2.6016479999999998E-2</v>
      </c>
      <c r="N145" s="3">
        <f t="shared" si="10"/>
        <v>6.3302399999999991E-3</v>
      </c>
      <c r="O145" s="3">
        <f t="shared" si="11"/>
        <v>9.0770399999999998E-3</v>
      </c>
      <c r="P145" s="3">
        <f t="shared" si="12"/>
        <v>0.19274975999999999</v>
      </c>
      <c r="Q145" s="3">
        <f t="shared" si="13"/>
        <v>3.1056480000000001E-2</v>
      </c>
      <c r="R145" s="4">
        <f t="shared" si="14"/>
        <v>7.0559999999999989E-5</v>
      </c>
      <c r="S145" s="3">
        <f t="shared" si="15"/>
        <v>2.9332799999999999E-3</v>
      </c>
      <c r="T145" s="4">
        <f t="shared" si="16"/>
        <v>-1.3103999999999999E-4</v>
      </c>
    </row>
    <row r="146" spans="3:20" x14ac:dyDescent="0.25">
      <c r="C146" s="27">
        <v>8</v>
      </c>
      <c r="D146" s="25" t="s">
        <v>11</v>
      </c>
      <c r="E146" s="3">
        <f t="shared" si="1"/>
        <v>453.26358480000005</v>
      </c>
      <c r="F146" s="4">
        <f t="shared" si="2"/>
        <v>5.0258400000000002E-3</v>
      </c>
      <c r="G146" s="3">
        <f t="shared" si="3"/>
        <v>102.5326056</v>
      </c>
      <c r="H146" s="3">
        <f t="shared" si="4"/>
        <v>1.02431676</v>
      </c>
      <c r="I146" s="4">
        <f t="shared" si="5"/>
        <v>-0.92211264000000015</v>
      </c>
      <c r="J146" s="3">
        <f t="shared" si="6"/>
        <v>0.92344908000000003</v>
      </c>
      <c r="K146" s="3">
        <f t="shared" si="7"/>
        <v>4.0051919999999998E-2</v>
      </c>
      <c r="L146" s="4">
        <f t="shared" si="8"/>
        <v>1.7028E-4</v>
      </c>
      <c r="M146" s="3">
        <f t="shared" si="9"/>
        <v>3.7642200000000001E-2</v>
      </c>
      <c r="N146" s="3">
        <f t="shared" si="10"/>
        <v>2.1140519999999999E-2</v>
      </c>
      <c r="O146" s="3">
        <f t="shared" si="11"/>
        <v>2.6001240000000002E-2</v>
      </c>
      <c r="P146" s="3">
        <f t="shared" si="12"/>
        <v>0.18983124000000001</v>
      </c>
      <c r="Q146" s="3">
        <f t="shared" si="13"/>
        <v>1.8622440000000001E-2</v>
      </c>
      <c r="R146" s="4">
        <f t="shared" si="14"/>
        <v>3.612E-5</v>
      </c>
      <c r="S146" s="3">
        <f t="shared" si="15"/>
        <v>3.1837199999999997E-3</v>
      </c>
      <c r="T146" s="4">
        <f t="shared" si="16"/>
        <v>1.5480000000000001E-5</v>
      </c>
    </row>
    <row r="147" spans="3:20" x14ac:dyDescent="0.25">
      <c r="C147" s="27">
        <v>9</v>
      </c>
      <c r="D147" s="25" t="s">
        <v>12</v>
      </c>
      <c r="E147" s="3">
        <f t="shared" si="1"/>
        <v>439.34138639999998</v>
      </c>
      <c r="F147" s="4">
        <f t="shared" si="2"/>
        <v>2.0568239999999998E-2</v>
      </c>
      <c r="G147" s="3">
        <f t="shared" si="3"/>
        <v>134.5240512</v>
      </c>
      <c r="H147" s="3">
        <f t="shared" si="4"/>
        <v>0.96800255999999985</v>
      </c>
      <c r="I147" s="4">
        <f t="shared" si="5"/>
        <v>0.37043999999999999</v>
      </c>
      <c r="J147" s="3">
        <f t="shared" si="6"/>
        <v>1.00071216</v>
      </c>
      <c r="K147" s="3">
        <f t="shared" si="7"/>
        <v>4.7799359999999999E-2</v>
      </c>
      <c r="L147" s="4">
        <f t="shared" si="8"/>
        <v>-3.9816E-4</v>
      </c>
      <c r="M147" s="3">
        <f t="shared" si="9"/>
        <v>7.4788560000000004E-2</v>
      </c>
      <c r="N147" s="3">
        <f t="shared" si="10"/>
        <v>8.5478399999999993E-3</v>
      </c>
      <c r="O147" s="3">
        <f t="shared" si="11"/>
        <v>1.180368E-2</v>
      </c>
      <c r="P147" s="3">
        <f t="shared" si="12"/>
        <v>0.18606168000000001</v>
      </c>
      <c r="Q147" s="3">
        <f t="shared" si="13"/>
        <v>3.0491999999999998E-2</v>
      </c>
      <c r="R147" s="4">
        <f t="shared" si="14"/>
        <v>1.6631999999999999E-4</v>
      </c>
      <c r="S147" s="3">
        <f t="shared" si="15"/>
        <v>2.86272E-3</v>
      </c>
      <c r="T147" s="4">
        <f t="shared" si="16"/>
        <v>2.3688E-4</v>
      </c>
    </row>
    <row r="148" spans="3:20" x14ac:dyDescent="0.25">
      <c r="C148" s="27">
        <v>10</v>
      </c>
      <c r="D148" s="25" t="s">
        <v>13</v>
      </c>
      <c r="E148" s="3">
        <f t="shared" si="1"/>
        <v>758.1717359999999</v>
      </c>
      <c r="F148" s="4">
        <f t="shared" si="2"/>
        <v>2.145528E-2</v>
      </c>
      <c r="G148" s="3">
        <f t="shared" si="3"/>
        <v>0.97512911999999985</v>
      </c>
      <c r="H148" s="3">
        <f t="shared" si="4"/>
        <v>1.596042</v>
      </c>
      <c r="I148" s="3">
        <f t="shared" si="5"/>
        <v>530.75735999999995</v>
      </c>
      <c r="J148" s="3">
        <f t="shared" si="6"/>
        <v>0.15100344000000002</v>
      </c>
      <c r="K148" s="3">
        <f t="shared" si="7"/>
        <v>5.1770879999999991E-2</v>
      </c>
      <c r="L148" s="4">
        <f t="shared" si="8"/>
        <v>-4.9391999999999991E-4</v>
      </c>
      <c r="M148" s="3">
        <f t="shared" si="9"/>
        <v>0.23058504000000002</v>
      </c>
      <c r="N148" s="3">
        <f t="shared" si="10"/>
        <v>4.9492800000000003E-3</v>
      </c>
      <c r="O148" s="3">
        <f t="shared" si="11"/>
        <v>7.2575999999999986E-3</v>
      </c>
      <c r="P148" s="3">
        <f t="shared" si="12"/>
        <v>2.4222239999999999E-2</v>
      </c>
      <c r="Q148" s="4">
        <f t="shared" si="13"/>
        <v>-1.1995200000000001E-3</v>
      </c>
      <c r="R148" s="4">
        <f t="shared" si="14"/>
        <v>8.064E-5</v>
      </c>
      <c r="S148" s="3">
        <f t="shared" si="15"/>
        <v>1.4968799999999999E-3</v>
      </c>
      <c r="T148" s="4">
        <f t="shared" si="16"/>
        <v>1.3103999999999999E-4</v>
      </c>
    </row>
    <row r="149" spans="3:20" x14ac:dyDescent="0.25">
      <c r="C149" s="27">
        <v>11</v>
      </c>
      <c r="D149" s="25" t="s">
        <v>14</v>
      </c>
      <c r="E149" s="3">
        <f t="shared" si="1"/>
        <v>731.68452000000002</v>
      </c>
      <c r="F149" s="3">
        <f t="shared" si="2"/>
        <v>3.7779840000000002E-2</v>
      </c>
      <c r="G149" s="3">
        <f t="shared" si="3"/>
        <v>0.23116968000000004</v>
      </c>
      <c r="H149" s="3">
        <f t="shared" si="4"/>
        <v>1.5255223200000001</v>
      </c>
      <c r="I149" s="3">
        <f t="shared" si="5"/>
        <v>518.17197599999997</v>
      </c>
      <c r="J149" s="3">
        <f t="shared" si="6"/>
        <v>0.14043960000000003</v>
      </c>
      <c r="K149" s="3">
        <f t="shared" si="7"/>
        <v>4.5183599999999997E-2</v>
      </c>
      <c r="L149" s="4">
        <f t="shared" si="8"/>
        <v>5.1407999999999998E-4</v>
      </c>
      <c r="M149" s="3">
        <f t="shared" si="9"/>
        <v>0.24731784000000001</v>
      </c>
      <c r="N149" s="3">
        <f t="shared" si="10"/>
        <v>2.2493519999999996E-2</v>
      </c>
      <c r="O149" s="3">
        <f t="shared" si="11"/>
        <v>1.791216E-2</v>
      </c>
      <c r="P149" s="3">
        <f t="shared" si="12"/>
        <v>2.1399839999999996E-2</v>
      </c>
      <c r="Q149" s="4">
        <f t="shared" si="13"/>
        <v>3.17016E-3</v>
      </c>
      <c r="R149" s="4">
        <f t="shared" si="14"/>
        <v>9.5760000000000005E-5</v>
      </c>
      <c r="S149" s="3">
        <f t="shared" si="15"/>
        <v>1.7841599999999999E-3</v>
      </c>
      <c r="T149" s="4">
        <f t="shared" si="16"/>
        <v>-9.0719999999999999E-5</v>
      </c>
    </row>
    <row r="150" spans="3:20" x14ac:dyDescent="0.25">
      <c r="C150" s="27">
        <v>12</v>
      </c>
      <c r="D150" s="25" t="s">
        <v>15</v>
      </c>
      <c r="E150" s="3">
        <f t="shared" si="1"/>
        <v>734.79049999999995</v>
      </c>
      <c r="F150" s="3">
        <f t="shared" si="2"/>
        <v>3.3350000000000005E-2</v>
      </c>
      <c r="G150" s="3">
        <f t="shared" si="3"/>
        <v>0.11673</v>
      </c>
      <c r="H150" s="3">
        <f t="shared" si="4"/>
        <v>1.4636749999999998</v>
      </c>
      <c r="I150" s="3">
        <f t="shared" si="5"/>
        <v>519.68000000000006</v>
      </c>
      <c r="J150" s="3">
        <f t="shared" si="6"/>
        <v>0.13958500000000001</v>
      </c>
      <c r="K150" s="3">
        <f t="shared" si="7"/>
        <v>3.1474999999999996E-2</v>
      </c>
      <c r="L150" s="3">
        <f t="shared" si="8"/>
        <v>1.0799999999999999E-2</v>
      </c>
      <c r="M150" s="3">
        <f t="shared" si="9"/>
        <v>0.25037999999999999</v>
      </c>
      <c r="N150" s="3">
        <f t="shared" si="10"/>
        <v>0.19972000000000001</v>
      </c>
      <c r="O150" s="3">
        <f t="shared" si="11"/>
        <v>9.8069999999999991E-2</v>
      </c>
      <c r="P150" s="3">
        <f t="shared" si="12"/>
        <v>2.2499999999999999E-2</v>
      </c>
      <c r="Q150" s="4">
        <f t="shared" si="13"/>
        <v>-4.95E-4</v>
      </c>
      <c r="R150" s="4">
        <f t="shared" si="14"/>
        <v>8.0000000000000007E-5</v>
      </c>
      <c r="S150" s="3">
        <f t="shared" si="15"/>
        <v>1.83E-3</v>
      </c>
      <c r="T150" s="4">
        <f t="shared" si="16"/>
        <v>3.8500000000000003E-4</v>
      </c>
    </row>
    <row r="151" spans="3:20" x14ac:dyDescent="0.25">
      <c r="C151" s="27">
        <v>13</v>
      </c>
      <c r="D151" s="25" t="s">
        <v>16</v>
      </c>
      <c r="E151" s="3">
        <f t="shared" si="1"/>
        <v>241.05502860000001</v>
      </c>
      <c r="F151" s="4">
        <f t="shared" si="2"/>
        <v>1.23743E-2</v>
      </c>
      <c r="G151" s="3">
        <f t="shared" si="3"/>
        <v>62.911342800000007</v>
      </c>
      <c r="H151" s="3">
        <f t="shared" si="4"/>
        <v>0.55263674000000007</v>
      </c>
      <c r="I151" s="4">
        <f t="shared" si="5"/>
        <v>0.81645280000000009</v>
      </c>
      <c r="J151" s="3">
        <f t="shared" si="6"/>
        <v>0.35407566000000001</v>
      </c>
      <c r="K151" s="3">
        <f t="shared" si="7"/>
        <v>2.3870099999999998E-2</v>
      </c>
      <c r="L151" s="4">
        <f t="shared" si="8"/>
        <v>-5.2207999999999996E-4</v>
      </c>
      <c r="M151" s="4">
        <f t="shared" si="9"/>
        <v>1.6064000000000002E-2</v>
      </c>
      <c r="N151" s="3">
        <f t="shared" si="10"/>
        <v>4.6284400000000002E-3</v>
      </c>
      <c r="O151" s="3">
        <f t="shared" si="11"/>
        <v>9.5932199999999995E-3</v>
      </c>
      <c r="P151" s="3">
        <f t="shared" si="12"/>
        <v>5.9205880000000002E-2</v>
      </c>
      <c r="Q151" s="3">
        <f t="shared" si="13"/>
        <v>9.2870000000000001E-3</v>
      </c>
      <c r="R151" s="4">
        <f t="shared" si="14"/>
        <v>9.0359999999999995E-5</v>
      </c>
      <c r="S151" s="3">
        <f t="shared" si="15"/>
        <v>1.8122200000000002E-3</v>
      </c>
      <c r="T151" s="4">
        <f t="shared" si="16"/>
        <v>8.8352000000000005E-4</v>
      </c>
    </row>
    <row r="152" spans="3:20" x14ac:dyDescent="0.25">
      <c r="C152" s="27">
        <v>14</v>
      </c>
      <c r="D152" s="25" t="s">
        <v>17</v>
      </c>
      <c r="E152" s="3">
        <f t="shared" si="1"/>
        <v>218.97001589999999</v>
      </c>
      <c r="F152" s="4">
        <f t="shared" si="2"/>
        <v>8.3666999999999997E-4</v>
      </c>
      <c r="G152" s="3">
        <f t="shared" si="3"/>
        <v>54.551435099999999</v>
      </c>
      <c r="H152" s="3">
        <f t="shared" si="4"/>
        <v>0.62061876000000005</v>
      </c>
      <c r="I152" s="4">
        <f t="shared" si="5"/>
        <v>-0.70988192999999999</v>
      </c>
      <c r="J152" s="3">
        <f t="shared" si="6"/>
        <v>0.37761371999999999</v>
      </c>
      <c r="K152" s="3">
        <f t="shared" si="7"/>
        <v>1.968429E-2</v>
      </c>
      <c r="L152" s="4">
        <f t="shared" si="8"/>
        <v>-6.0120000000000009E-4</v>
      </c>
      <c r="M152" s="3">
        <f t="shared" si="9"/>
        <v>2.391774E-2</v>
      </c>
      <c r="N152" s="3">
        <f t="shared" si="10"/>
        <v>3.4769400000000004E-3</v>
      </c>
      <c r="O152" s="3">
        <f t="shared" si="11"/>
        <v>7.8556800000000003E-3</v>
      </c>
      <c r="P152" s="3">
        <f t="shared" si="12"/>
        <v>4.1803440000000004E-2</v>
      </c>
      <c r="Q152" s="3">
        <f t="shared" si="13"/>
        <v>9.6693000000000005E-3</v>
      </c>
      <c r="R152" s="4">
        <f t="shared" si="14"/>
        <v>8.0160000000000005E-5</v>
      </c>
      <c r="S152" s="3">
        <f t="shared" si="15"/>
        <v>1.2525000000000001E-3</v>
      </c>
      <c r="T152" s="4">
        <f t="shared" si="16"/>
        <v>3.006E-5</v>
      </c>
    </row>
    <row r="153" spans="3:20" x14ac:dyDescent="0.25">
      <c r="C153" s="27">
        <v>15</v>
      </c>
      <c r="D153" s="25" t="s">
        <v>18</v>
      </c>
      <c r="E153" s="3">
        <f t="shared" si="1"/>
        <v>216.09129999999999</v>
      </c>
      <c r="F153" s="4">
        <f t="shared" si="2"/>
        <v>1.9089999999999999E-2</v>
      </c>
      <c r="G153" s="3">
        <f t="shared" si="3"/>
        <v>52.1479</v>
      </c>
      <c r="H153" s="3">
        <f t="shared" si="4"/>
        <v>0.56215500000000007</v>
      </c>
      <c r="I153" s="4">
        <f t="shared" si="5"/>
        <v>-0.21976000000000001</v>
      </c>
      <c r="J153" s="3">
        <f t="shared" si="6"/>
        <v>0.44722499999999998</v>
      </c>
      <c r="K153" s="3">
        <f t="shared" si="7"/>
        <v>1.6400000000000001E-2</v>
      </c>
      <c r="L153" s="4">
        <f t="shared" si="8"/>
        <v>-2.8500000000000004E-4</v>
      </c>
      <c r="M153" s="3">
        <f t="shared" si="9"/>
        <v>2.0719999999999999E-2</v>
      </c>
      <c r="N153" s="3">
        <f t="shared" si="10"/>
        <v>5.8099999999999992E-3</v>
      </c>
      <c r="O153" s="3">
        <f t="shared" si="11"/>
        <v>1.7219999999999999E-2</v>
      </c>
      <c r="P153" s="3">
        <f t="shared" si="12"/>
        <v>4.2345000000000001E-2</v>
      </c>
      <c r="Q153" s="3">
        <f t="shared" si="13"/>
        <v>1.1575E-2</v>
      </c>
      <c r="R153" s="4">
        <f t="shared" si="14"/>
        <v>7.5000000000000007E-5</v>
      </c>
      <c r="S153" s="3">
        <f t="shared" si="15"/>
        <v>1.7600000000000001E-3</v>
      </c>
      <c r="T153" s="4">
        <f t="shared" si="16"/>
        <v>2.9500000000000001E-4</v>
      </c>
    </row>
    <row r="154" spans="3:20" x14ac:dyDescent="0.25">
      <c r="C154" s="27">
        <v>16</v>
      </c>
      <c r="D154" s="25" t="s">
        <v>19</v>
      </c>
      <c r="E154" s="3">
        <f t="shared" si="1"/>
        <v>269.52050751999997</v>
      </c>
      <c r="F154" s="4">
        <f t="shared" si="2"/>
        <v>2.8043840000000004E-2</v>
      </c>
      <c r="G154" s="3">
        <f t="shared" si="3"/>
        <v>66.614159040000004</v>
      </c>
      <c r="H154" s="3">
        <f t="shared" si="4"/>
        <v>2.4287274880000003</v>
      </c>
      <c r="I154" s="3">
        <f t="shared" si="5"/>
        <v>2.3314688320000001</v>
      </c>
      <c r="J154" s="3">
        <f t="shared" si="6"/>
        <v>0.55664294400000003</v>
      </c>
      <c r="K154" s="3">
        <f t="shared" si="7"/>
        <v>4.8520208000000002E-2</v>
      </c>
      <c r="L154" s="3">
        <f t="shared" si="8"/>
        <v>6.0179680000000003E-3</v>
      </c>
      <c r="M154" s="3">
        <f t="shared" si="9"/>
        <v>2.2926657600000002</v>
      </c>
      <c r="N154" s="3">
        <f t="shared" si="10"/>
        <v>9.6805807999999993E-2</v>
      </c>
      <c r="O154" s="3">
        <f t="shared" si="11"/>
        <v>5.0249760000000004E-2</v>
      </c>
      <c r="P154" s="3">
        <f t="shared" si="12"/>
        <v>6.9542175999999997E-2</v>
      </c>
      <c r="Q154" s="3">
        <f t="shared" si="13"/>
        <v>2.4241007999999998E-2</v>
      </c>
      <c r="R154" s="3">
        <f t="shared" si="14"/>
        <v>6.0397920000000004E-3</v>
      </c>
      <c r="S154" s="3">
        <f t="shared" si="15"/>
        <v>1.9914400000000001E-3</v>
      </c>
      <c r="T154" s="4">
        <f t="shared" si="16"/>
        <v>1.434928E-3</v>
      </c>
    </row>
    <row r="155" spans="3:20" x14ac:dyDescent="0.25">
      <c r="C155" s="27">
        <v>17</v>
      </c>
      <c r="D155" s="25" t="s">
        <v>20</v>
      </c>
      <c r="E155" s="3">
        <f t="shared" si="1"/>
        <v>235.78753749999998</v>
      </c>
      <c r="F155" s="4">
        <f t="shared" si="2"/>
        <v>2.380699E-2</v>
      </c>
      <c r="G155" s="3">
        <f t="shared" si="3"/>
        <v>58.024973399999993</v>
      </c>
      <c r="H155" s="3">
        <f t="shared" si="4"/>
        <v>2.16705478</v>
      </c>
      <c r="I155" s="4">
        <f t="shared" si="5"/>
        <v>1.82556305</v>
      </c>
      <c r="J155" s="3">
        <f t="shared" si="6"/>
        <v>0.51917144999999998</v>
      </c>
      <c r="K155" s="3">
        <f t="shared" si="7"/>
        <v>4.181439E-2</v>
      </c>
      <c r="L155" s="4">
        <f t="shared" si="8"/>
        <v>1.8761899999999998E-3</v>
      </c>
      <c r="M155" s="3">
        <f t="shared" si="9"/>
        <v>2.8060408299999997</v>
      </c>
      <c r="N155" s="3">
        <f t="shared" si="10"/>
        <v>1.9627059999999998E-2</v>
      </c>
      <c r="O155" s="3">
        <f t="shared" si="11"/>
        <v>1.2901949999999999E-2</v>
      </c>
      <c r="P155" s="3">
        <f t="shared" si="12"/>
        <v>6.0028020000000001E-2</v>
      </c>
      <c r="Q155" s="3">
        <f t="shared" si="13"/>
        <v>2.3233569999999995E-2</v>
      </c>
      <c r="R155" s="3">
        <f t="shared" si="14"/>
        <v>7.3890699999999993E-3</v>
      </c>
      <c r="S155" s="3">
        <f t="shared" si="15"/>
        <v>2.1327199999999998E-3</v>
      </c>
      <c r="T155" s="4">
        <f t="shared" si="16"/>
        <v>8.5509999999999991E-4</v>
      </c>
    </row>
    <row r="156" spans="3:20" x14ac:dyDescent="0.25">
      <c r="C156" s="27">
        <v>18</v>
      </c>
      <c r="D156" s="25" t="s">
        <v>21</v>
      </c>
      <c r="E156" s="3">
        <f t="shared" si="1"/>
        <v>235.5799245</v>
      </c>
      <c r="F156" s="4">
        <f t="shared" si="2"/>
        <v>1.6968E-2</v>
      </c>
      <c r="G156" s="3">
        <f t="shared" si="3"/>
        <v>57.043183999999997</v>
      </c>
      <c r="H156" s="3">
        <f t="shared" si="4"/>
        <v>2.1509868999999999</v>
      </c>
      <c r="I156" s="4">
        <f t="shared" si="5"/>
        <v>1.0915221500000001</v>
      </c>
      <c r="J156" s="3">
        <f t="shared" si="6"/>
        <v>0.54039545</v>
      </c>
      <c r="K156" s="3">
        <f t="shared" si="7"/>
        <v>4.5556050000000001E-2</v>
      </c>
      <c r="L156" s="4">
        <f t="shared" si="8"/>
        <v>1.5856999999999998E-3</v>
      </c>
      <c r="M156" s="3">
        <f t="shared" si="9"/>
        <v>2.566208</v>
      </c>
      <c r="N156" s="3">
        <f t="shared" si="10"/>
        <v>1.24028E-2</v>
      </c>
      <c r="O156" s="3">
        <f t="shared" si="11"/>
        <v>1.3165349999999999E-2</v>
      </c>
      <c r="P156" s="3">
        <f t="shared" si="12"/>
        <v>5.9857649999999998E-2</v>
      </c>
      <c r="Q156" s="3">
        <f t="shared" si="13"/>
        <v>2.7906299999999998E-2</v>
      </c>
      <c r="R156" s="3">
        <f t="shared" si="14"/>
        <v>7.2012999999999999E-3</v>
      </c>
      <c r="S156" s="3">
        <f t="shared" si="15"/>
        <v>2.4139000000000001E-3</v>
      </c>
      <c r="T156" s="4">
        <f t="shared" si="16"/>
        <v>7.272E-4</v>
      </c>
    </row>
    <row r="157" spans="3:20" x14ac:dyDescent="0.25">
      <c r="C157" s="27">
        <v>19</v>
      </c>
      <c r="D157" s="25" t="s">
        <v>22</v>
      </c>
      <c r="E157" s="3">
        <f t="shared" si="1"/>
        <v>222.16500349999998</v>
      </c>
      <c r="F157" s="3">
        <f t="shared" si="2"/>
        <v>3.0739349999999999E-2</v>
      </c>
      <c r="G157" s="3">
        <f t="shared" si="3"/>
        <v>50.028769349999997</v>
      </c>
      <c r="H157" s="3">
        <f t="shared" si="4"/>
        <v>0.60335884999999989</v>
      </c>
      <c r="I157" s="4">
        <f t="shared" si="5"/>
        <v>-6.7250850000000001E-2</v>
      </c>
      <c r="J157" s="3">
        <f t="shared" si="6"/>
        <v>0.58757760000000003</v>
      </c>
      <c r="K157" s="3">
        <f t="shared" si="7"/>
        <v>1.405415E-2</v>
      </c>
      <c r="L157" s="4">
        <f t="shared" si="8"/>
        <v>-1.0100000000000002E-5</v>
      </c>
      <c r="M157" s="3">
        <f t="shared" si="9"/>
        <v>0.89297130000000002</v>
      </c>
      <c r="N157" s="3">
        <f t="shared" si="10"/>
        <v>3.9995999999999999E-3</v>
      </c>
      <c r="O157" s="3">
        <f t="shared" si="11"/>
        <v>6.70135E-3</v>
      </c>
      <c r="P157" s="3">
        <f t="shared" si="12"/>
        <v>4.1950349999999997E-2</v>
      </c>
      <c r="Q157" s="3">
        <f t="shared" si="13"/>
        <v>2.753765E-2</v>
      </c>
      <c r="R157" s="4">
        <f t="shared" si="14"/>
        <v>1.9745500000000003E-3</v>
      </c>
      <c r="S157" s="3">
        <f t="shared" si="15"/>
        <v>1.7372000000000002E-3</v>
      </c>
      <c r="T157" s="4">
        <f t="shared" si="16"/>
        <v>2.02E-4</v>
      </c>
    </row>
    <row r="158" spans="3:20" x14ac:dyDescent="0.25">
      <c r="C158" s="27">
        <v>20</v>
      </c>
      <c r="D158" s="25" t="s">
        <v>23</v>
      </c>
      <c r="E158" s="3">
        <f t="shared" si="1"/>
        <v>254.59731096000002</v>
      </c>
      <c r="F158" s="3">
        <f t="shared" si="2"/>
        <v>3.3377693999999999E-2</v>
      </c>
      <c r="G158" s="3">
        <f t="shared" si="3"/>
        <v>58.714222660000004</v>
      </c>
      <c r="H158" s="3">
        <f t="shared" si="4"/>
        <v>0.61353919400000001</v>
      </c>
      <c r="I158" s="4">
        <f t="shared" si="5"/>
        <v>0.1419301</v>
      </c>
      <c r="J158" s="3">
        <f t="shared" si="6"/>
        <v>0.6691382159999999</v>
      </c>
      <c r="K158" s="3">
        <f t="shared" si="7"/>
        <v>1.7590191999999998E-2</v>
      </c>
      <c r="L158" s="3">
        <f t="shared" si="8"/>
        <v>1.3934032000000001E-2</v>
      </c>
      <c r="M158" s="3">
        <f t="shared" si="9"/>
        <v>1.3264193019999999</v>
      </c>
      <c r="N158" s="3">
        <f t="shared" si="10"/>
        <v>0.24171279999999998</v>
      </c>
      <c r="O158" s="3">
        <f t="shared" si="11"/>
        <v>0.111985134</v>
      </c>
      <c r="P158" s="3">
        <f t="shared" si="12"/>
        <v>5.3770942000000002E-2</v>
      </c>
      <c r="Q158" s="3">
        <f t="shared" si="13"/>
        <v>2.3348644000000002E-2</v>
      </c>
      <c r="R158" s="4">
        <f t="shared" si="14"/>
        <v>2.7573540000000001E-3</v>
      </c>
      <c r="S158" s="3">
        <f t="shared" si="15"/>
        <v>1.8331580000000003E-3</v>
      </c>
      <c r="T158" s="4">
        <f t="shared" si="16"/>
        <v>2.579624E-3</v>
      </c>
    </row>
    <row r="159" spans="3:20" x14ac:dyDescent="0.25">
      <c r="C159" s="27">
        <v>21</v>
      </c>
      <c r="D159" s="25" t="s">
        <v>24</v>
      </c>
      <c r="E159" s="3">
        <f t="shared" si="1"/>
        <v>254.85604451999998</v>
      </c>
      <c r="F159" s="3">
        <f t="shared" si="2"/>
        <v>4.3730711999999998E-2</v>
      </c>
      <c r="G159" s="3">
        <f t="shared" si="3"/>
        <v>59.041620090000002</v>
      </c>
      <c r="H159" s="3">
        <f t="shared" si="4"/>
        <v>0.74180148300000004</v>
      </c>
      <c r="I159" s="4">
        <f t="shared" si="5"/>
        <v>0.121150539</v>
      </c>
      <c r="J159" s="3">
        <f t="shared" si="6"/>
        <v>0.70831559700000002</v>
      </c>
      <c r="K159" s="3">
        <f t="shared" si="7"/>
        <v>1.7842463999999999E-2</v>
      </c>
      <c r="L159" s="4">
        <f t="shared" si="8"/>
        <v>9.3797999999999983E-4</v>
      </c>
      <c r="M159" s="3">
        <f t="shared" si="9"/>
        <v>1.971743391</v>
      </c>
      <c r="N159" s="3">
        <f t="shared" si="10"/>
        <v>5.5861920000000002E-3</v>
      </c>
      <c r="O159" s="3">
        <f t="shared" si="11"/>
        <v>1.1485044000000002E-2</v>
      </c>
      <c r="P159" s="3">
        <f t="shared" si="12"/>
        <v>5.0770773000000005E-2</v>
      </c>
      <c r="Q159" s="3">
        <f t="shared" si="13"/>
        <v>2.9999726999999997E-2</v>
      </c>
      <c r="R159" s="4">
        <f t="shared" si="14"/>
        <v>4.4241390000000005E-3</v>
      </c>
      <c r="S159" s="3">
        <f t="shared" si="15"/>
        <v>2.2042529999999998E-3</v>
      </c>
      <c r="T159" s="4">
        <f t="shared" si="16"/>
        <v>6.5658600000000002E-4</v>
      </c>
    </row>
    <row r="160" spans="3:20" x14ac:dyDescent="0.25">
      <c r="C160" s="27">
        <v>22</v>
      </c>
      <c r="D160" s="25" t="s">
        <v>25</v>
      </c>
      <c r="E160" s="3">
        <f t="shared" si="1"/>
        <v>285.59984800000001</v>
      </c>
      <c r="F160" s="3">
        <f t="shared" si="2"/>
        <v>3.5993400000000002E-2</v>
      </c>
      <c r="G160" s="3">
        <f t="shared" si="3"/>
        <v>8.0832040000000008E-2</v>
      </c>
      <c r="H160" s="3">
        <f t="shared" si="4"/>
        <v>0.68727815999999997</v>
      </c>
      <c r="I160" s="3">
        <f t="shared" si="5"/>
        <v>527.56434999999999</v>
      </c>
      <c r="J160" s="3">
        <f t="shared" si="6"/>
        <v>0.14003290000000002</v>
      </c>
      <c r="K160" s="3">
        <f t="shared" si="7"/>
        <v>1.163636E-2</v>
      </c>
      <c r="L160" s="4">
        <f t="shared" si="8"/>
        <v>-1.9578E-4</v>
      </c>
      <c r="M160" s="3">
        <f t="shared" si="9"/>
        <v>0.26190846000000001</v>
      </c>
      <c r="N160" s="3">
        <f t="shared" si="10"/>
        <v>6.7669599999999998E-3</v>
      </c>
      <c r="O160" s="3">
        <f t="shared" si="11"/>
        <v>1.588328E-2</v>
      </c>
      <c r="P160" s="3">
        <f t="shared" si="12"/>
        <v>1.2590160000000001E-2</v>
      </c>
      <c r="Q160" s="4">
        <f t="shared" si="13"/>
        <v>9.4877999999999998E-4</v>
      </c>
      <c r="R160" s="4">
        <f t="shared" si="14"/>
        <v>6.5259999999999995E-5</v>
      </c>
      <c r="S160" s="3">
        <f t="shared" si="15"/>
        <v>1.92768E-3</v>
      </c>
      <c r="T160" s="4">
        <f t="shared" si="16"/>
        <v>9.3371999999999997E-4</v>
      </c>
    </row>
    <row r="161" spans="3:20" x14ac:dyDescent="0.25">
      <c r="C161" s="27">
        <v>23</v>
      </c>
      <c r="D161" s="25" t="s">
        <v>26</v>
      </c>
      <c r="E161" s="3">
        <f t="shared" si="1"/>
        <v>302.2688508</v>
      </c>
      <c r="F161" s="4">
        <f t="shared" si="2"/>
        <v>1.7455019999999998E-2</v>
      </c>
      <c r="G161" s="3">
        <f t="shared" si="3"/>
        <v>0.11857237999999999</v>
      </c>
      <c r="H161" s="3">
        <f t="shared" si="4"/>
        <v>0.73576052999999997</v>
      </c>
      <c r="I161" s="3">
        <f t="shared" si="5"/>
        <v>548.35608999999999</v>
      </c>
      <c r="J161" s="3">
        <f t="shared" si="6"/>
        <v>0.14575291000000001</v>
      </c>
      <c r="K161" s="3">
        <f t="shared" si="7"/>
        <v>1.6107719999999999E-2</v>
      </c>
      <c r="L161" s="4">
        <f t="shared" si="8"/>
        <v>-4.0419000000000002E-4</v>
      </c>
      <c r="M161" s="3">
        <f t="shared" si="9"/>
        <v>0.24917564999999997</v>
      </c>
      <c r="N161" s="3">
        <f t="shared" si="10"/>
        <v>3.5628599999999997E-3</v>
      </c>
      <c r="O161" s="3">
        <f t="shared" si="11"/>
        <v>1.5913110000000001E-2</v>
      </c>
      <c r="P161" s="3">
        <f t="shared" si="12"/>
        <v>1.128239E-2</v>
      </c>
      <c r="Q161" s="4">
        <f t="shared" si="13"/>
        <v>-2.2704499999999998E-3</v>
      </c>
      <c r="R161" s="4">
        <f t="shared" si="14"/>
        <v>3.9920000000000004E-5</v>
      </c>
      <c r="S161" s="3">
        <f t="shared" si="15"/>
        <v>1.6017899999999996E-3</v>
      </c>
      <c r="T161" s="4">
        <f t="shared" si="16"/>
        <v>8.981999999999999E-5</v>
      </c>
    </row>
    <row r="162" spans="3:20" x14ac:dyDescent="0.25">
      <c r="C162" s="27">
        <v>24</v>
      </c>
      <c r="D162" s="25" t="s">
        <v>27</v>
      </c>
      <c r="E162" s="3">
        <f t="shared" si="1"/>
        <v>336.44668032000004</v>
      </c>
      <c r="F162" s="3">
        <f t="shared" si="2"/>
        <v>3.9482964000000002E-2</v>
      </c>
      <c r="G162" s="3">
        <f t="shared" si="3"/>
        <v>0.68184196200000002</v>
      </c>
      <c r="H162" s="3">
        <f t="shared" si="4"/>
        <v>0.83641409999999994</v>
      </c>
      <c r="I162" s="3">
        <f t="shared" si="5"/>
        <v>650.38465619999988</v>
      </c>
      <c r="J162" s="3">
        <f t="shared" si="6"/>
        <v>0.160734132</v>
      </c>
      <c r="K162" s="3">
        <f t="shared" si="7"/>
        <v>1.1359764000000001E-2</v>
      </c>
      <c r="L162" s="3">
        <f t="shared" si="8"/>
        <v>1.1957382000000001E-2</v>
      </c>
      <c r="M162" s="3">
        <f t="shared" si="9"/>
        <v>0.34328885399999998</v>
      </c>
      <c r="N162" s="3">
        <f t="shared" si="10"/>
        <v>0.20635397999999999</v>
      </c>
      <c r="O162" s="3">
        <f t="shared" si="11"/>
        <v>0.37022686199999999</v>
      </c>
      <c r="P162" s="3">
        <f t="shared" si="12"/>
        <v>1.3589532000000001E-2</v>
      </c>
      <c r="Q162" s="4">
        <f t="shared" si="13"/>
        <v>-3.143772E-3</v>
      </c>
      <c r="R162" s="4">
        <f t="shared" si="14"/>
        <v>2.5109999999999998E-5</v>
      </c>
      <c r="S162" s="3">
        <f t="shared" si="15"/>
        <v>1.471446E-3</v>
      </c>
      <c r="T162" s="3">
        <f t="shared" si="16"/>
        <v>4.9466700000000002E-3</v>
      </c>
    </row>
    <row r="163" spans="3:20" x14ac:dyDescent="0.25">
      <c r="C163" s="27">
        <v>25</v>
      </c>
      <c r="D163" s="25" t="s">
        <v>28</v>
      </c>
      <c r="E163" s="3">
        <f t="shared" si="1"/>
        <v>167.2308792</v>
      </c>
      <c r="F163" s="4">
        <f t="shared" si="2"/>
        <v>5.8212000000000003E-3</v>
      </c>
      <c r="G163" s="3">
        <f t="shared" si="3"/>
        <v>38.070642960000001</v>
      </c>
      <c r="H163" s="3">
        <f t="shared" si="4"/>
        <v>0.48844655999999997</v>
      </c>
      <c r="I163" s="4">
        <f t="shared" si="5"/>
        <v>0.92833272</v>
      </c>
      <c r="J163" s="3">
        <f t="shared" si="6"/>
        <v>0.31179959999999995</v>
      </c>
      <c r="K163" s="3">
        <f t="shared" si="7"/>
        <v>1.4353919999999999E-2</v>
      </c>
      <c r="L163" s="4">
        <f t="shared" si="8"/>
        <v>-5.4431999999999994E-4</v>
      </c>
      <c r="M163" s="3">
        <f t="shared" si="9"/>
        <v>2.8108079999999997E-2</v>
      </c>
      <c r="N163" s="3">
        <f t="shared" si="10"/>
        <v>5.2063200000000004E-3</v>
      </c>
      <c r="O163" s="3">
        <f t="shared" si="11"/>
        <v>1.5099839999999998E-2</v>
      </c>
      <c r="P163" s="3">
        <f t="shared" si="12"/>
        <v>2.3551919999999997E-2</v>
      </c>
      <c r="Q163" s="3">
        <f t="shared" si="13"/>
        <v>1.2514320000000001E-2</v>
      </c>
      <c r="R163" s="4">
        <f t="shared" si="14"/>
        <v>1.8144E-4</v>
      </c>
      <c r="S163" s="3">
        <f t="shared" si="15"/>
        <v>1.8143999999999997E-3</v>
      </c>
      <c r="T163" s="4">
        <f t="shared" si="16"/>
        <v>6.5519999999999996E-5</v>
      </c>
    </row>
    <row r="164" spans="3:20" x14ac:dyDescent="0.25">
      <c r="C164" s="27">
        <v>26</v>
      </c>
      <c r="D164" s="25" t="s">
        <v>29</v>
      </c>
      <c r="E164" s="3">
        <f t="shared" si="1"/>
        <v>155.77886100000001</v>
      </c>
      <c r="F164" s="4">
        <f t="shared" si="2"/>
        <v>9.8112000000000004E-4</v>
      </c>
      <c r="G164" s="3">
        <f t="shared" si="3"/>
        <v>34.00779095</v>
      </c>
      <c r="H164" s="3">
        <f t="shared" si="4"/>
        <v>0.43654729999999992</v>
      </c>
      <c r="I164" s="4">
        <f t="shared" si="5"/>
        <v>-0.23949547999999998</v>
      </c>
      <c r="J164" s="3">
        <f t="shared" si="6"/>
        <v>0.32895114000000003</v>
      </c>
      <c r="K164" s="3">
        <f t="shared" si="7"/>
        <v>2.5054330000000003E-2</v>
      </c>
      <c r="L164" s="3">
        <f t="shared" si="8"/>
        <v>6.9904800000000012E-3</v>
      </c>
      <c r="M164" s="3">
        <f t="shared" si="9"/>
        <v>6.816229E-2</v>
      </c>
      <c r="N164" s="3">
        <f t="shared" si="10"/>
        <v>0.12928811000000001</v>
      </c>
      <c r="O164" s="3">
        <f t="shared" si="11"/>
        <v>7.0410689999999998E-2</v>
      </c>
      <c r="P164" s="3">
        <f t="shared" si="12"/>
        <v>1.835001E-2</v>
      </c>
      <c r="Q164" s="4">
        <f t="shared" si="13"/>
        <v>3.84272E-3</v>
      </c>
      <c r="R164" s="4">
        <f t="shared" si="14"/>
        <v>6.3874999999999999E-4</v>
      </c>
      <c r="S164" s="3">
        <f t="shared" si="15"/>
        <v>1.6607500000000003E-3</v>
      </c>
      <c r="T164" s="4">
        <f t="shared" si="16"/>
        <v>8.0227E-4</v>
      </c>
    </row>
    <row r="165" spans="3:20" x14ac:dyDescent="0.25">
      <c r="C165" s="27">
        <v>27</v>
      </c>
      <c r="D165" s="25" t="s">
        <v>30</v>
      </c>
      <c r="E165" s="3">
        <f t="shared" si="1"/>
        <v>154.47438019999998</v>
      </c>
      <c r="F165" s="3">
        <f t="shared" si="2"/>
        <v>3.8805339999999994E-2</v>
      </c>
      <c r="G165" s="3">
        <f t="shared" si="3"/>
        <v>32.375585409999999</v>
      </c>
      <c r="H165" s="3">
        <f t="shared" si="4"/>
        <v>2.1449071699999998</v>
      </c>
      <c r="I165" s="4">
        <f t="shared" si="5"/>
        <v>0.78743056</v>
      </c>
      <c r="J165" s="3">
        <f t="shared" si="6"/>
        <v>0.36888578999999999</v>
      </c>
      <c r="K165" s="3">
        <f t="shared" si="7"/>
        <v>8.7176600000000003E-3</v>
      </c>
      <c r="L165" s="4">
        <f t="shared" si="8"/>
        <v>2.5038999999999997E-4</v>
      </c>
      <c r="M165" s="3">
        <f t="shared" si="9"/>
        <v>0.13385644999999999</v>
      </c>
      <c r="N165" s="3">
        <f t="shared" si="10"/>
        <v>1.130843E-2</v>
      </c>
      <c r="O165" s="3">
        <f t="shared" si="11"/>
        <v>0.11602255000000002</v>
      </c>
      <c r="P165" s="3">
        <f t="shared" si="12"/>
        <v>1.7384220000000002E-2</v>
      </c>
      <c r="Q165" s="3">
        <f t="shared" si="13"/>
        <v>1.2759670000000001E-2</v>
      </c>
      <c r="R165" s="4">
        <f t="shared" si="14"/>
        <v>7.1028999999999992E-4</v>
      </c>
      <c r="S165" s="3">
        <f t="shared" si="15"/>
        <v>1.5432200000000001E-3</v>
      </c>
      <c r="T165" s="4">
        <f t="shared" si="16"/>
        <v>7.0007000000000012E-4</v>
      </c>
    </row>
    <row r="166" spans="3:20" x14ac:dyDescent="0.25">
      <c r="C166" s="27">
        <v>28</v>
      </c>
      <c r="D166" s="25" t="s">
        <v>31</v>
      </c>
      <c r="E166" s="3">
        <f t="shared" si="1"/>
        <v>174.36347585999999</v>
      </c>
      <c r="F166" s="3">
        <f t="shared" si="2"/>
        <v>5.7034152000000005E-2</v>
      </c>
      <c r="G166" s="3">
        <f t="shared" si="3"/>
        <v>38.885617295999999</v>
      </c>
      <c r="H166" s="3">
        <f t="shared" si="4"/>
        <v>1.5146377740000001</v>
      </c>
      <c r="I166" s="3">
        <f t="shared" si="5"/>
        <v>2.3904129869999999</v>
      </c>
      <c r="J166" s="3">
        <f t="shared" si="6"/>
        <v>0.40212725400000005</v>
      </c>
      <c r="K166" s="3">
        <f t="shared" si="7"/>
        <v>4.5785411999999998E-2</v>
      </c>
      <c r="L166" s="3">
        <f t="shared" si="8"/>
        <v>7.2103410000000012E-3</v>
      </c>
      <c r="M166" s="3">
        <f t="shared" si="9"/>
        <v>10.424450574</v>
      </c>
      <c r="N166" s="3">
        <f t="shared" si="10"/>
        <v>9.8350470000000013E-3</v>
      </c>
      <c r="O166" s="3">
        <f t="shared" si="11"/>
        <v>2.8430937000000003E-2</v>
      </c>
      <c r="P166" s="3">
        <f t="shared" si="12"/>
        <v>3.2555475E-2</v>
      </c>
      <c r="Q166" s="3">
        <f t="shared" si="13"/>
        <v>1.8991116000000002E-2</v>
      </c>
      <c r="R166" s="3">
        <f t="shared" si="14"/>
        <v>2.6044380000000002E-2</v>
      </c>
      <c r="S166" s="3">
        <f t="shared" si="15"/>
        <v>2.1332070000000002E-3</v>
      </c>
      <c r="T166" s="3">
        <f t="shared" si="16"/>
        <v>3.3391530000000001E-3</v>
      </c>
    </row>
    <row r="167" spans="3:20" x14ac:dyDescent="0.25">
      <c r="C167" s="27">
        <v>29</v>
      </c>
      <c r="D167" s="25" t="s">
        <v>32</v>
      </c>
      <c r="E167" s="3">
        <f t="shared" si="1"/>
        <v>167.39172840000001</v>
      </c>
      <c r="F167" s="3">
        <f t="shared" si="2"/>
        <v>4.0534649999999998E-2</v>
      </c>
      <c r="G167" s="3">
        <f t="shared" si="3"/>
        <v>36.339721860000004</v>
      </c>
      <c r="H167" s="3">
        <f t="shared" si="4"/>
        <v>1.4248221000000003</v>
      </c>
      <c r="I167" s="4">
        <f t="shared" si="5"/>
        <v>1.79702601</v>
      </c>
      <c r="J167" s="3">
        <f t="shared" si="6"/>
        <v>0.38997933000000007</v>
      </c>
      <c r="K167" s="3">
        <f t="shared" si="7"/>
        <v>4.0286220000000005E-2</v>
      </c>
      <c r="L167" s="3">
        <f t="shared" si="8"/>
        <v>6.6214200000000003E-3</v>
      </c>
      <c r="M167" s="3">
        <f t="shared" si="9"/>
        <v>10.02001845</v>
      </c>
      <c r="N167" s="3">
        <f t="shared" si="10"/>
        <v>1.02921E-2</v>
      </c>
      <c r="O167" s="3">
        <f t="shared" si="11"/>
        <v>2.0660250000000002E-2</v>
      </c>
      <c r="P167" s="3">
        <f t="shared" si="12"/>
        <v>3.0303390000000003E-2</v>
      </c>
      <c r="Q167" s="3">
        <f t="shared" si="13"/>
        <v>1.7537130000000001E-2</v>
      </c>
      <c r="R167" s="3">
        <f t="shared" si="14"/>
        <v>2.5542660000000002E-2</v>
      </c>
      <c r="S167" s="3">
        <f t="shared" si="15"/>
        <v>2.20038E-3</v>
      </c>
      <c r="T167" s="3">
        <f t="shared" si="16"/>
        <v>3.3766200000000003E-3</v>
      </c>
    </row>
    <row r="168" spans="3:20" x14ac:dyDescent="0.25">
      <c r="C168" s="27">
        <v>30</v>
      </c>
      <c r="D168" s="25" t="s">
        <v>33</v>
      </c>
      <c r="E168" s="3">
        <f t="shared" si="1"/>
        <v>159.15264999999999</v>
      </c>
      <c r="F168" s="3">
        <f t="shared" si="2"/>
        <v>5.8355000000000004E-2</v>
      </c>
      <c r="G168" s="3">
        <f t="shared" si="3"/>
        <v>33.967039999999997</v>
      </c>
      <c r="H168" s="3">
        <f t="shared" si="4"/>
        <v>1.4000450000000002</v>
      </c>
      <c r="I168" s="4">
        <f t="shared" si="5"/>
        <v>1.2194150000000001</v>
      </c>
      <c r="J168" s="3">
        <f t="shared" si="6"/>
        <v>0.36718000000000001</v>
      </c>
      <c r="K168" s="3">
        <f t="shared" si="7"/>
        <v>4.2804999999999996E-2</v>
      </c>
      <c r="L168" s="3">
        <f t="shared" si="8"/>
        <v>7.195E-3</v>
      </c>
      <c r="M168" s="3">
        <f t="shared" si="9"/>
        <v>10.094405</v>
      </c>
      <c r="N168" s="3">
        <f t="shared" si="10"/>
        <v>6.4800000000000005E-3</v>
      </c>
      <c r="O168" s="3">
        <f t="shared" si="11"/>
        <v>7.2200000000000007E-3</v>
      </c>
      <c r="P168" s="3">
        <f t="shared" si="12"/>
        <v>2.9304999999999998E-2</v>
      </c>
      <c r="Q168" s="3">
        <f t="shared" si="13"/>
        <v>1.6989999999999998E-2</v>
      </c>
      <c r="R168" s="3">
        <f t="shared" si="14"/>
        <v>2.8205000000000001E-2</v>
      </c>
      <c r="S168" s="3">
        <f t="shared" si="15"/>
        <v>2.3700000000000001E-3</v>
      </c>
      <c r="T168" s="4">
        <f t="shared" si="16"/>
        <v>2.7650000000000001E-3</v>
      </c>
    </row>
    <row r="169" spans="3:20" x14ac:dyDescent="0.25">
      <c r="C169" s="27">
        <v>31</v>
      </c>
      <c r="D169" s="25" t="s">
        <v>34</v>
      </c>
      <c r="E169" s="3">
        <f t="shared" si="1"/>
        <v>154.4121835</v>
      </c>
      <c r="F169" s="3">
        <f t="shared" si="2"/>
        <v>4.0622200000000004E-2</v>
      </c>
      <c r="G169" s="3">
        <f t="shared" si="3"/>
        <v>36.263206650000001</v>
      </c>
      <c r="H169" s="3">
        <f t="shared" si="4"/>
        <v>0.51933694999999991</v>
      </c>
      <c r="I169" s="4">
        <f t="shared" si="5"/>
        <v>-4.0617149999999998E-2</v>
      </c>
      <c r="J169" s="3">
        <f t="shared" si="6"/>
        <v>0.35206579999999998</v>
      </c>
      <c r="K169" s="3">
        <f t="shared" si="7"/>
        <v>1.5508549999999999E-2</v>
      </c>
      <c r="L169" s="4">
        <f t="shared" si="8"/>
        <v>1.5907499999999999E-3</v>
      </c>
      <c r="M169" s="3">
        <f t="shared" si="9"/>
        <v>3.1803990999999998</v>
      </c>
      <c r="N169" s="3">
        <f t="shared" si="10"/>
        <v>8.3880499999999993E-3</v>
      </c>
      <c r="O169" s="3">
        <f t="shared" si="11"/>
        <v>1.174125E-2</v>
      </c>
      <c r="P169" s="3">
        <f t="shared" si="12"/>
        <v>1.7624499999999998E-2</v>
      </c>
      <c r="Q169" s="3">
        <f t="shared" si="13"/>
        <v>1.756895E-2</v>
      </c>
      <c r="R169" s="3">
        <f t="shared" si="14"/>
        <v>7.2568499999999996E-3</v>
      </c>
      <c r="S169" s="3">
        <f t="shared" si="15"/>
        <v>2.12605E-3</v>
      </c>
      <c r="T169" s="4">
        <f t="shared" si="16"/>
        <v>1.3837000000000001E-3</v>
      </c>
    </row>
    <row r="170" spans="3:20" x14ac:dyDescent="0.25">
      <c r="C170" s="27">
        <v>32</v>
      </c>
      <c r="D170" s="25" t="s">
        <v>35</v>
      </c>
      <c r="E170" s="3">
        <f t="shared" si="1"/>
        <v>156.54071160000001</v>
      </c>
      <c r="F170" s="3">
        <f t="shared" si="2"/>
        <v>5.9582639999999999E-2</v>
      </c>
      <c r="G170" s="3">
        <f t="shared" si="3"/>
        <v>37.047696660000007</v>
      </c>
      <c r="H170" s="3">
        <f t="shared" si="4"/>
        <v>0.49254036000000007</v>
      </c>
      <c r="I170" s="4">
        <f t="shared" si="5"/>
        <v>0.14362803000000002</v>
      </c>
      <c r="J170" s="3">
        <f t="shared" si="6"/>
        <v>0.34588047000000005</v>
      </c>
      <c r="K170" s="3">
        <f t="shared" si="7"/>
        <v>2.2455030000000004E-2</v>
      </c>
      <c r="L170" s="4">
        <f t="shared" si="8"/>
        <v>1.9418100000000002E-3</v>
      </c>
      <c r="M170" s="3">
        <f t="shared" si="9"/>
        <v>3.4250182199999997</v>
      </c>
      <c r="N170" s="3">
        <f t="shared" si="10"/>
        <v>7.7976600000000005E-3</v>
      </c>
      <c r="O170" s="3">
        <f t="shared" si="11"/>
        <v>1.4956499999999999E-2</v>
      </c>
      <c r="P170" s="3">
        <f t="shared" si="12"/>
        <v>1.9042919999999998E-2</v>
      </c>
      <c r="Q170" s="3">
        <f t="shared" si="13"/>
        <v>1.6857750000000001E-2</v>
      </c>
      <c r="R170" s="3">
        <f t="shared" si="14"/>
        <v>8.0917200000000002E-3</v>
      </c>
      <c r="S170" s="3">
        <f t="shared" si="15"/>
        <v>1.2472200000000001E-3</v>
      </c>
      <c r="T170" s="4">
        <f t="shared" si="16"/>
        <v>9.9372000000000002E-4</v>
      </c>
    </row>
    <row r="171" spans="3:20" x14ac:dyDescent="0.25">
      <c r="C171" s="27">
        <v>33</v>
      </c>
      <c r="D171" s="25" t="s">
        <v>36</v>
      </c>
      <c r="E171" s="3">
        <f t="shared" si="1"/>
        <v>160.7714306</v>
      </c>
      <c r="F171" s="3">
        <f t="shared" si="2"/>
        <v>3.6062620000000004E-2</v>
      </c>
      <c r="G171" s="3">
        <f t="shared" si="3"/>
        <v>37.254148800000003</v>
      </c>
      <c r="H171" s="3">
        <f t="shared" si="4"/>
        <v>0.52096242000000004</v>
      </c>
      <c r="I171" s="4">
        <f t="shared" si="5"/>
        <v>3.2677480000000002E-2</v>
      </c>
      <c r="J171" s="3">
        <f t="shared" si="6"/>
        <v>0.34540572000000003</v>
      </c>
      <c r="K171" s="3">
        <f t="shared" si="7"/>
        <v>1.6864979999999998E-2</v>
      </c>
      <c r="L171" s="4">
        <f t="shared" si="8"/>
        <v>2.0746000000000002E-3</v>
      </c>
      <c r="M171" s="3">
        <f t="shared" si="9"/>
        <v>4.87388814</v>
      </c>
      <c r="N171" s="3">
        <f t="shared" si="10"/>
        <v>8.7133200000000001E-3</v>
      </c>
      <c r="O171" s="3">
        <f t="shared" si="11"/>
        <v>2.5244340000000004E-2</v>
      </c>
      <c r="P171" s="3">
        <f t="shared" si="12"/>
        <v>1.932414E-2</v>
      </c>
      <c r="Q171" s="3">
        <f t="shared" si="13"/>
        <v>2.240062E-2</v>
      </c>
      <c r="R171" s="3">
        <f t="shared" si="14"/>
        <v>1.211364E-2</v>
      </c>
      <c r="S171" s="3">
        <f t="shared" si="15"/>
        <v>2.0543599999999999E-3</v>
      </c>
      <c r="T171" s="4">
        <f t="shared" si="16"/>
        <v>1.5939000000000001E-3</v>
      </c>
    </row>
    <row r="172" spans="3:20" x14ac:dyDescent="0.25">
      <c r="C172" s="27">
        <v>34</v>
      </c>
      <c r="D172" s="25" t="s">
        <v>37</v>
      </c>
      <c r="E172" s="3">
        <f t="shared" si="1"/>
        <v>105.9403204</v>
      </c>
      <c r="F172" s="4">
        <f t="shared" si="2"/>
        <v>7.9885700000000021E-3</v>
      </c>
      <c r="G172" s="3">
        <f t="shared" si="3"/>
        <v>4.9450672200000003</v>
      </c>
      <c r="H172" s="3">
        <f t="shared" si="4"/>
        <v>0.40417156000000004</v>
      </c>
      <c r="I172" s="3">
        <f t="shared" si="5"/>
        <v>87.7351697</v>
      </c>
      <c r="J172" s="3">
        <f t="shared" si="6"/>
        <v>0.13628196000000001</v>
      </c>
      <c r="K172" s="3">
        <f t="shared" si="7"/>
        <v>5.1996899999999999E-3</v>
      </c>
      <c r="L172" s="4">
        <f t="shared" si="8"/>
        <v>2.2585999999999999E-3</v>
      </c>
      <c r="M172" s="3">
        <f t="shared" si="9"/>
        <v>5.7250599999999999E-2</v>
      </c>
      <c r="N172" s="3">
        <f t="shared" si="10"/>
        <v>4.8157280000000004E-2</v>
      </c>
      <c r="O172" s="3">
        <f t="shared" si="11"/>
        <v>4.5520610000000003E-2</v>
      </c>
      <c r="P172" s="3">
        <f t="shared" si="12"/>
        <v>2.3518899999999999E-2</v>
      </c>
      <c r="Q172" s="4">
        <f t="shared" si="13"/>
        <v>6.7758E-4</v>
      </c>
      <c r="R172" s="4">
        <f t="shared" si="14"/>
        <v>1.9640000000000002E-5</v>
      </c>
      <c r="S172" s="3">
        <f t="shared" si="15"/>
        <v>1.41899E-3</v>
      </c>
      <c r="T172" s="4">
        <f t="shared" si="16"/>
        <v>8.3961000000000018E-4</v>
      </c>
    </row>
    <row r="173" spans="3:20" x14ac:dyDescent="0.25">
      <c r="C173" s="27">
        <v>35</v>
      </c>
      <c r="D173" s="25" t="s">
        <v>38</v>
      </c>
      <c r="E173" s="3">
        <f t="shared" si="1"/>
        <v>111.85378229999999</v>
      </c>
      <c r="F173" s="4">
        <f t="shared" si="2"/>
        <v>8.0815799999999997E-3</v>
      </c>
      <c r="G173" s="3">
        <f t="shared" si="3"/>
        <v>5.2983629399999996</v>
      </c>
      <c r="H173" s="3">
        <f t="shared" si="4"/>
        <v>0.35822084999999998</v>
      </c>
      <c r="I173" s="3">
        <f t="shared" si="5"/>
        <v>67.185966899999997</v>
      </c>
      <c r="J173" s="3">
        <f t="shared" si="6"/>
        <v>0.14158482</v>
      </c>
      <c r="K173" s="4">
        <f t="shared" si="7"/>
        <v>3.0876300000000005E-3</v>
      </c>
      <c r="L173" s="4">
        <f t="shared" si="8"/>
        <v>-4.0559999999999999E-4</v>
      </c>
      <c r="M173" s="3">
        <f t="shared" si="9"/>
        <v>3.9358409999999996E-2</v>
      </c>
      <c r="N173" s="3">
        <f t="shared" si="10"/>
        <v>5.6327700000000005E-3</v>
      </c>
      <c r="O173" s="3">
        <f t="shared" si="11"/>
        <v>2.2044360000000002E-2</v>
      </c>
      <c r="P173" s="3">
        <f t="shared" si="12"/>
        <v>2.6293019999999997E-2</v>
      </c>
      <c r="Q173" s="4">
        <f t="shared" si="13"/>
        <v>-1.02921E-3</v>
      </c>
      <c r="R173" s="4">
        <f t="shared" si="14"/>
        <v>3.5490000000000001E-5</v>
      </c>
      <c r="S173" s="3">
        <f t="shared" si="15"/>
        <v>1.3334099999999999E-3</v>
      </c>
      <c r="T173" s="4">
        <f t="shared" si="16"/>
        <v>2.535E-5</v>
      </c>
    </row>
    <row r="174" spans="3:20" x14ac:dyDescent="0.25">
      <c r="C174" s="27">
        <v>36</v>
      </c>
      <c r="D174" s="25" t="s">
        <v>39</v>
      </c>
      <c r="E174" s="3">
        <f t="shared" si="1"/>
        <v>111.47821140000001</v>
      </c>
      <c r="F174" s="4">
        <f t="shared" si="2"/>
        <v>1.3226400000000001E-2</v>
      </c>
      <c r="G174" s="3">
        <f t="shared" si="3"/>
        <v>4.3044467100000006</v>
      </c>
      <c r="H174" s="3">
        <f t="shared" si="4"/>
        <v>0.34572006</v>
      </c>
      <c r="I174" s="3">
        <f t="shared" si="5"/>
        <v>81.936345599999996</v>
      </c>
      <c r="J174" s="3">
        <f t="shared" si="6"/>
        <v>0.13006461</v>
      </c>
      <c r="K174" s="3">
        <f t="shared" si="7"/>
        <v>4.95489E-3</v>
      </c>
      <c r="L174" s="4">
        <f t="shared" si="8"/>
        <v>5.5110000000000006E-5</v>
      </c>
      <c r="M174" s="3">
        <f t="shared" si="9"/>
        <v>4.373229E-2</v>
      </c>
      <c r="N174" s="3">
        <f t="shared" si="10"/>
        <v>4.8045900000000001E-3</v>
      </c>
      <c r="O174" s="3">
        <f t="shared" si="11"/>
        <v>1.2324600000000002E-2</v>
      </c>
      <c r="P174" s="3">
        <f t="shared" si="12"/>
        <v>2.318628E-2</v>
      </c>
      <c r="Q174" s="4">
        <f t="shared" si="13"/>
        <v>-1.6031999999999999E-3</v>
      </c>
      <c r="R174" s="4">
        <f t="shared" si="14"/>
        <v>1.503E-5</v>
      </c>
      <c r="S174" s="3">
        <f t="shared" si="15"/>
        <v>1.7284500000000003E-3</v>
      </c>
      <c r="T174" s="4">
        <f t="shared" si="16"/>
        <v>1.28757E-3</v>
      </c>
    </row>
    <row r="175" spans="3:20" x14ac:dyDescent="0.25">
      <c r="C175" s="27">
        <v>37</v>
      </c>
      <c r="D175" s="25" t="s">
        <v>40</v>
      </c>
      <c r="E175" s="3">
        <f t="shared" si="1"/>
        <v>125.52184319999999</v>
      </c>
      <c r="F175" s="4">
        <f t="shared" si="2"/>
        <v>1.0951199999999999E-2</v>
      </c>
      <c r="G175" s="3">
        <f t="shared" si="3"/>
        <v>27.013674870000006</v>
      </c>
      <c r="H175" s="3">
        <f t="shared" si="4"/>
        <v>0.40066182</v>
      </c>
      <c r="I175" s="4">
        <f t="shared" si="5"/>
        <v>0.69220710000000008</v>
      </c>
      <c r="J175" s="3">
        <f t="shared" si="6"/>
        <v>0.26065377000000001</v>
      </c>
      <c r="K175" s="3">
        <f t="shared" si="7"/>
        <v>5.4654600000000001E-3</v>
      </c>
      <c r="L175" s="4">
        <f t="shared" si="8"/>
        <v>-3.6504000000000002E-4</v>
      </c>
      <c r="M175" s="3">
        <f t="shared" si="9"/>
        <v>7.6120980000000019E-2</v>
      </c>
      <c r="N175" s="3">
        <f t="shared" si="10"/>
        <v>3.0622800000000006E-3</v>
      </c>
      <c r="O175" s="3">
        <f t="shared" si="11"/>
        <v>1.6178370000000001E-2</v>
      </c>
      <c r="P175" s="3">
        <f t="shared" si="12"/>
        <v>1.1802959999999999E-2</v>
      </c>
      <c r="Q175" s="3">
        <f t="shared" si="13"/>
        <v>8.4516899999999996E-3</v>
      </c>
      <c r="R175" s="4">
        <f t="shared" si="14"/>
        <v>4.8165000000000008E-4</v>
      </c>
      <c r="S175" s="3">
        <f t="shared" si="15"/>
        <v>1.7846400000000001E-3</v>
      </c>
      <c r="T175" s="4">
        <f t="shared" si="16"/>
        <v>6.084E-5</v>
      </c>
    </row>
    <row r="176" spans="3:20" x14ac:dyDescent="0.25">
      <c r="C176" s="27">
        <v>38</v>
      </c>
      <c r="D176" s="25" t="s">
        <v>41</v>
      </c>
      <c r="E176" s="3">
        <f t="shared" si="1"/>
        <v>120.79161360000001</v>
      </c>
      <c r="F176" s="4">
        <f t="shared" si="2"/>
        <v>1.32552E-3</v>
      </c>
      <c r="G176" s="3">
        <f t="shared" si="3"/>
        <v>25.320954959999998</v>
      </c>
      <c r="H176" s="3">
        <f t="shared" si="4"/>
        <v>0.38312568000000002</v>
      </c>
      <c r="I176" s="4">
        <f t="shared" si="5"/>
        <v>-9.1097999999999998E-2</v>
      </c>
      <c r="J176" s="3">
        <f t="shared" si="6"/>
        <v>0.27397944000000002</v>
      </c>
      <c r="K176" s="3">
        <f t="shared" si="7"/>
        <v>6.5973599999999992E-3</v>
      </c>
      <c r="L176" s="3">
        <f t="shared" si="8"/>
        <v>4.8232799999999992E-3</v>
      </c>
      <c r="M176" s="3">
        <f t="shared" si="9"/>
        <v>0.14691599999999999</v>
      </c>
      <c r="N176" s="3">
        <f t="shared" si="10"/>
        <v>9.5427359999999989E-2</v>
      </c>
      <c r="O176" s="3">
        <f t="shared" si="11"/>
        <v>5.2819200000000004E-2</v>
      </c>
      <c r="P176" s="3">
        <f t="shared" si="12"/>
        <v>1.02816E-2</v>
      </c>
      <c r="Q176" s="3">
        <f t="shared" si="13"/>
        <v>9.1526400000000001E-3</v>
      </c>
      <c r="R176" s="4">
        <f t="shared" si="14"/>
        <v>8.0135999999999998E-4</v>
      </c>
      <c r="S176" s="3">
        <f t="shared" si="15"/>
        <v>2.1520799999999998E-3</v>
      </c>
      <c r="T176" s="4">
        <f t="shared" si="16"/>
        <v>2.9735999999999999E-4</v>
      </c>
    </row>
    <row r="177" spans="3:20" x14ac:dyDescent="0.25">
      <c r="C177" s="27">
        <v>39</v>
      </c>
      <c r="D177" s="25" t="s">
        <v>42</v>
      </c>
      <c r="E177" s="3">
        <f t="shared" si="1"/>
        <v>123.31544400000001</v>
      </c>
      <c r="F177" s="4">
        <f t="shared" si="2"/>
        <v>1.3330800000000002E-2</v>
      </c>
      <c r="G177" s="3">
        <f t="shared" si="3"/>
        <v>25.340762159999997</v>
      </c>
      <c r="H177" s="3">
        <f t="shared" si="4"/>
        <v>0.4943685599999999</v>
      </c>
      <c r="I177" s="4">
        <f t="shared" si="5"/>
        <v>-0.41831999999999997</v>
      </c>
      <c r="J177" s="3">
        <f t="shared" si="6"/>
        <v>0.27445824000000002</v>
      </c>
      <c r="K177" s="4">
        <f t="shared" si="7"/>
        <v>4.1831999999999998E-3</v>
      </c>
      <c r="L177" s="4">
        <f t="shared" si="8"/>
        <v>4.9391999999999991E-4</v>
      </c>
      <c r="M177" s="3">
        <f t="shared" si="9"/>
        <v>0.44596439999999993</v>
      </c>
      <c r="N177" s="3">
        <f t="shared" si="10"/>
        <v>6.6578399999999991E-3</v>
      </c>
      <c r="O177" s="3">
        <f t="shared" si="11"/>
        <v>1.4162400000000002E-2</v>
      </c>
      <c r="P177" s="3">
        <f t="shared" si="12"/>
        <v>9.3995999999999993E-3</v>
      </c>
      <c r="Q177" s="3">
        <f t="shared" si="13"/>
        <v>1.395072E-2</v>
      </c>
      <c r="R177" s="4">
        <f t="shared" si="14"/>
        <v>2.0563199999999999E-3</v>
      </c>
      <c r="S177" s="3">
        <f t="shared" si="15"/>
        <v>1.8143999999999997E-3</v>
      </c>
      <c r="T177" s="4">
        <f t="shared" si="16"/>
        <v>2.4695999999999995E-4</v>
      </c>
    </row>
    <row r="178" spans="3:20" x14ac:dyDescent="0.25">
      <c r="C178" s="27">
        <v>40</v>
      </c>
      <c r="D178" s="25" t="s">
        <v>43</v>
      </c>
      <c r="E178" s="3">
        <f t="shared" si="1"/>
        <v>121.72047600000001</v>
      </c>
      <c r="F178" s="3">
        <f t="shared" si="2"/>
        <v>8.3879700000000001E-2</v>
      </c>
      <c r="G178" s="3">
        <f t="shared" si="3"/>
        <v>26.656399499999996</v>
      </c>
      <c r="H178" s="3">
        <f t="shared" si="4"/>
        <v>1.1162726999999999</v>
      </c>
      <c r="I178" s="4">
        <f t="shared" si="5"/>
        <v>1.5055965</v>
      </c>
      <c r="J178" s="3">
        <f t="shared" si="6"/>
        <v>0.2673063</v>
      </c>
      <c r="K178" s="3">
        <f t="shared" si="7"/>
        <v>3.8540699999999997E-2</v>
      </c>
      <c r="L178" s="3">
        <f t="shared" si="8"/>
        <v>1.3504799999999999E-2</v>
      </c>
      <c r="M178" s="3">
        <f t="shared" si="9"/>
        <v>16.2512367</v>
      </c>
      <c r="N178" s="3">
        <f t="shared" si="10"/>
        <v>0.13530809999999999</v>
      </c>
      <c r="O178" s="3">
        <f t="shared" si="11"/>
        <v>1.3864044</v>
      </c>
      <c r="P178" s="3">
        <f t="shared" si="12"/>
        <v>2.3378399999999997E-2</v>
      </c>
      <c r="Q178" s="3">
        <f t="shared" si="13"/>
        <v>1.2658200000000001E-2</v>
      </c>
      <c r="R178" s="3">
        <f t="shared" si="14"/>
        <v>4.6914900000000002E-2</v>
      </c>
      <c r="S178" s="3">
        <f t="shared" si="15"/>
        <v>2.0450999999999998E-3</v>
      </c>
      <c r="T178" s="3">
        <f t="shared" si="16"/>
        <v>1.64475E-2</v>
      </c>
    </row>
    <row r="179" spans="3:20" x14ac:dyDescent="0.25">
      <c r="C179" s="27">
        <v>41</v>
      </c>
      <c r="D179" s="25" t="s">
        <v>44</v>
      </c>
      <c r="E179" s="3">
        <f t="shared" si="1"/>
        <v>115.89074860000001</v>
      </c>
      <c r="F179" s="3">
        <f t="shared" si="2"/>
        <v>0.1645006</v>
      </c>
      <c r="G179" s="3">
        <f t="shared" si="3"/>
        <v>25.40171106</v>
      </c>
      <c r="H179" s="3">
        <f t="shared" si="4"/>
        <v>1.0934761200000001</v>
      </c>
      <c r="I179" s="3">
        <f t="shared" si="5"/>
        <v>4.1848173400000004</v>
      </c>
      <c r="J179" s="3">
        <f t="shared" si="6"/>
        <v>0.24942764000000003</v>
      </c>
      <c r="K179" s="3">
        <f t="shared" si="7"/>
        <v>4.2579900000000004E-2</v>
      </c>
      <c r="L179" s="3">
        <f t="shared" si="8"/>
        <v>1.7077500000000002E-2</v>
      </c>
      <c r="M179" s="3">
        <f t="shared" si="9"/>
        <v>17.553656119999999</v>
      </c>
      <c r="N179" s="3">
        <f t="shared" si="10"/>
        <v>3.1382119999999999E-2</v>
      </c>
      <c r="O179" s="3">
        <f t="shared" si="11"/>
        <v>4.2124500000000002E-2</v>
      </c>
      <c r="P179" s="3">
        <f t="shared" si="12"/>
        <v>2.2107140000000001E-2</v>
      </c>
      <c r="Q179" s="3">
        <f t="shared" si="13"/>
        <v>1.739628E-2</v>
      </c>
      <c r="R179" s="3">
        <f t="shared" si="14"/>
        <v>5.2355819999999997E-2</v>
      </c>
      <c r="S179" s="3">
        <f t="shared" si="15"/>
        <v>1.90256E-3</v>
      </c>
      <c r="T179" s="3">
        <f t="shared" si="16"/>
        <v>4.3607079999999999E-2</v>
      </c>
    </row>
    <row r="180" spans="3:20" x14ac:dyDescent="0.25">
      <c r="C180" s="27">
        <v>42</v>
      </c>
      <c r="D180" s="25" t="s">
        <v>45</v>
      </c>
      <c r="E180" s="3">
        <f t="shared" si="1"/>
        <v>130.15671019999999</v>
      </c>
      <c r="F180" s="3">
        <f t="shared" si="2"/>
        <v>0.10682166</v>
      </c>
      <c r="G180" s="3">
        <f t="shared" si="3"/>
        <v>26.658827580000001</v>
      </c>
      <c r="H180" s="3">
        <f t="shared" si="4"/>
        <v>2.34878622</v>
      </c>
      <c r="I180" s="4">
        <f t="shared" si="5"/>
        <v>1.4773429</v>
      </c>
      <c r="J180" s="3">
        <f t="shared" si="6"/>
        <v>0.26475944000000001</v>
      </c>
      <c r="K180" s="3">
        <f t="shared" si="7"/>
        <v>3.8597680000000002E-2</v>
      </c>
      <c r="L180" s="3">
        <f t="shared" si="8"/>
        <v>1.2366640000000002E-2</v>
      </c>
      <c r="M180" s="3">
        <f t="shared" si="9"/>
        <v>15.006593799999999</v>
      </c>
      <c r="N180" s="3">
        <f t="shared" si="10"/>
        <v>9.8872399999999985E-3</v>
      </c>
      <c r="O180" s="3">
        <f t="shared" si="11"/>
        <v>3.2318220000000002E-2</v>
      </c>
      <c r="P180" s="3">
        <f t="shared" si="12"/>
        <v>2.1798480000000002E-2</v>
      </c>
      <c r="Q180" s="3">
        <f t="shared" si="13"/>
        <v>1.8524659999999998E-2</v>
      </c>
      <c r="R180" s="3">
        <f t="shared" si="14"/>
        <v>4.3349020000000002E-2</v>
      </c>
      <c r="S180" s="3">
        <f t="shared" si="15"/>
        <v>2.5957800000000002E-3</v>
      </c>
      <c r="T180" s="3">
        <f t="shared" si="16"/>
        <v>5.1510800000000006E-3</v>
      </c>
    </row>
    <row r="181" spans="3:20" x14ac:dyDescent="0.25">
      <c r="C181" s="27">
        <v>43</v>
      </c>
      <c r="D181" s="25" t="s">
        <v>46</v>
      </c>
      <c r="E181" s="3">
        <f t="shared" si="1"/>
        <v>123.18903959999999</v>
      </c>
      <c r="F181" s="4">
        <f t="shared" si="2"/>
        <v>1.5640459999999998E-2</v>
      </c>
      <c r="G181" s="3">
        <f t="shared" si="3"/>
        <v>25.998219280000001</v>
      </c>
      <c r="H181" s="3">
        <f t="shared" si="4"/>
        <v>0.37806802</v>
      </c>
      <c r="I181" s="4">
        <f t="shared" si="5"/>
        <v>-0.83761215999999994</v>
      </c>
      <c r="J181" s="3">
        <f t="shared" si="6"/>
        <v>0.21213038000000004</v>
      </c>
      <c r="K181" s="3">
        <f t="shared" si="7"/>
        <v>1.2422300000000001E-2</v>
      </c>
      <c r="L181" s="4">
        <f t="shared" si="8"/>
        <v>2.9702200000000004E-3</v>
      </c>
      <c r="M181" s="3">
        <f t="shared" si="9"/>
        <v>3.3942075200000006</v>
      </c>
      <c r="N181" s="3">
        <f t="shared" si="10"/>
        <v>2.7819879999999998E-2</v>
      </c>
      <c r="O181" s="3">
        <f t="shared" si="11"/>
        <v>2.1120440000000001E-2</v>
      </c>
      <c r="P181" s="3">
        <f t="shared" si="12"/>
        <v>9.9074799999999998E-3</v>
      </c>
      <c r="Q181" s="3">
        <f t="shared" si="13"/>
        <v>9.7405000000000009E-3</v>
      </c>
      <c r="R181" s="3">
        <f t="shared" si="14"/>
        <v>7.4786799999999997E-3</v>
      </c>
      <c r="S181" s="3">
        <f t="shared" si="15"/>
        <v>1.7305200000000004E-3</v>
      </c>
      <c r="T181" s="4">
        <f t="shared" si="16"/>
        <v>1.07778E-3</v>
      </c>
    </row>
    <row r="182" spans="3:20" x14ac:dyDescent="0.25">
      <c r="C182" s="27">
        <v>44</v>
      </c>
      <c r="D182" s="25" t="s">
        <v>47</v>
      </c>
      <c r="E182" s="3">
        <f t="shared" si="1"/>
        <v>121.56439350000001</v>
      </c>
      <c r="F182" s="3">
        <f t="shared" si="2"/>
        <v>3.9283410000000005E-2</v>
      </c>
      <c r="G182" s="3">
        <f t="shared" si="3"/>
        <v>28.502200620000004</v>
      </c>
      <c r="H182" s="3">
        <f t="shared" si="4"/>
        <v>0.38526900000000003</v>
      </c>
      <c r="I182" s="4">
        <f t="shared" si="5"/>
        <v>-0.41852037000000003</v>
      </c>
      <c r="J182" s="3">
        <f t="shared" si="6"/>
        <v>0.20479376999999999</v>
      </c>
      <c r="K182" s="3">
        <f t="shared" si="7"/>
        <v>1.6177290000000004E-2</v>
      </c>
      <c r="L182" s="4">
        <f t="shared" si="8"/>
        <v>2.4048000000000003E-3</v>
      </c>
      <c r="M182" s="3">
        <f t="shared" si="9"/>
        <v>5.2279350000000004</v>
      </c>
      <c r="N182" s="3">
        <f t="shared" si="10"/>
        <v>5.7214199999999996E-3</v>
      </c>
      <c r="O182" s="3">
        <f t="shared" si="11"/>
        <v>1.439874E-2</v>
      </c>
      <c r="P182" s="3">
        <f t="shared" si="12"/>
        <v>1.1813580000000001E-2</v>
      </c>
      <c r="Q182" s="3">
        <f t="shared" si="13"/>
        <v>1.7249430000000003E-2</v>
      </c>
      <c r="R182" s="3">
        <f t="shared" si="14"/>
        <v>1.340175E-2</v>
      </c>
      <c r="S182" s="3">
        <f t="shared" si="15"/>
        <v>1.8336600000000002E-3</v>
      </c>
      <c r="T182" s="4">
        <f t="shared" si="16"/>
        <v>1.7685299999999999E-3</v>
      </c>
    </row>
    <row r="183" spans="3:20" x14ac:dyDescent="0.25">
      <c r="C183" s="27">
        <v>45</v>
      </c>
      <c r="D183" s="25" t="s">
        <v>48</v>
      </c>
      <c r="E183" s="3">
        <f t="shared" si="1"/>
        <v>126.830073</v>
      </c>
      <c r="F183" s="4">
        <f t="shared" si="2"/>
        <v>2.9572919999999996E-2</v>
      </c>
      <c r="G183" s="3">
        <f t="shared" si="3"/>
        <v>29.395188779999998</v>
      </c>
      <c r="H183" s="3">
        <f t="shared" si="4"/>
        <v>0.41383931999999995</v>
      </c>
      <c r="I183" s="4">
        <f t="shared" si="5"/>
        <v>-0.55684985999999992</v>
      </c>
      <c r="J183" s="3">
        <f t="shared" si="6"/>
        <v>0.19790574000000002</v>
      </c>
      <c r="K183" s="3">
        <f t="shared" si="7"/>
        <v>2.0975520000000001E-2</v>
      </c>
      <c r="L183" s="4">
        <f t="shared" si="8"/>
        <v>3.22536E-3</v>
      </c>
      <c r="M183" s="3">
        <f t="shared" si="9"/>
        <v>7.4111563799999987</v>
      </c>
      <c r="N183" s="3">
        <f t="shared" si="10"/>
        <v>5.35068E-3</v>
      </c>
      <c r="O183" s="3">
        <f t="shared" si="11"/>
        <v>1.1144579999999999E-2</v>
      </c>
      <c r="P183" s="3">
        <f t="shared" si="12"/>
        <v>1.37238E-2</v>
      </c>
      <c r="Q183" s="3">
        <f t="shared" si="13"/>
        <v>1.5160259999999998E-2</v>
      </c>
      <c r="R183" s="3">
        <f t="shared" si="14"/>
        <v>2.03454E-2</v>
      </c>
      <c r="S183" s="3">
        <f t="shared" si="15"/>
        <v>1.9330800000000002E-3</v>
      </c>
      <c r="T183" s="4">
        <f t="shared" si="16"/>
        <v>2.2428000000000001E-3</v>
      </c>
    </row>
    <row r="184" spans="3:20" x14ac:dyDescent="0.25">
      <c r="C184" s="27">
        <v>46</v>
      </c>
      <c r="D184" s="25" t="s">
        <v>49</v>
      </c>
      <c r="E184" s="3">
        <f t="shared" si="1"/>
        <v>70.9127565</v>
      </c>
      <c r="F184" s="4">
        <f t="shared" si="2"/>
        <v>1.5614599999999999E-2</v>
      </c>
      <c r="G184" s="3">
        <f t="shared" si="3"/>
        <v>11.30965175</v>
      </c>
      <c r="H184" s="3">
        <f t="shared" si="4"/>
        <v>0.29359184999999999</v>
      </c>
      <c r="I184" s="3">
        <f t="shared" si="5"/>
        <v>34.285525649999997</v>
      </c>
      <c r="J184" s="3">
        <f t="shared" si="6"/>
        <v>0.10421685</v>
      </c>
      <c r="K184" s="4">
        <f t="shared" si="7"/>
        <v>1.5352E-3</v>
      </c>
      <c r="L184" s="4">
        <f t="shared" si="8"/>
        <v>9.392999999999999E-4</v>
      </c>
      <c r="M184" s="4">
        <f t="shared" si="9"/>
        <v>1.44228E-2</v>
      </c>
      <c r="N184" s="3">
        <f t="shared" si="10"/>
        <v>2.0831249999999999E-2</v>
      </c>
      <c r="O184" s="3">
        <f t="shared" si="11"/>
        <v>2.292195E-2</v>
      </c>
      <c r="P184" s="3">
        <f t="shared" si="12"/>
        <v>2.1235249999999997E-2</v>
      </c>
      <c r="Q184" s="4">
        <f t="shared" si="13"/>
        <v>-3.7319499999999995E-3</v>
      </c>
      <c r="R184" s="4">
        <f t="shared" si="14"/>
        <v>2.525E-5</v>
      </c>
      <c r="S184" s="3">
        <f t="shared" si="15"/>
        <v>1.6867E-3</v>
      </c>
      <c r="T184" s="4">
        <f t="shared" si="16"/>
        <v>1.01E-4</v>
      </c>
    </row>
    <row r="185" spans="3:20" x14ac:dyDescent="0.25">
      <c r="C185" s="27">
        <v>47</v>
      </c>
      <c r="D185" s="25" t="s">
        <v>50</v>
      </c>
      <c r="E185" s="3">
        <f t="shared" si="1"/>
        <v>72.008449500000012</v>
      </c>
      <c r="F185" s="4">
        <f t="shared" si="2"/>
        <v>1.3349310000000001E-2</v>
      </c>
      <c r="G185" s="3">
        <f t="shared" si="3"/>
        <v>10.39307412</v>
      </c>
      <c r="H185" s="3">
        <f t="shared" si="4"/>
        <v>0.25144665000000005</v>
      </c>
      <c r="I185" s="3">
        <f t="shared" si="5"/>
        <v>17.087486909999999</v>
      </c>
      <c r="J185" s="3">
        <f t="shared" si="6"/>
        <v>9.9650850000000013E-2</v>
      </c>
      <c r="K185" s="4">
        <f t="shared" si="7"/>
        <v>1.8150599999999999E-3</v>
      </c>
      <c r="L185" s="3">
        <f t="shared" si="8"/>
        <v>6.5808600000000009E-3</v>
      </c>
      <c r="M185" s="4">
        <f t="shared" si="9"/>
        <v>1.4951430000000002E-2</v>
      </c>
      <c r="N185" s="3">
        <f t="shared" si="10"/>
        <v>9.4596059999999996E-2</v>
      </c>
      <c r="O185" s="3">
        <f t="shared" si="11"/>
        <v>6.4789529999999998E-2</v>
      </c>
      <c r="P185" s="3">
        <f t="shared" si="12"/>
        <v>1.9671600000000001E-2</v>
      </c>
      <c r="Q185" s="4">
        <f t="shared" si="13"/>
        <v>-3.7213800000000007E-3</v>
      </c>
      <c r="R185" s="4">
        <f t="shared" si="14"/>
        <v>5.0699999999999999E-5</v>
      </c>
      <c r="S185" s="3">
        <f t="shared" si="15"/>
        <v>1.2827100000000001E-3</v>
      </c>
      <c r="T185" s="4">
        <f t="shared" si="16"/>
        <v>1.7238E-4</v>
      </c>
    </row>
    <row r="186" spans="3:20" x14ac:dyDescent="0.25">
      <c r="C186" s="27">
        <v>48</v>
      </c>
      <c r="D186" s="25" t="s">
        <v>51</v>
      </c>
      <c r="E186" s="3">
        <f t="shared" si="1"/>
        <v>70.839428800000007</v>
      </c>
      <c r="F186" s="4">
        <f t="shared" si="2"/>
        <v>6.0792200000000006E-3</v>
      </c>
      <c r="G186" s="3">
        <f t="shared" si="3"/>
        <v>10.651917920000001</v>
      </c>
      <c r="H186" s="3">
        <f t="shared" si="4"/>
        <v>0.23988572000000002</v>
      </c>
      <c r="I186" s="3">
        <f t="shared" si="5"/>
        <v>15.1859769</v>
      </c>
      <c r="J186" s="3">
        <f t="shared" si="6"/>
        <v>0.10400436</v>
      </c>
      <c r="K186" s="4">
        <f t="shared" si="7"/>
        <v>1.8925399999999998E-3</v>
      </c>
      <c r="L186" s="4">
        <f t="shared" si="8"/>
        <v>-4.3172000000000007E-4</v>
      </c>
      <c r="M186" s="4">
        <f t="shared" si="9"/>
        <v>8.4185400000000004E-3</v>
      </c>
      <c r="N186" s="3">
        <f t="shared" si="10"/>
        <v>4.2419000000000007E-3</v>
      </c>
      <c r="O186" s="3">
        <f t="shared" si="11"/>
        <v>6.7619400000000001E-3</v>
      </c>
      <c r="P186" s="3">
        <f t="shared" si="12"/>
        <v>2.1164319999999997E-2</v>
      </c>
      <c r="Q186" s="4">
        <f t="shared" si="13"/>
        <v>-2.1887200000000003E-3</v>
      </c>
      <c r="R186" s="4">
        <f t="shared" si="14"/>
        <v>1.506E-5</v>
      </c>
      <c r="S186" s="3">
        <f t="shared" si="15"/>
        <v>1.5210600000000001E-3</v>
      </c>
      <c r="T186" s="4">
        <f t="shared" si="16"/>
        <v>-1.2550000000000001E-4</v>
      </c>
    </row>
    <row r="187" spans="3:20" x14ac:dyDescent="0.25">
      <c r="C187" s="27">
        <v>49</v>
      </c>
      <c r="D187" s="25" t="s">
        <v>52</v>
      </c>
      <c r="E187" s="3">
        <f t="shared" si="1"/>
        <v>114.5948684</v>
      </c>
      <c r="F187" s="4">
        <f t="shared" si="2"/>
        <v>1.34301E-3</v>
      </c>
      <c r="G187" s="3">
        <f t="shared" si="3"/>
        <v>25.036397449999996</v>
      </c>
      <c r="H187" s="3">
        <f t="shared" si="4"/>
        <v>0.34677322999999999</v>
      </c>
      <c r="I187" s="4">
        <f t="shared" si="5"/>
        <v>0.23574101</v>
      </c>
      <c r="J187" s="3">
        <f t="shared" si="6"/>
        <v>0.25288827999999997</v>
      </c>
      <c r="K187" s="3">
        <f t="shared" si="7"/>
        <v>9.9543699999999988E-3</v>
      </c>
      <c r="L187" s="4">
        <f t="shared" si="8"/>
        <v>1.0160599999999998E-3</v>
      </c>
      <c r="M187" s="3">
        <f t="shared" si="9"/>
        <v>0.22021339999999998</v>
      </c>
      <c r="N187" s="3">
        <f t="shared" si="10"/>
        <v>4.4364599999999997E-3</v>
      </c>
      <c r="O187" s="3">
        <f t="shared" si="11"/>
        <v>1.0341680000000001E-2</v>
      </c>
      <c r="P187" s="3">
        <f t="shared" si="12"/>
        <v>9.5519699999999999E-3</v>
      </c>
      <c r="Q187" s="3">
        <f t="shared" si="13"/>
        <v>1.5024609999999999E-2</v>
      </c>
      <c r="R187" s="4">
        <f t="shared" si="14"/>
        <v>1.5593E-3</v>
      </c>
      <c r="S187" s="3">
        <f t="shared" si="15"/>
        <v>1.81583E-3</v>
      </c>
      <c r="T187" s="4">
        <f t="shared" si="16"/>
        <v>7.5450000000000004E-5</v>
      </c>
    </row>
    <row r="188" spans="3:20" x14ac:dyDescent="0.25">
      <c r="C188" s="27">
        <v>50</v>
      </c>
      <c r="D188" s="25" t="s">
        <v>53</v>
      </c>
      <c r="E188" s="3">
        <f t="shared" si="1"/>
        <v>105.5028216</v>
      </c>
      <c r="F188" s="4">
        <f t="shared" si="2"/>
        <v>1.3439360000000001E-2</v>
      </c>
      <c r="G188" s="3">
        <f t="shared" si="3"/>
        <v>22.372931680000001</v>
      </c>
      <c r="H188" s="3">
        <f t="shared" si="4"/>
        <v>0.34705022000000002</v>
      </c>
      <c r="I188" s="4">
        <f t="shared" si="5"/>
        <v>-0.21130054000000004</v>
      </c>
      <c r="J188" s="3">
        <f t="shared" si="6"/>
        <v>0.23484978000000001</v>
      </c>
      <c r="K188" s="3">
        <f t="shared" si="7"/>
        <v>5.3534800000000007E-3</v>
      </c>
      <c r="L188" s="4">
        <f t="shared" si="8"/>
        <v>1.2650000000000001E-3</v>
      </c>
      <c r="M188" s="3">
        <f t="shared" si="9"/>
        <v>0.48916031999999998</v>
      </c>
      <c r="N188" s="3">
        <f t="shared" si="10"/>
        <v>3.8962000000000003E-3</v>
      </c>
      <c r="O188" s="3">
        <f t="shared" si="11"/>
        <v>9.8821800000000008E-3</v>
      </c>
      <c r="P188" s="3">
        <f t="shared" si="12"/>
        <v>7.8733599999999994E-3</v>
      </c>
      <c r="Q188" s="3">
        <f t="shared" si="13"/>
        <v>1.6267900000000002E-2</v>
      </c>
      <c r="R188" s="4">
        <f t="shared" si="14"/>
        <v>2.9752799999999999E-3</v>
      </c>
      <c r="S188" s="3">
        <f t="shared" si="15"/>
        <v>1.8266600000000001E-3</v>
      </c>
      <c r="T188" s="4">
        <f t="shared" si="16"/>
        <v>2.5300000000000002E-4</v>
      </c>
    </row>
    <row r="189" spans="3:20" x14ac:dyDescent="0.25">
      <c r="C189" s="27">
        <v>51</v>
      </c>
      <c r="D189" s="25" t="s">
        <v>54</v>
      </c>
      <c r="E189" s="3">
        <f t="shared" si="1"/>
        <v>113.06012320000001</v>
      </c>
      <c r="F189" s="3">
        <f t="shared" si="2"/>
        <v>6.9342580000000015E-2</v>
      </c>
      <c r="G189" s="3">
        <f t="shared" si="3"/>
        <v>24.367796860000002</v>
      </c>
      <c r="H189" s="3">
        <f t="shared" si="4"/>
        <v>2.18356276</v>
      </c>
      <c r="I189" s="3">
        <f t="shared" si="5"/>
        <v>4.7337159600000005</v>
      </c>
      <c r="J189" s="3">
        <f t="shared" si="6"/>
        <v>0.22734246</v>
      </c>
      <c r="K189" s="3">
        <f t="shared" si="7"/>
        <v>7.3692599999999999E-3</v>
      </c>
      <c r="L189" s="3">
        <f t="shared" si="8"/>
        <v>1.2192680000000001E-2</v>
      </c>
      <c r="M189" s="3">
        <f t="shared" si="9"/>
        <v>1.1541334200000002</v>
      </c>
      <c r="N189" s="3">
        <f t="shared" si="10"/>
        <v>0.15164053999999999</v>
      </c>
      <c r="O189" s="3">
        <f t="shared" si="11"/>
        <v>0.17254904000000001</v>
      </c>
      <c r="P189" s="3">
        <f t="shared" si="12"/>
        <v>8.5054199999999996E-3</v>
      </c>
      <c r="Q189" s="3">
        <f t="shared" si="13"/>
        <v>1.7415860000000002E-2</v>
      </c>
      <c r="R189" s="3">
        <f t="shared" si="14"/>
        <v>7.2062000000000011E-3</v>
      </c>
      <c r="S189" s="3">
        <f t="shared" si="15"/>
        <v>1.12564E-3</v>
      </c>
      <c r="T189" s="4">
        <f t="shared" si="16"/>
        <v>1.8147000000000003E-3</v>
      </c>
    </row>
    <row r="190" spans="3:20" x14ac:dyDescent="0.25">
      <c r="C190" s="27">
        <v>52</v>
      </c>
      <c r="D190" s="25" t="s">
        <v>55</v>
      </c>
      <c r="E190" s="3">
        <f t="shared" si="1"/>
        <v>96.333599699999994</v>
      </c>
      <c r="F190" s="3">
        <f t="shared" si="2"/>
        <v>9.7982820000000012E-2</v>
      </c>
      <c r="G190" s="3">
        <f t="shared" si="3"/>
        <v>21.516669330000003</v>
      </c>
      <c r="H190" s="3">
        <f t="shared" si="4"/>
        <v>0.87029592</v>
      </c>
      <c r="I190" s="4">
        <f t="shared" si="5"/>
        <v>1.0104155100000001</v>
      </c>
      <c r="J190" s="3">
        <f t="shared" si="6"/>
        <v>0.18272280000000002</v>
      </c>
      <c r="K190" s="3">
        <f t="shared" si="7"/>
        <v>3.9652470000000002E-2</v>
      </c>
      <c r="L190" s="3">
        <f t="shared" si="8"/>
        <v>1.5433080000000002E-2</v>
      </c>
      <c r="M190" s="3">
        <f t="shared" si="9"/>
        <v>17.676636119999998</v>
      </c>
      <c r="N190" s="3">
        <f t="shared" si="10"/>
        <v>1.942317E-2</v>
      </c>
      <c r="O190" s="3">
        <f t="shared" si="11"/>
        <v>1.5919800000000001E-2</v>
      </c>
      <c r="P190" s="3">
        <f t="shared" si="12"/>
        <v>1.9078410000000004E-2</v>
      </c>
      <c r="Q190" s="3">
        <f t="shared" si="13"/>
        <v>8.0156700000000008E-3</v>
      </c>
      <c r="R190" s="3">
        <f t="shared" si="14"/>
        <v>5.4624179999999994E-2</v>
      </c>
      <c r="S190" s="3">
        <f t="shared" si="15"/>
        <v>2.7834299999999999E-3</v>
      </c>
      <c r="T190" s="3">
        <f t="shared" si="16"/>
        <v>5.8964100000000004E-3</v>
      </c>
    </row>
    <row r="191" spans="3:20" x14ac:dyDescent="0.25">
      <c r="C191" s="27">
        <v>53</v>
      </c>
      <c r="D191" s="25" t="s">
        <v>56</v>
      </c>
      <c r="E191" s="3">
        <f t="shared" si="1"/>
        <v>97.489464799999993</v>
      </c>
      <c r="F191" s="3">
        <f t="shared" si="2"/>
        <v>0.10525759999999999</v>
      </c>
      <c r="G191" s="3">
        <f t="shared" si="3"/>
        <v>21.559589940000002</v>
      </c>
      <c r="H191" s="3">
        <f t="shared" si="4"/>
        <v>2.7998262599999997</v>
      </c>
      <c r="I191" s="3">
        <f t="shared" si="5"/>
        <v>2.9952573</v>
      </c>
      <c r="J191" s="3">
        <f t="shared" si="6"/>
        <v>0.18094775999999999</v>
      </c>
      <c r="K191" s="3">
        <f t="shared" si="7"/>
        <v>4.2310239999999999E-2</v>
      </c>
      <c r="L191" s="3">
        <f t="shared" si="8"/>
        <v>1.699558E-2</v>
      </c>
      <c r="M191" s="3">
        <f t="shared" si="9"/>
        <v>19.322223619999999</v>
      </c>
      <c r="N191" s="3">
        <f t="shared" si="10"/>
        <v>9.7435799999999982E-3</v>
      </c>
      <c r="O191" s="3">
        <f t="shared" si="11"/>
        <v>0.12160567999999999</v>
      </c>
      <c r="P191" s="3">
        <f t="shared" si="12"/>
        <v>1.9880839999999997E-2</v>
      </c>
      <c r="Q191" s="3">
        <f t="shared" si="13"/>
        <v>1.1541039999999999E-2</v>
      </c>
      <c r="R191" s="3">
        <f t="shared" si="14"/>
        <v>5.955963999999999E-2</v>
      </c>
      <c r="S191" s="3">
        <f t="shared" si="15"/>
        <v>1.6575999999999997E-3</v>
      </c>
      <c r="T191" s="3">
        <f t="shared" si="16"/>
        <v>6.7754399999999998E-3</v>
      </c>
    </row>
    <row r="192" spans="3:20" x14ac:dyDescent="0.25">
      <c r="C192" s="27">
        <v>54</v>
      </c>
      <c r="D192" s="25" t="s">
        <v>57</v>
      </c>
      <c r="E192" s="3">
        <f t="shared" si="1"/>
        <v>103.07380959999999</v>
      </c>
      <c r="F192" s="3">
        <f t="shared" si="2"/>
        <v>1.0380624399999998</v>
      </c>
      <c r="G192" s="3">
        <f t="shared" si="3"/>
        <v>21.415131160000001</v>
      </c>
      <c r="H192" s="3">
        <f t="shared" si="4"/>
        <v>1.0623499199999999</v>
      </c>
      <c r="I192" s="4">
        <f t="shared" si="5"/>
        <v>1.72626528</v>
      </c>
      <c r="J192" s="3">
        <f t="shared" si="6"/>
        <v>0.16359123999999997</v>
      </c>
      <c r="K192" s="3">
        <f t="shared" si="7"/>
        <v>3.5072319999999997E-2</v>
      </c>
      <c r="L192" s="3">
        <f t="shared" si="8"/>
        <v>2.7218639999999999E-2</v>
      </c>
      <c r="M192" s="3">
        <f t="shared" si="9"/>
        <v>11.902424759999999</v>
      </c>
      <c r="N192" s="3">
        <f t="shared" si="10"/>
        <v>1.004824E-2</v>
      </c>
      <c r="O192" s="3">
        <f t="shared" si="11"/>
        <v>3.4117279999999993E-2</v>
      </c>
      <c r="P192" s="3">
        <f t="shared" si="12"/>
        <v>1.4960599999999999E-2</v>
      </c>
      <c r="Q192" s="3">
        <f t="shared" si="13"/>
        <v>7.0612000000000001E-3</v>
      </c>
      <c r="R192" s="3">
        <f t="shared" si="14"/>
        <v>3.3914079999999999E-2</v>
      </c>
      <c r="S192" s="3">
        <f t="shared" si="15"/>
        <v>2.1183600000000001E-3</v>
      </c>
      <c r="T192" s="3">
        <f t="shared" si="16"/>
        <v>3.9623999999999996E-3</v>
      </c>
    </row>
    <row r="193" spans="3:20" x14ac:dyDescent="0.25">
      <c r="C193" s="27">
        <v>55</v>
      </c>
      <c r="D193" s="25" t="s">
        <v>58</v>
      </c>
      <c r="E193" s="3">
        <f t="shared" si="1"/>
        <v>104.73171839999999</v>
      </c>
      <c r="F193" s="3">
        <f t="shared" si="2"/>
        <v>6.472936E-2</v>
      </c>
      <c r="G193" s="3">
        <f t="shared" si="3"/>
        <v>28.014924920000002</v>
      </c>
      <c r="H193" s="3">
        <f t="shared" si="4"/>
        <v>0.29877512000000001</v>
      </c>
      <c r="I193" s="4">
        <f t="shared" si="5"/>
        <v>-0.57430924000000005</v>
      </c>
      <c r="J193" s="3">
        <f t="shared" si="6"/>
        <v>0.16209263999999998</v>
      </c>
      <c r="K193" s="3">
        <f t="shared" si="7"/>
        <v>2.2067519999999997E-2</v>
      </c>
      <c r="L193" s="3">
        <f t="shared" si="8"/>
        <v>6.1366400000000005E-3</v>
      </c>
      <c r="M193" s="3">
        <f t="shared" si="9"/>
        <v>11.214069520000001</v>
      </c>
      <c r="N193" s="3">
        <f t="shared" si="10"/>
        <v>6.2585600000000007E-3</v>
      </c>
      <c r="O193" s="3">
        <f t="shared" si="11"/>
        <v>1.2349479999999999E-2</v>
      </c>
      <c r="P193" s="3">
        <f t="shared" si="12"/>
        <v>1.4599919999999999E-2</v>
      </c>
      <c r="Q193" s="3">
        <f t="shared" si="13"/>
        <v>1.033272E-2</v>
      </c>
      <c r="R193" s="3">
        <f t="shared" si="14"/>
        <v>3.3512759999999996E-2</v>
      </c>
      <c r="S193" s="3">
        <f t="shared" si="15"/>
        <v>1.79832E-3</v>
      </c>
      <c r="T193" s="3">
        <f t="shared" si="16"/>
        <v>3.5915599999999997E-3</v>
      </c>
    </row>
    <row r="194" spans="3:20" x14ac:dyDescent="0.25">
      <c r="C194" s="27">
        <v>56</v>
      </c>
      <c r="D194" s="25" t="s">
        <v>59</v>
      </c>
      <c r="E194" s="3">
        <f t="shared" si="1"/>
        <v>113.29095119999999</v>
      </c>
      <c r="F194" s="3">
        <f t="shared" si="2"/>
        <v>4.3574159999999994E-2</v>
      </c>
      <c r="G194" s="3">
        <f t="shared" si="3"/>
        <v>26.768442539999999</v>
      </c>
      <c r="H194" s="3">
        <f t="shared" si="4"/>
        <v>0.29087254000000001</v>
      </c>
      <c r="I194" s="4">
        <f t="shared" si="5"/>
        <v>-0.60939073999999993</v>
      </c>
      <c r="J194" s="3">
        <f t="shared" si="6"/>
        <v>0.15084159999999999</v>
      </c>
      <c r="K194" s="3">
        <f t="shared" si="7"/>
        <v>1.4643859999999998E-2</v>
      </c>
      <c r="L194" s="4">
        <f t="shared" si="8"/>
        <v>3.2374999999999999E-3</v>
      </c>
      <c r="M194" s="3">
        <f t="shared" si="9"/>
        <v>6.7480377999999996</v>
      </c>
      <c r="N194" s="3">
        <f t="shared" si="10"/>
        <v>4.4599799999999997E-3</v>
      </c>
      <c r="O194" s="3">
        <f t="shared" si="11"/>
        <v>2.06941E-2</v>
      </c>
      <c r="P194" s="3">
        <f t="shared" si="12"/>
        <v>1.1131820000000001E-2</v>
      </c>
      <c r="Q194" s="3">
        <f t="shared" si="13"/>
        <v>8.8526200000000003E-3</v>
      </c>
      <c r="R194" s="3">
        <f t="shared" si="14"/>
        <v>1.8570299999999998E-2</v>
      </c>
      <c r="S194" s="3">
        <f t="shared" si="15"/>
        <v>1.9632200000000003E-3</v>
      </c>
      <c r="T194" s="4">
        <f t="shared" si="16"/>
        <v>1.9165999999999999E-3</v>
      </c>
    </row>
    <row r="195" spans="3:20" x14ac:dyDescent="0.25">
      <c r="C195" s="27">
        <v>57</v>
      </c>
      <c r="D195" s="25" t="s">
        <v>60</v>
      </c>
      <c r="E195" s="3">
        <f t="shared" si="1"/>
        <v>108.59394079999998</v>
      </c>
      <c r="F195" s="3">
        <f t="shared" si="2"/>
        <v>3.5946079999999998E-2</v>
      </c>
      <c r="G195" s="3">
        <f t="shared" si="3"/>
        <v>25.191755559999997</v>
      </c>
      <c r="H195" s="3">
        <f t="shared" si="4"/>
        <v>0.25941019999999998</v>
      </c>
      <c r="I195" s="4">
        <f t="shared" si="5"/>
        <v>-1.2469164799999999</v>
      </c>
      <c r="J195" s="3">
        <f t="shared" si="6"/>
        <v>0.13397484000000001</v>
      </c>
      <c r="K195" s="3">
        <f t="shared" si="7"/>
        <v>1.7053559999999999E-2</v>
      </c>
      <c r="L195" s="3">
        <f t="shared" si="8"/>
        <v>4.2163999999999995E-3</v>
      </c>
      <c r="M195" s="3">
        <f t="shared" si="9"/>
        <v>6.8129657999999997</v>
      </c>
      <c r="N195" s="3">
        <f t="shared" si="10"/>
        <v>1.7002759999999999E-2</v>
      </c>
      <c r="O195" s="3">
        <f t="shared" si="11"/>
        <v>2.2738079999999997E-2</v>
      </c>
      <c r="P195" s="3">
        <f t="shared" si="12"/>
        <v>1.111504E-2</v>
      </c>
      <c r="Q195" s="3">
        <f t="shared" si="13"/>
        <v>1.1496039999999999E-2</v>
      </c>
      <c r="R195" s="3">
        <f t="shared" si="14"/>
        <v>1.914652E-2</v>
      </c>
      <c r="S195" s="3">
        <f t="shared" si="15"/>
        <v>1.55956E-3</v>
      </c>
      <c r="T195" s="4">
        <f t="shared" si="16"/>
        <v>2.0929599999999996E-3</v>
      </c>
    </row>
    <row r="196" spans="3:20" x14ac:dyDescent="0.25">
      <c r="C196" s="27">
        <v>58</v>
      </c>
      <c r="D196" s="25" t="s">
        <v>61</v>
      </c>
      <c r="E196" s="3">
        <f t="shared" si="1"/>
        <v>55.630789500000006</v>
      </c>
      <c r="F196" s="4">
        <f t="shared" si="2"/>
        <v>1.4478899999999999E-3</v>
      </c>
      <c r="G196" s="3">
        <f t="shared" si="3"/>
        <v>5.2862463900000005</v>
      </c>
      <c r="H196" s="3">
        <f t="shared" si="4"/>
        <v>0.20443805999999998</v>
      </c>
      <c r="I196" s="3">
        <f t="shared" si="5"/>
        <v>16.40912775</v>
      </c>
      <c r="J196" s="3">
        <f t="shared" si="6"/>
        <v>5.6653080000000001E-2</v>
      </c>
      <c r="K196" s="4">
        <f t="shared" si="7"/>
        <v>3.4218299999999998E-3</v>
      </c>
      <c r="L196" s="3">
        <f t="shared" si="8"/>
        <v>4.2033900000000004E-3</v>
      </c>
      <c r="M196" s="4">
        <f t="shared" si="9"/>
        <v>1.9824570000000003E-2</v>
      </c>
      <c r="N196" s="3">
        <f t="shared" si="10"/>
        <v>8.8767180000000001E-2</v>
      </c>
      <c r="O196" s="3">
        <f t="shared" si="11"/>
        <v>5.6502780000000002E-2</v>
      </c>
      <c r="P196" s="3">
        <f t="shared" si="12"/>
        <v>1.409814E-2</v>
      </c>
      <c r="Q196" s="4">
        <f t="shared" si="13"/>
        <v>1.8486900000000003E-3</v>
      </c>
      <c r="R196" s="4">
        <f t="shared" si="14"/>
        <v>3.006E-5</v>
      </c>
      <c r="S196" s="3">
        <f t="shared" si="15"/>
        <v>1.87875E-3</v>
      </c>
      <c r="T196" s="4">
        <f t="shared" si="16"/>
        <v>6.2625000000000007E-4</v>
      </c>
    </row>
    <row r="197" spans="3:20" x14ac:dyDescent="0.25">
      <c r="C197" s="27">
        <v>59</v>
      </c>
      <c r="D197" s="25" t="s">
        <v>62</v>
      </c>
      <c r="E197" s="3">
        <f t="shared" si="1"/>
        <v>56.977449999999997</v>
      </c>
      <c r="F197" s="4">
        <f t="shared" si="2"/>
        <v>6.2149999999999992E-3</v>
      </c>
      <c r="G197" s="3">
        <f t="shared" si="3"/>
        <v>13.125024999999999</v>
      </c>
      <c r="H197" s="3">
        <f t="shared" si="4"/>
        <v>0.217475</v>
      </c>
      <c r="I197" s="3">
        <f t="shared" si="5"/>
        <v>13.943465</v>
      </c>
      <c r="J197" s="3">
        <f t="shared" si="6"/>
        <v>7.3819999999999997E-2</v>
      </c>
      <c r="K197" s="4">
        <f t="shared" si="7"/>
        <v>2.7199999999999998E-3</v>
      </c>
      <c r="L197" s="4">
        <f t="shared" si="8"/>
        <v>-3.2000000000000003E-4</v>
      </c>
      <c r="M197" s="4">
        <f t="shared" si="9"/>
        <v>1.7810000000000003E-2</v>
      </c>
      <c r="N197" s="3">
        <f t="shared" si="10"/>
        <v>4.8349999999999999E-3</v>
      </c>
      <c r="O197" s="3">
        <f t="shared" si="11"/>
        <v>7.8750000000000001E-3</v>
      </c>
      <c r="P197" s="3">
        <f t="shared" si="12"/>
        <v>1.5125E-2</v>
      </c>
      <c r="Q197" s="4">
        <f t="shared" si="13"/>
        <v>-2.3749999999999999E-3</v>
      </c>
      <c r="R197" s="4">
        <f t="shared" si="14"/>
        <v>2.4999999999999998E-5</v>
      </c>
      <c r="S197" s="3">
        <f t="shared" si="15"/>
        <v>1.325E-3</v>
      </c>
      <c r="T197" s="4">
        <f t="shared" si="16"/>
        <v>4.4999999999999996E-5</v>
      </c>
    </row>
    <row r="198" spans="3:20" x14ac:dyDescent="0.25">
      <c r="C198" s="28">
        <v>60</v>
      </c>
      <c r="D198" s="26" t="s">
        <v>63</v>
      </c>
      <c r="E198" s="16">
        <f t="shared" si="1"/>
        <v>58.412847599999999</v>
      </c>
      <c r="F198" s="17">
        <f t="shared" si="2"/>
        <v>6.3560700000000001E-3</v>
      </c>
      <c r="G198" s="18">
        <f t="shared" si="3"/>
        <v>13.871407140000001</v>
      </c>
      <c r="H198" s="18">
        <f t="shared" si="4"/>
        <v>0.25133409000000001</v>
      </c>
      <c r="I198" s="18">
        <f>(I133/1000)*Y133</f>
        <v>49.023957509999995</v>
      </c>
      <c r="J198" s="18">
        <f t="shared" si="6"/>
        <v>8.3075219999999991E-2</v>
      </c>
      <c r="K198" s="17">
        <f t="shared" si="7"/>
        <v>3.0677399999999998E-3</v>
      </c>
      <c r="L198" s="18">
        <f t="shared" si="8"/>
        <v>4.7555100000000001E-3</v>
      </c>
      <c r="M198" s="18">
        <f t="shared" si="9"/>
        <v>3.5479079999999996E-2</v>
      </c>
      <c r="N198" s="18">
        <f t="shared" si="10"/>
        <v>8.2074869999999994E-2</v>
      </c>
      <c r="O198" s="18">
        <f t="shared" si="11"/>
        <v>4.6077659999999999E-2</v>
      </c>
      <c r="P198" s="18">
        <f t="shared" si="12"/>
        <v>1.6949519999999999E-2</v>
      </c>
      <c r="Q198" s="17">
        <f t="shared" si="13"/>
        <v>-9.6956999999999989E-4</v>
      </c>
      <c r="R198" s="17">
        <f t="shared" si="14"/>
        <v>2.5649999999999997E-5</v>
      </c>
      <c r="S198" s="18">
        <f t="shared" si="15"/>
        <v>1.2773699999999999E-3</v>
      </c>
      <c r="T198" s="17">
        <f t="shared" si="16"/>
        <v>1.3337999999999997E-4</v>
      </c>
    </row>
  </sheetData>
  <mergeCells count="7">
    <mergeCell ref="O3:X3"/>
    <mergeCell ref="C73:D73"/>
    <mergeCell ref="C138:D138"/>
    <mergeCell ref="C136:E136"/>
    <mergeCell ref="C5:D5"/>
    <mergeCell ref="E3:N3"/>
    <mergeCell ref="C4:D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showGridLines="0" showRowColHeaders="0" topLeftCell="I1" workbookViewId="0">
      <selection activeCell="AD39" sqref="AD39"/>
    </sheetView>
  </sheetViews>
  <sheetFormatPr defaultRowHeight="15.75" x14ac:dyDescent="0.25"/>
  <cols>
    <col min="1" max="1" width="3.25" bestFit="1" customWidth="1"/>
    <col min="2" max="2" width="8.625" bestFit="1" customWidth="1"/>
    <col min="3" max="3" width="4.625" bestFit="1" customWidth="1"/>
    <col min="4" max="4" width="2.5" bestFit="1" customWidth="1"/>
    <col min="5" max="5" width="4.625" bestFit="1" customWidth="1"/>
    <col min="6" max="7" width="6" bestFit="1" customWidth="1"/>
    <col min="8" max="8" width="5.625" bestFit="1" customWidth="1"/>
    <col min="9" max="16" width="6" bestFit="1" customWidth="1"/>
    <col min="17" max="19" width="5.625" bestFit="1" customWidth="1"/>
    <col min="20" max="20" width="6" bestFit="1" customWidth="1"/>
    <col min="21" max="24" width="5.625" bestFit="1" customWidth="1"/>
    <col min="25" max="25" width="6" bestFit="1" customWidth="1"/>
  </cols>
  <sheetData>
    <row r="1" spans="1:40" x14ac:dyDescent="0.25">
      <c r="A1" s="157" t="s">
        <v>64</v>
      </c>
      <c r="B1" s="158" t="s">
        <v>143</v>
      </c>
      <c r="C1" s="158" t="s">
        <v>137</v>
      </c>
      <c r="D1" s="158" t="s">
        <v>144</v>
      </c>
      <c r="E1" s="158" t="s">
        <v>145</v>
      </c>
      <c r="F1" s="158" t="s">
        <v>3</v>
      </c>
      <c r="G1" s="158" t="s">
        <v>65</v>
      </c>
      <c r="H1" s="158" t="s">
        <v>66</v>
      </c>
      <c r="I1" s="158" t="s">
        <v>67</v>
      </c>
      <c r="J1" s="158" t="s">
        <v>85</v>
      </c>
      <c r="K1" s="158" t="s">
        <v>86</v>
      </c>
      <c r="L1" s="158" t="s">
        <v>149</v>
      </c>
      <c r="M1" s="158" t="s">
        <v>88</v>
      </c>
      <c r="N1" s="158" t="s">
        <v>148</v>
      </c>
      <c r="O1" s="158" t="s">
        <v>150</v>
      </c>
      <c r="P1" s="158" t="s">
        <v>69</v>
      </c>
      <c r="Q1" s="158" t="s">
        <v>71</v>
      </c>
      <c r="R1" s="158" t="s">
        <v>72</v>
      </c>
      <c r="S1" s="158" t="s">
        <v>73</v>
      </c>
      <c r="T1" s="158" t="s">
        <v>74</v>
      </c>
      <c r="U1" s="158" t="s">
        <v>76</v>
      </c>
      <c r="V1" s="158" t="s">
        <v>77</v>
      </c>
      <c r="W1" s="158" t="s">
        <v>78</v>
      </c>
      <c r="X1" s="158" t="s">
        <v>79</v>
      </c>
      <c r="Y1" s="153" t="s">
        <v>151</v>
      </c>
      <c r="AA1" s="226" t="s">
        <v>64</v>
      </c>
      <c r="AB1" s="226" t="s">
        <v>143</v>
      </c>
      <c r="AC1" s="228" t="s">
        <v>486</v>
      </c>
      <c r="AD1" s="229"/>
      <c r="AE1" s="229"/>
      <c r="AF1" s="229" t="s">
        <v>930</v>
      </c>
      <c r="AG1" s="229"/>
      <c r="AH1" s="229"/>
      <c r="AI1" s="229" t="s">
        <v>931</v>
      </c>
      <c r="AJ1" s="229"/>
      <c r="AK1" s="229"/>
      <c r="AL1" s="229" t="s">
        <v>932</v>
      </c>
      <c r="AM1" s="229"/>
      <c r="AN1" s="230"/>
    </row>
    <row r="2" spans="1:40" x14ac:dyDescent="0.25">
      <c r="A2" s="159">
        <v>1</v>
      </c>
      <c r="B2" s="154" t="s">
        <v>4</v>
      </c>
      <c r="C2" s="155">
        <v>11.98</v>
      </c>
      <c r="D2" s="160">
        <v>4</v>
      </c>
      <c r="E2" s="154">
        <v>25.6</v>
      </c>
      <c r="F2" s="161">
        <v>446.58028799999994</v>
      </c>
      <c r="G2" s="161">
        <v>1.0160539200000001</v>
      </c>
      <c r="H2" s="161">
        <v>2.9888909386020004E-4</v>
      </c>
      <c r="I2" s="161">
        <v>72.630681119368106</v>
      </c>
      <c r="J2" s="161">
        <v>1.1760122203440291</v>
      </c>
      <c r="K2" s="161">
        <v>3.2637014369187547</v>
      </c>
      <c r="L2" s="161">
        <v>0</v>
      </c>
      <c r="M2" s="161">
        <v>0</v>
      </c>
      <c r="N2" s="161">
        <v>0.71491369040288411</v>
      </c>
      <c r="O2" s="161">
        <v>0</v>
      </c>
      <c r="P2" s="161">
        <v>134.5164408</v>
      </c>
      <c r="Q2" s="161">
        <v>0.50409576</v>
      </c>
      <c r="R2" s="161">
        <v>5.7748319999999999E-2</v>
      </c>
      <c r="S2" s="161">
        <v>6.1790399999999994E-3</v>
      </c>
      <c r="T2" s="161">
        <v>3.1642913898691437E-5</v>
      </c>
      <c r="U2" s="161">
        <v>0.12630240000000001</v>
      </c>
      <c r="V2" s="161">
        <v>7.5378239999999999E-2</v>
      </c>
      <c r="W2" s="161">
        <v>0.18533591999999999</v>
      </c>
      <c r="X2" s="161">
        <v>1.190952E-2</v>
      </c>
      <c r="Y2" s="162">
        <v>0.21299999999999999</v>
      </c>
      <c r="AA2" s="227"/>
      <c r="AB2" s="227"/>
      <c r="AC2" s="181" t="s">
        <v>933</v>
      </c>
      <c r="AD2" s="182" t="s">
        <v>934</v>
      </c>
      <c r="AE2" s="182" t="s">
        <v>935</v>
      </c>
      <c r="AF2" s="181" t="s">
        <v>933</v>
      </c>
      <c r="AG2" s="182" t="s">
        <v>934</v>
      </c>
      <c r="AH2" s="183" t="s">
        <v>935</v>
      </c>
      <c r="AI2" s="181" t="s">
        <v>933</v>
      </c>
      <c r="AJ2" s="182" t="s">
        <v>934</v>
      </c>
      <c r="AK2" s="183" t="s">
        <v>935</v>
      </c>
      <c r="AL2" s="184" t="s">
        <v>933</v>
      </c>
      <c r="AM2" s="184" t="s">
        <v>934</v>
      </c>
      <c r="AN2" s="185" t="s">
        <v>935</v>
      </c>
    </row>
    <row r="3" spans="1:40" x14ac:dyDescent="0.25">
      <c r="A3" s="159">
        <v>2</v>
      </c>
      <c r="B3" s="154" t="s">
        <v>8</v>
      </c>
      <c r="C3" s="155">
        <v>11.76</v>
      </c>
      <c r="D3" s="160">
        <v>4</v>
      </c>
      <c r="E3" s="154">
        <v>25.6</v>
      </c>
      <c r="F3" s="161">
        <v>430.52068839999998</v>
      </c>
      <c r="G3" s="161">
        <v>3.9103427000000002</v>
      </c>
      <c r="H3" s="161">
        <v>2.9888909386020004E-4</v>
      </c>
      <c r="I3" s="161">
        <v>59.556657947386228</v>
      </c>
      <c r="J3" s="161">
        <v>0.54232722647549003</v>
      </c>
      <c r="K3" s="161">
        <v>9.8573055216512682</v>
      </c>
      <c r="L3" s="161">
        <v>0</v>
      </c>
      <c r="M3" s="161">
        <v>0</v>
      </c>
      <c r="N3" s="161">
        <v>0.74160618595129602</v>
      </c>
      <c r="O3" s="161">
        <v>0</v>
      </c>
      <c r="P3" s="161">
        <v>100.812404</v>
      </c>
      <c r="Q3" s="161">
        <v>0.80326488000000007</v>
      </c>
      <c r="R3" s="161">
        <v>8.4335020000000011E-2</v>
      </c>
      <c r="S3" s="161">
        <v>4.5980212358920525E-5</v>
      </c>
      <c r="T3" s="161">
        <v>0.77101750000000002</v>
      </c>
      <c r="U3" s="161">
        <v>3.6502840000000002E-2</v>
      </c>
      <c r="V3" s="161">
        <v>1.114212E-2</v>
      </c>
      <c r="W3" s="161">
        <v>0.15489672000000002</v>
      </c>
      <c r="X3" s="161">
        <v>3.1478260000000001E-2</v>
      </c>
      <c r="Y3" s="162">
        <v>12.566000000000001</v>
      </c>
      <c r="AA3" s="159">
        <v>1</v>
      </c>
      <c r="AB3" s="186" t="s">
        <v>4</v>
      </c>
      <c r="AC3" s="187">
        <v>1.9438E-2</v>
      </c>
      <c r="AD3" s="187">
        <v>1.2305E-8</v>
      </c>
      <c r="AE3" s="187">
        <v>1.8132999999999999E-3</v>
      </c>
      <c r="AF3" s="188">
        <v>1.9442000000000001E-2</v>
      </c>
      <c r="AG3" s="187">
        <v>1.2308E-8</v>
      </c>
      <c r="AH3" s="189">
        <v>1.8136999999999999E-3</v>
      </c>
      <c r="AI3" s="188">
        <v>1.9439000000000001E-2</v>
      </c>
      <c r="AJ3" s="187">
        <v>1.2305999999999999E-8</v>
      </c>
      <c r="AK3" s="189">
        <v>1.0844E-5</v>
      </c>
      <c r="AL3" s="187">
        <v>1.9439999999999999E-2</v>
      </c>
      <c r="AM3" s="187">
        <v>1.2307000000000001E-8</v>
      </c>
      <c r="AN3" s="189">
        <v>2.1466000000000001E-4</v>
      </c>
    </row>
    <row r="4" spans="1:40" x14ac:dyDescent="0.25">
      <c r="A4" s="159">
        <v>3</v>
      </c>
      <c r="B4" s="154" t="s">
        <v>216</v>
      </c>
      <c r="C4" s="155">
        <v>11.93</v>
      </c>
      <c r="D4" s="156">
        <v>4</v>
      </c>
      <c r="E4" s="154">
        <v>29.3</v>
      </c>
      <c r="F4" s="161">
        <v>447.90611039999999</v>
      </c>
      <c r="G4" s="161">
        <v>0.97583472000000004</v>
      </c>
      <c r="H4" s="161">
        <v>2.9888909386020004E-4</v>
      </c>
      <c r="I4" s="161">
        <v>56.775347875240293</v>
      </c>
      <c r="J4" s="161">
        <v>1.4892804058023665</v>
      </c>
      <c r="K4" s="161">
        <v>3.1098035648171169</v>
      </c>
      <c r="L4" s="161">
        <v>0</v>
      </c>
      <c r="M4" s="161">
        <v>0</v>
      </c>
      <c r="N4" s="161">
        <v>3.1999853566532153</v>
      </c>
      <c r="O4" s="161">
        <v>0</v>
      </c>
      <c r="P4" s="161">
        <v>130.27946399999999</v>
      </c>
      <c r="Q4" s="161">
        <v>0.88509455999999986</v>
      </c>
      <c r="R4" s="161">
        <v>4.9835519999999994E-2</v>
      </c>
      <c r="S4" s="161">
        <v>4.5980212358920525E-5</v>
      </c>
      <c r="T4" s="161">
        <v>2.6016479999999998E-2</v>
      </c>
      <c r="U4" s="161">
        <v>6.3302399999999991E-3</v>
      </c>
      <c r="V4" s="161">
        <v>9.0770399999999998E-3</v>
      </c>
      <c r="W4" s="161">
        <v>0.19274975999999999</v>
      </c>
      <c r="X4" s="161">
        <v>3.1056480000000001E-2</v>
      </c>
      <c r="Y4" s="162">
        <v>16.949000000000002</v>
      </c>
      <c r="AA4" s="159">
        <v>2</v>
      </c>
      <c r="AB4" s="186" t="s">
        <v>8</v>
      </c>
      <c r="AC4" s="187">
        <v>1.8735999999999999E-2</v>
      </c>
      <c r="AD4" s="187">
        <v>1.2305E-8</v>
      </c>
      <c r="AE4" s="187">
        <v>1.487E-3</v>
      </c>
      <c r="AF4" s="188">
        <v>1.8738999999999999E-2</v>
      </c>
      <c r="AG4" s="187">
        <v>1.2307000000000001E-8</v>
      </c>
      <c r="AH4" s="189">
        <v>1.4871999999999999E-3</v>
      </c>
      <c r="AI4" s="188">
        <v>1.8737E-2</v>
      </c>
      <c r="AJ4" s="187">
        <v>1.2305E-8</v>
      </c>
      <c r="AK4" s="189">
        <v>1.1070000000000001E-5</v>
      </c>
      <c r="AL4" s="187">
        <v>1.8738000000000001E-2</v>
      </c>
      <c r="AM4" s="187">
        <v>1.2305999999999999E-8</v>
      </c>
      <c r="AN4" s="189">
        <v>2.2866E-4</v>
      </c>
    </row>
    <row r="5" spans="1:40" x14ac:dyDescent="0.25">
      <c r="A5" s="159">
        <v>4</v>
      </c>
      <c r="B5" s="154" t="s">
        <v>14</v>
      </c>
      <c r="C5" s="155">
        <v>10.92</v>
      </c>
      <c r="D5" s="160">
        <v>4</v>
      </c>
      <c r="E5" s="154">
        <v>30.2</v>
      </c>
      <c r="F5" s="161">
        <v>731.68452000000002</v>
      </c>
      <c r="G5" s="161">
        <v>1.5255223200000001</v>
      </c>
      <c r="H5" s="161">
        <v>3.7779840000000002E-2</v>
      </c>
      <c r="I5" s="161">
        <v>509.22899605850347</v>
      </c>
      <c r="J5" s="161">
        <v>0.46655175998791465</v>
      </c>
      <c r="K5" s="161">
        <v>4.1884912278583801</v>
      </c>
      <c r="L5" s="161">
        <v>7.5850409484086763</v>
      </c>
      <c r="M5" s="161">
        <v>0</v>
      </c>
      <c r="N5" s="161">
        <v>0.71309511103301471</v>
      </c>
      <c r="O5" s="161">
        <v>0</v>
      </c>
      <c r="P5" s="161">
        <v>0.23116968000000004</v>
      </c>
      <c r="Q5" s="161">
        <v>0.14043960000000003</v>
      </c>
      <c r="R5" s="161">
        <v>4.5183599999999997E-2</v>
      </c>
      <c r="S5" s="161">
        <v>4.5980212358920525E-5</v>
      </c>
      <c r="T5" s="161">
        <v>0.24731784000000001</v>
      </c>
      <c r="U5" s="161">
        <v>2.2493519999999996E-2</v>
      </c>
      <c r="V5" s="161">
        <v>1.791216E-2</v>
      </c>
      <c r="W5" s="161">
        <v>2.1399839999999996E-2</v>
      </c>
      <c r="X5" s="161">
        <v>3.1447568609171865E-5</v>
      </c>
      <c r="Y5" s="162">
        <v>1.0449999999999999</v>
      </c>
      <c r="AA5" s="159">
        <v>3</v>
      </c>
      <c r="AB5" s="186" t="s">
        <v>216</v>
      </c>
      <c r="AC5" s="187">
        <v>1.9494000000000001E-2</v>
      </c>
      <c r="AD5" s="187">
        <v>1.2305E-8</v>
      </c>
      <c r="AE5" s="187">
        <v>1.4176E-3</v>
      </c>
      <c r="AF5" s="188">
        <v>1.9498000000000001E-2</v>
      </c>
      <c r="AG5" s="187">
        <v>1.2308E-8</v>
      </c>
      <c r="AH5" s="189">
        <v>1.4178999999999999E-3</v>
      </c>
      <c r="AI5" s="188">
        <v>1.9495999999999999E-2</v>
      </c>
      <c r="AJ5" s="187">
        <v>1.2305999999999999E-8</v>
      </c>
      <c r="AK5" s="189">
        <v>1.0606E-5</v>
      </c>
      <c r="AL5" s="187">
        <v>1.9497E-2</v>
      </c>
      <c r="AM5" s="187">
        <v>1.2307000000000001E-8</v>
      </c>
      <c r="AN5" s="189">
        <v>1.8421E-4</v>
      </c>
    </row>
    <row r="6" spans="1:40" x14ac:dyDescent="0.25">
      <c r="A6" s="159">
        <v>5</v>
      </c>
      <c r="B6" s="154" t="s">
        <v>16</v>
      </c>
      <c r="C6" s="155">
        <v>11.82</v>
      </c>
      <c r="D6" s="160">
        <v>4</v>
      </c>
      <c r="E6" s="154">
        <v>29.8</v>
      </c>
      <c r="F6" s="161">
        <v>241.05502860000001</v>
      </c>
      <c r="G6" s="161">
        <v>0.55263674000000007</v>
      </c>
      <c r="H6" s="161">
        <v>2.9888909386020004E-4</v>
      </c>
      <c r="I6" s="161">
        <v>36.515497664119749</v>
      </c>
      <c r="J6" s="161">
        <v>0.63881704689430374</v>
      </c>
      <c r="K6" s="161">
        <v>2.0623336214339618</v>
      </c>
      <c r="L6" s="161">
        <v>0</v>
      </c>
      <c r="M6" s="161">
        <v>0</v>
      </c>
      <c r="N6" s="161">
        <v>0.70306105248915551</v>
      </c>
      <c r="O6" s="161">
        <v>0</v>
      </c>
      <c r="P6" s="161">
        <v>62.911342800000007</v>
      </c>
      <c r="Q6" s="161">
        <v>0.35407566000000001</v>
      </c>
      <c r="R6" s="161">
        <v>2.3870099999999998E-2</v>
      </c>
      <c r="S6" s="161">
        <v>4.5980212358920525E-5</v>
      </c>
      <c r="T6" s="161">
        <v>3.1642913898691437E-5</v>
      </c>
      <c r="U6" s="161">
        <v>4.6284400000000002E-3</v>
      </c>
      <c r="V6" s="161">
        <v>9.5932199999999995E-3</v>
      </c>
      <c r="W6" s="161">
        <v>5.9205880000000002E-2</v>
      </c>
      <c r="X6" s="161">
        <v>9.2870000000000001E-3</v>
      </c>
      <c r="Y6" s="162">
        <v>2.004</v>
      </c>
      <c r="AA6" s="159">
        <v>4</v>
      </c>
      <c r="AB6" s="186" t="s">
        <v>14</v>
      </c>
      <c r="AC6" s="187">
        <v>3.1857000000000003E-2</v>
      </c>
      <c r="AD6" s="187">
        <v>1.5559E-6</v>
      </c>
      <c r="AE6" s="187">
        <v>1.2716999999999999E-2</v>
      </c>
      <c r="AF6" s="188">
        <v>3.1865999999999998E-2</v>
      </c>
      <c r="AG6" s="187">
        <v>1.5563E-6</v>
      </c>
      <c r="AH6" s="189">
        <v>1.2721E-2</v>
      </c>
      <c r="AI6" s="188">
        <v>3.1856000000000002E-2</v>
      </c>
      <c r="AJ6" s="187">
        <v>3.1894999999999998E-7</v>
      </c>
      <c r="AK6" s="189">
        <v>9.1722E-6</v>
      </c>
      <c r="AL6" s="187">
        <v>3.1859999999999999E-2</v>
      </c>
      <c r="AM6" s="187">
        <v>1.556E-6</v>
      </c>
      <c r="AN6" s="189">
        <v>8.8190999999999996E-5</v>
      </c>
    </row>
    <row r="7" spans="1:40" x14ac:dyDescent="0.25">
      <c r="A7" s="159">
        <v>6</v>
      </c>
      <c r="B7" s="154" t="s">
        <v>19</v>
      </c>
      <c r="C7" s="155">
        <v>11.54</v>
      </c>
      <c r="D7" s="160">
        <v>4</v>
      </c>
      <c r="E7" s="154">
        <v>30.1</v>
      </c>
      <c r="F7" s="161">
        <v>269.52050751999997</v>
      </c>
      <c r="G7" s="161">
        <v>2.4287274880000003</v>
      </c>
      <c r="H7" s="161">
        <v>2.9888909386020004E-4</v>
      </c>
      <c r="I7" s="161">
        <v>44.376464992957665</v>
      </c>
      <c r="J7" s="161">
        <v>3.1505037166143115</v>
      </c>
      <c r="K7" s="161">
        <v>2.9702274173617385</v>
      </c>
      <c r="L7" s="161">
        <v>0</v>
      </c>
      <c r="M7" s="161">
        <v>3.3740154370539077</v>
      </c>
      <c r="N7" s="161">
        <v>0.74368661575277273</v>
      </c>
      <c r="O7" s="161">
        <v>0</v>
      </c>
      <c r="P7" s="161">
        <v>66.614159040000004</v>
      </c>
      <c r="Q7" s="161">
        <v>0.55664294400000003</v>
      </c>
      <c r="R7" s="161">
        <v>4.8520208000000002E-2</v>
      </c>
      <c r="S7" s="161">
        <v>6.0179680000000003E-3</v>
      </c>
      <c r="T7" s="161">
        <v>2.2926657600000002</v>
      </c>
      <c r="U7" s="161">
        <v>9.6805807999999993E-2</v>
      </c>
      <c r="V7" s="161">
        <v>5.0249760000000004E-2</v>
      </c>
      <c r="W7" s="161">
        <v>6.9542175999999997E-2</v>
      </c>
      <c r="X7" s="161">
        <v>2.4241007999999998E-2</v>
      </c>
      <c r="Y7" s="162">
        <v>8.9610000000000003</v>
      </c>
      <c r="AA7" s="159">
        <v>5</v>
      </c>
      <c r="AB7" s="186" t="s">
        <v>16</v>
      </c>
      <c r="AC7" s="187">
        <v>1.0491E-2</v>
      </c>
      <c r="AD7" s="187">
        <v>1.2302E-8</v>
      </c>
      <c r="AE7" s="187">
        <v>9.1151999999999997E-4</v>
      </c>
      <c r="AF7" s="188">
        <v>1.0492E-2</v>
      </c>
      <c r="AG7" s="187">
        <v>1.2302999999999999E-8</v>
      </c>
      <c r="AH7" s="189">
        <v>9.1160000000000004E-4</v>
      </c>
      <c r="AI7" s="188">
        <v>1.0491E-2</v>
      </c>
      <c r="AJ7" s="187">
        <v>1.2302E-8</v>
      </c>
      <c r="AK7" s="189">
        <v>1.4287999999999999E-5</v>
      </c>
      <c r="AL7" s="187">
        <v>1.0491E-2</v>
      </c>
      <c r="AM7" s="187">
        <v>1.2302999999999999E-8</v>
      </c>
      <c r="AN7" s="189">
        <v>4.2761999999999997E-4</v>
      </c>
    </row>
    <row r="8" spans="1:40" x14ac:dyDescent="0.25">
      <c r="A8" s="159">
        <v>7</v>
      </c>
      <c r="B8" s="154" t="s">
        <v>22</v>
      </c>
      <c r="C8" s="155">
        <v>11.76</v>
      </c>
      <c r="D8" s="160">
        <v>4</v>
      </c>
      <c r="E8" s="154">
        <v>30.1</v>
      </c>
      <c r="F8" s="161">
        <v>222.16500349999998</v>
      </c>
      <c r="G8" s="161">
        <v>0.60335884999999989</v>
      </c>
      <c r="H8" s="161">
        <v>3.0739349999999999E-2</v>
      </c>
      <c r="I8" s="161">
        <v>40.744551840952639</v>
      </c>
      <c r="J8" s="161">
        <v>0.66060513201903648</v>
      </c>
      <c r="K8" s="161">
        <v>2.2049652689457973</v>
      </c>
      <c r="L8" s="161">
        <v>0</v>
      </c>
      <c r="M8" s="161">
        <v>0</v>
      </c>
      <c r="N8" s="161">
        <v>0.7061703440899203</v>
      </c>
      <c r="O8" s="161">
        <v>0</v>
      </c>
      <c r="P8" s="161">
        <v>50.028769349999997</v>
      </c>
      <c r="Q8" s="161">
        <v>0.58757760000000003</v>
      </c>
      <c r="R8" s="161">
        <v>1.405415E-2</v>
      </c>
      <c r="S8" s="161">
        <v>4.5980212358920525E-5</v>
      </c>
      <c r="T8" s="161">
        <v>0.89297130000000002</v>
      </c>
      <c r="U8" s="161">
        <v>3.9995999999999999E-3</v>
      </c>
      <c r="V8" s="161">
        <v>6.70135E-3</v>
      </c>
      <c r="W8" s="161">
        <v>4.1950349999999997E-2</v>
      </c>
      <c r="X8" s="161">
        <v>2.753765E-2</v>
      </c>
      <c r="Y8" s="162">
        <v>10.750999999999999</v>
      </c>
      <c r="AA8" s="159">
        <v>6</v>
      </c>
      <c r="AB8" s="186" t="s">
        <v>19</v>
      </c>
      <c r="AC8" s="187">
        <v>1.1727E-2</v>
      </c>
      <c r="AD8" s="187">
        <v>1.2302999999999999E-8</v>
      </c>
      <c r="AE8" s="187">
        <v>1.1077999999999999E-3</v>
      </c>
      <c r="AF8" s="188">
        <v>1.1728000000000001E-2</v>
      </c>
      <c r="AG8" s="187">
        <v>1.2304000000000001E-8</v>
      </c>
      <c r="AH8" s="189">
        <v>1.1079E-3</v>
      </c>
      <c r="AI8" s="188">
        <v>1.1727E-2</v>
      </c>
      <c r="AJ8" s="187">
        <v>1.2302999999999999E-8</v>
      </c>
      <c r="AK8" s="189">
        <v>1.3426E-5</v>
      </c>
      <c r="AL8" s="187">
        <v>1.1728000000000001E-2</v>
      </c>
      <c r="AM8" s="187">
        <v>1.2302999999999999E-8</v>
      </c>
      <c r="AN8" s="189">
        <v>3.7028000000000001E-4</v>
      </c>
    </row>
    <row r="9" spans="1:40" x14ac:dyDescent="0.25">
      <c r="A9" s="159">
        <v>8</v>
      </c>
      <c r="B9" s="154" t="s">
        <v>25</v>
      </c>
      <c r="C9" s="155">
        <v>10.94</v>
      </c>
      <c r="D9" s="160">
        <v>4</v>
      </c>
      <c r="E9" s="154">
        <v>29.6</v>
      </c>
      <c r="F9" s="161">
        <v>285.59984800000001</v>
      </c>
      <c r="G9" s="161">
        <v>0.68727815999999997</v>
      </c>
      <c r="H9" s="161">
        <v>3.5993400000000002E-2</v>
      </c>
      <c r="I9" s="161">
        <v>498.13347364560332</v>
      </c>
      <c r="J9" s="161">
        <v>0.5376632263530714</v>
      </c>
      <c r="K9" s="161">
        <v>2.057772736190675</v>
      </c>
      <c r="L9" s="161">
        <v>5.1507836634940825</v>
      </c>
      <c r="M9" s="161">
        <v>0</v>
      </c>
      <c r="N9" s="161">
        <v>0.70476547590316185</v>
      </c>
      <c r="O9" s="161">
        <v>0</v>
      </c>
      <c r="P9" s="161">
        <v>8.0832040000000008E-2</v>
      </c>
      <c r="Q9" s="161">
        <v>0.14003290000000002</v>
      </c>
      <c r="R9" s="161">
        <v>1.163636E-2</v>
      </c>
      <c r="S9" s="161">
        <v>4.5980212358920525E-5</v>
      </c>
      <c r="T9" s="161">
        <v>0.26190846000000001</v>
      </c>
      <c r="U9" s="161">
        <v>6.7669599999999998E-3</v>
      </c>
      <c r="V9" s="161">
        <v>1.588328E-2</v>
      </c>
      <c r="W9" s="161">
        <v>1.2590160000000001E-2</v>
      </c>
      <c r="X9" s="161">
        <v>3.1447568609171865E-5</v>
      </c>
      <c r="Y9" s="162">
        <v>10.266999999999999</v>
      </c>
      <c r="AA9" s="159">
        <v>7</v>
      </c>
      <c r="AB9" s="186" t="s">
        <v>22</v>
      </c>
      <c r="AC9" s="187">
        <v>9.6681000000000007E-3</v>
      </c>
      <c r="AD9" s="187">
        <v>1.2652E-6</v>
      </c>
      <c r="AE9" s="187">
        <v>1.0168E-3</v>
      </c>
      <c r="AF9" s="188">
        <v>9.6688E-3</v>
      </c>
      <c r="AG9" s="187">
        <v>1.2652E-6</v>
      </c>
      <c r="AH9" s="189">
        <v>1.0169000000000001E-3</v>
      </c>
      <c r="AI9" s="188">
        <v>9.6682999999999995E-3</v>
      </c>
      <c r="AJ9" s="187">
        <v>6.8940000000000002E-7</v>
      </c>
      <c r="AK9" s="189">
        <v>1.5113000000000001E-5</v>
      </c>
      <c r="AL9" s="187">
        <v>9.6685999999999994E-3</v>
      </c>
      <c r="AM9" s="187">
        <v>1.2652E-6</v>
      </c>
      <c r="AN9" s="189">
        <v>4.7246000000000001E-4</v>
      </c>
    </row>
    <row r="10" spans="1:40" x14ac:dyDescent="0.25">
      <c r="A10" s="159">
        <v>9</v>
      </c>
      <c r="B10" s="154" t="s">
        <v>29</v>
      </c>
      <c r="C10" s="155">
        <v>11.69</v>
      </c>
      <c r="D10" s="160">
        <v>4</v>
      </c>
      <c r="E10" s="154">
        <v>30.2</v>
      </c>
      <c r="F10" s="161">
        <v>155.77886100000001</v>
      </c>
      <c r="G10" s="161">
        <v>0.43654729999999992</v>
      </c>
      <c r="H10" s="161">
        <v>2.9888909386020004E-4</v>
      </c>
      <c r="I10" s="161">
        <v>38.646084721610826</v>
      </c>
      <c r="J10" s="161">
        <v>0.37058101644046182</v>
      </c>
      <c r="K10" s="161">
        <v>1.771533004207807</v>
      </c>
      <c r="L10" s="161">
        <v>0</v>
      </c>
      <c r="M10" s="161">
        <v>0</v>
      </c>
      <c r="N10" s="161">
        <v>0.76772813133047246</v>
      </c>
      <c r="O10" s="161">
        <v>0</v>
      </c>
      <c r="P10" s="161">
        <v>34.00779095</v>
      </c>
      <c r="Q10" s="161">
        <v>0.32895114000000003</v>
      </c>
      <c r="R10" s="161">
        <v>2.5054330000000003E-2</v>
      </c>
      <c r="S10" s="161">
        <v>6.9904800000000012E-3</v>
      </c>
      <c r="T10" s="161">
        <v>6.816229E-2</v>
      </c>
      <c r="U10" s="161">
        <v>0.12928811000000001</v>
      </c>
      <c r="V10" s="161">
        <v>7.0410689999999998E-2</v>
      </c>
      <c r="W10" s="161">
        <v>1.835001E-2</v>
      </c>
      <c r="X10" s="161">
        <v>3.1447568609171865E-5</v>
      </c>
      <c r="Y10" s="162">
        <v>11.45</v>
      </c>
      <c r="AA10" s="159">
        <v>8</v>
      </c>
      <c r="AB10" s="186" t="s">
        <v>25</v>
      </c>
      <c r="AC10" s="187">
        <v>1.243E-2</v>
      </c>
      <c r="AD10" s="187">
        <v>1.4816999999999999E-6</v>
      </c>
      <c r="AE10" s="187">
        <v>1.2435999999999999E-2</v>
      </c>
      <c r="AF10" s="188">
        <v>1.2433E-2</v>
      </c>
      <c r="AG10" s="187">
        <v>1.4818999999999999E-6</v>
      </c>
      <c r="AH10" s="189">
        <v>1.2437999999999999E-2</v>
      </c>
      <c r="AI10" s="188">
        <v>1.243E-2</v>
      </c>
      <c r="AJ10" s="187">
        <v>5.6380000000000001E-7</v>
      </c>
      <c r="AK10" s="189">
        <v>1.3012E-5</v>
      </c>
      <c r="AL10" s="187">
        <v>1.243E-2</v>
      </c>
      <c r="AM10" s="187">
        <v>1.4815999999999999E-6</v>
      </c>
      <c r="AN10" s="189">
        <v>3.4553999999999997E-4</v>
      </c>
    </row>
    <row r="11" spans="1:40" x14ac:dyDescent="0.25">
      <c r="A11" s="159">
        <v>10</v>
      </c>
      <c r="B11" s="154" t="s">
        <v>32</v>
      </c>
      <c r="C11" s="155">
        <v>11.33</v>
      </c>
      <c r="D11" s="160">
        <v>4</v>
      </c>
      <c r="E11" s="154">
        <v>29.6</v>
      </c>
      <c r="F11" s="161">
        <v>167.39172840000001</v>
      </c>
      <c r="G11" s="161">
        <v>1.4248221000000003</v>
      </c>
      <c r="H11" s="161">
        <v>4.0534649999999998E-2</v>
      </c>
      <c r="I11" s="161">
        <v>39.381607096692463</v>
      </c>
      <c r="J11" s="161">
        <v>0.47096437508085465</v>
      </c>
      <c r="K11" s="161">
        <v>2.1534285986706765</v>
      </c>
      <c r="L11" s="161">
        <v>0</v>
      </c>
      <c r="M11" s="161">
        <v>3.5063552066783554</v>
      </c>
      <c r="N11" s="161">
        <v>0.99398890091170111</v>
      </c>
      <c r="O11" s="161">
        <v>0</v>
      </c>
      <c r="P11" s="161">
        <v>36.339721860000004</v>
      </c>
      <c r="Q11" s="161">
        <v>0.38997933000000007</v>
      </c>
      <c r="R11" s="161">
        <v>4.0286220000000005E-2</v>
      </c>
      <c r="S11" s="161">
        <v>6.6214200000000003E-3</v>
      </c>
      <c r="T11" s="161">
        <v>10.02001845</v>
      </c>
      <c r="U11" s="161">
        <v>1.02921E-2</v>
      </c>
      <c r="V11" s="161">
        <v>2.0660250000000002E-2</v>
      </c>
      <c r="W11" s="161">
        <v>3.0303390000000003E-2</v>
      </c>
      <c r="X11" s="161">
        <v>1.7537130000000001E-2</v>
      </c>
      <c r="Y11" s="162">
        <v>12.282999999999999</v>
      </c>
      <c r="AA11" s="159">
        <v>9</v>
      </c>
      <c r="AB11" s="186" t="s">
        <v>29</v>
      </c>
      <c r="AC11" s="187">
        <v>6.7784999999999998E-3</v>
      </c>
      <c r="AD11" s="187">
        <v>1.2301E-8</v>
      </c>
      <c r="AE11" s="187">
        <v>9.6458999999999998E-4</v>
      </c>
      <c r="AF11" s="188">
        <v>6.7787999999999998E-3</v>
      </c>
      <c r="AG11" s="187">
        <v>1.2301E-8</v>
      </c>
      <c r="AH11" s="189">
        <v>9.6464000000000001E-4</v>
      </c>
      <c r="AI11" s="188">
        <v>6.7786000000000001E-3</v>
      </c>
      <c r="AJ11" s="187">
        <v>1.2301E-8</v>
      </c>
      <c r="AK11" s="189">
        <v>2.0296E-5</v>
      </c>
      <c r="AL11" s="187">
        <v>6.7787000000000004E-3</v>
      </c>
      <c r="AM11" s="187">
        <v>1.2301E-8</v>
      </c>
      <c r="AN11" s="189">
        <v>7.2533000000000005E-4</v>
      </c>
    </row>
    <row r="12" spans="1:40" x14ac:dyDescent="0.25">
      <c r="A12" s="159">
        <v>11</v>
      </c>
      <c r="B12" s="154" t="s">
        <v>35</v>
      </c>
      <c r="C12" s="155">
        <v>11.61</v>
      </c>
      <c r="D12" s="160">
        <v>4</v>
      </c>
      <c r="E12" s="154">
        <v>31.4</v>
      </c>
      <c r="F12" s="161">
        <v>156.54071160000001</v>
      </c>
      <c r="G12" s="161">
        <v>0.49254036000000007</v>
      </c>
      <c r="H12" s="161">
        <v>5.9582639999999999E-2</v>
      </c>
      <c r="I12" s="161">
        <v>42.459992756722556</v>
      </c>
      <c r="J12" s="161">
        <v>0.35381658435338276</v>
      </c>
      <c r="K12" s="161">
        <v>2.5603746767203632</v>
      </c>
      <c r="L12" s="161">
        <v>0</v>
      </c>
      <c r="M12" s="161">
        <v>0</v>
      </c>
      <c r="N12" s="161">
        <v>0.79198480826075079</v>
      </c>
      <c r="O12" s="161">
        <v>0</v>
      </c>
      <c r="P12" s="161">
        <v>37.047696660000007</v>
      </c>
      <c r="Q12" s="161">
        <v>0.34588047000000005</v>
      </c>
      <c r="R12" s="161">
        <v>2.2455030000000004E-2</v>
      </c>
      <c r="S12" s="161">
        <v>4.5980212358920525E-5</v>
      </c>
      <c r="T12" s="161">
        <v>3.4250182199999997</v>
      </c>
      <c r="U12" s="161">
        <v>7.7976600000000005E-3</v>
      </c>
      <c r="V12" s="161">
        <v>1.4956499999999999E-2</v>
      </c>
      <c r="W12" s="161">
        <v>1.9042919999999998E-2</v>
      </c>
      <c r="X12" s="161">
        <v>1.6857750000000001E-2</v>
      </c>
      <c r="Y12" s="162">
        <v>0.151</v>
      </c>
      <c r="AA12" s="159">
        <v>10</v>
      </c>
      <c r="AB12" s="186" t="s">
        <v>32</v>
      </c>
      <c r="AC12" s="187">
        <v>7.2833999999999998E-3</v>
      </c>
      <c r="AD12" s="187">
        <v>1.668E-6</v>
      </c>
      <c r="AE12" s="187">
        <v>9.8284000000000002E-4</v>
      </c>
      <c r="AF12" s="188">
        <v>7.2838E-3</v>
      </c>
      <c r="AG12" s="187">
        <v>1.6681E-6</v>
      </c>
      <c r="AH12" s="189">
        <v>9.8288999999999994E-4</v>
      </c>
      <c r="AI12" s="188">
        <v>7.2835E-3</v>
      </c>
      <c r="AJ12" s="187">
        <v>9.6342999999999994E-7</v>
      </c>
      <c r="AK12" s="189">
        <v>1.9395999999999999E-5</v>
      </c>
      <c r="AL12" s="187">
        <v>7.2836000000000003E-3</v>
      </c>
      <c r="AM12" s="187">
        <v>1.668E-6</v>
      </c>
      <c r="AN12" s="189">
        <v>6.9085999999999996E-4</v>
      </c>
    </row>
    <row r="13" spans="1:40" x14ac:dyDescent="0.25">
      <c r="A13" s="159">
        <v>12</v>
      </c>
      <c r="B13" s="154" t="s">
        <v>39</v>
      </c>
      <c r="C13" s="155">
        <v>11.41</v>
      </c>
      <c r="D13" s="160">
        <v>4</v>
      </c>
      <c r="E13" s="154">
        <v>29.7</v>
      </c>
      <c r="F13" s="161">
        <v>111.47821140000001</v>
      </c>
      <c r="G13" s="161">
        <v>0.34572006</v>
      </c>
      <c r="H13" s="161">
        <v>2.9888909386020004E-4</v>
      </c>
      <c r="I13" s="161">
        <v>99.619971455150676</v>
      </c>
      <c r="J13" s="161">
        <v>0.43439298940997956</v>
      </c>
      <c r="K13" s="161">
        <v>9.5333239442493891</v>
      </c>
      <c r="L13" s="161">
        <v>0.5071761145260657</v>
      </c>
      <c r="M13" s="161">
        <v>0</v>
      </c>
      <c r="N13" s="161">
        <v>0.80212360599116284</v>
      </c>
      <c r="O13" s="161">
        <v>1.7102399514310671</v>
      </c>
      <c r="P13" s="161">
        <v>4.3044467100000006</v>
      </c>
      <c r="Q13" s="161">
        <v>0.13006461</v>
      </c>
      <c r="R13" s="161">
        <v>4.95489E-3</v>
      </c>
      <c r="S13" s="161">
        <v>4.5980212358920525E-5</v>
      </c>
      <c r="T13" s="161">
        <v>4.373229E-2</v>
      </c>
      <c r="U13" s="161">
        <v>4.8045900000000001E-3</v>
      </c>
      <c r="V13" s="161">
        <v>1.2324600000000002E-2</v>
      </c>
      <c r="W13" s="161">
        <v>2.318628E-2</v>
      </c>
      <c r="X13" s="161">
        <v>3.1447568609171865E-5</v>
      </c>
      <c r="Y13" s="162">
        <v>22.364999999999998</v>
      </c>
      <c r="AA13" s="159">
        <v>11</v>
      </c>
      <c r="AB13" s="186" t="s">
        <v>35</v>
      </c>
      <c r="AC13" s="187">
        <v>6.8088999999999997E-3</v>
      </c>
      <c r="AD13" s="187">
        <v>2.4519000000000002E-6</v>
      </c>
      <c r="AE13" s="187">
        <v>1.0597E-3</v>
      </c>
      <c r="AF13" s="188">
        <v>6.8092999999999999E-3</v>
      </c>
      <c r="AG13" s="187">
        <v>2.452E-6</v>
      </c>
      <c r="AH13" s="189">
        <v>1.0597E-3</v>
      </c>
      <c r="AI13" s="188">
        <v>6.8089999999999999E-3</v>
      </c>
      <c r="AJ13" s="187">
        <v>9.5209999999999996E-7</v>
      </c>
      <c r="AK13" s="189">
        <v>1.9595000000000001E-5</v>
      </c>
      <c r="AL13" s="187">
        <v>6.8091000000000002E-3</v>
      </c>
      <c r="AM13" s="187">
        <v>2.452E-6</v>
      </c>
      <c r="AN13" s="189">
        <v>6.9242999999999996E-4</v>
      </c>
    </row>
    <row r="14" spans="1:40" x14ac:dyDescent="0.25">
      <c r="A14" s="159">
        <v>13</v>
      </c>
      <c r="B14" s="154" t="s">
        <v>41</v>
      </c>
      <c r="C14" s="155">
        <v>11.6</v>
      </c>
      <c r="D14" s="160">
        <v>4</v>
      </c>
      <c r="E14" s="154">
        <v>29.9</v>
      </c>
      <c r="F14" s="161">
        <v>120.79161360000001</v>
      </c>
      <c r="G14" s="161">
        <v>0.38312568000000002</v>
      </c>
      <c r="H14" s="161">
        <v>2.9888909386020004E-4</v>
      </c>
      <c r="I14" s="161">
        <v>28.274931947356386</v>
      </c>
      <c r="J14" s="161">
        <v>0.33983409326614988</v>
      </c>
      <c r="K14" s="161">
        <v>1.813958608688323</v>
      </c>
      <c r="L14" s="161">
        <v>0</v>
      </c>
      <c r="M14" s="161">
        <v>0</v>
      </c>
      <c r="N14" s="161">
        <v>0.76819474184559866</v>
      </c>
      <c r="O14" s="161">
        <v>0</v>
      </c>
      <c r="P14" s="161">
        <v>25.320954959999998</v>
      </c>
      <c r="Q14" s="161">
        <v>0.27397944000000002</v>
      </c>
      <c r="R14" s="161">
        <v>6.5973599999999992E-3</v>
      </c>
      <c r="S14" s="161">
        <v>4.8232799999999992E-3</v>
      </c>
      <c r="T14" s="161">
        <v>0.14691599999999999</v>
      </c>
      <c r="U14" s="161">
        <v>9.5427359999999989E-2</v>
      </c>
      <c r="V14" s="161">
        <v>5.2819200000000004E-2</v>
      </c>
      <c r="W14" s="161">
        <v>1.02816E-2</v>
      </c>
      <c r="X14" s="161">
        <v>9.1526400000000001E-3</v>
      </c>
      <c r="Y14" s="162">
        <v>24.963999999999999</v>
      </c>
      <c r="AA14" s="159">
        <v>12</v>
      </c>
      <c r="AB14" s="186" t="s">
        <v>39</v>
      </c>
      <c r="AC14" s="187">
        <v>4.8510999999999997E-3</v>
      </c>
      <c r="AD14" s="187">
        <v>1.2301E-8</v>
      </c>
      <c r="AE14" s="187">
        <v>2.4862E-3</v>
      </c>
      <c r="AF14" s="188">
        <v>4.8512E-3</v>
      </c>
      <c r="AG14" s="187">
        <v>1.2301E-8</v>
      </c>
      <c r="AH14" s="189">
        <v>2.4862999999999999E-3</v>
      </c>
      <c r="AI14" s="188">
        <v>4.8510000000000003E-3</v>
      </c>
      <c r="AJ14" s="187">
        <v>1.2299999999999999E-8</v>
      </c>
      <c r="AK14" s="189">
        <v>3.4008999999999999E-5</v>
      </c>
      <c r="AL14" s="187">
        <v>4.8510999999999997E-3</v>
      </c>
      <c r="AM14" s="187">
        <v>1.2301E-8</v>
      </c>
      <c r="AN14" s="189">
        <v>1.0916000000000001E-3</v>
      </c>
    </row>
    <row r="15" spans="1:40" x14ac:dyDescent="0.25">
      <c r="A15" s="159">
        <v>14</v>
      </c>
      <c r="B15" s="154" t="s">
        <v>44</v>
      </c>
      <c r="C15" s="155">
        <v>11.29</v>
      </c>
      <c r="D15" s="160">
        <v>4</v>
      </c>
      <c r="E15" s="154">
        <v>29.3</v>
      </c>
      <c r="F15" s="161">
        <v>115.89074860000001</v>
      </c>
      <c r="G15" s="161">
        <v>1.0934761200000001</v>
      </c>
      <c r="H15" s="161">
        <v>0.1645006</v>
      </c>
      <c r="I15" s="161">
        <v>15.771835077163654</v>
      </c>
      <c r="J15" s="161">
        <v>0.39014062336156979</v>
      </c>
      <c r="K15" s="161">
        <v>2.0513305249935603</v>
      </c>
      <c r="L15" s="161">
        <v>0</v>
      </c>
      <c r="M15" s="161">
        <v>3.4381517821541117</v>
      </c>
      <c r="N15" s="161">
        <v>0.79784447150329096</v>
      </c>
      <c r="O15" s="161">
        <v>0</v>
      </c>
      <c r="P15" s="161">
        <v>25.40171106</v>
      </c>
      <c r="Q15" s="161">
        <v>0.24942764000000003</v>
      </c>
      <c r="R15" s="161">
        <v>4.2579900000000004E-2</v>
      </c>
      <c r="S15" s="161">
        <v>1.7077500000000002E-2</v>
      </c>
      <c r="T15" s="161">
        <v>17.553656119999999</v>
      </c>
      <c r="U15" s="161">
        <v>3.1382119999999999E-2</v>
      </c>
      <c r="V15" s="161">
        <v>4.2124500000000002E-2</v>
      </c>
      <c r="W15" s="161">
        <v>2.2107140000000001E-2</v>
      </c>
      <c r="X15" s="161">
        <v>1.739628E-2</v>
      </c>
      <c r="Y15" s="162">
        <v>3.2909999999999999</v>
      </c>
      <c r="AA15" s="159">
        <v>13</v>
      </c>
      <c r="AB15" s="186" t="s">
        <v>41</v>
      </c>
      <c r="AC15" s="187">
        <v>5.2554999999999998E-3</v>
      </c>
      <c r="AD15" s="187">
        <v>1.2299999999999999E-8</v>
      </c>
      <c r="AE15" s="187">
        <v>7.0551000000000001E-4</v>
      </c>
      <c r="AF15" s="188">
        <v>5.2557000000000003E-3</v>
      </c>
      <c r="AG15" s="187">
        <v>1.2301E-8</v>
      </c>
      <c r="AH15" s="189">
        <v>7.0554000000000005E-4</v>
      </c>
      <c r="AI15" s="188">
        <v>5.2556E-3</v>
      </c>
      <c r="AJ15" s="187">
        <v>1.2299999999999999E-8</v>
      </c>
      <c r="AK15" s="189">
        <v>2.6797000000000001E-5</v>
      </c>
      <c r="AL15" s="187">
        <v>5.2557000000000003E-3</v>
      </c>
      <c r="AM15" s="187">
        <v>1.2301E-8</v>
      </c>
      <c r="AN15" s="189">
        <v>7.0553E-4</v>
      </c>
    </row>
    <row r="16" spans="1:40" x14ac:dyDescent="0.25">
      <c r="A16" s="159">
        <v>15</v>
      </c>
      <c r="B16" s="154" t="s">
        <v>46</v>
      </c>
      <c r="C16" s="155">
        <v>11.35</v>
      </c>
      <c r="D16" s="160">
        <v>4</v>
      </c>
      <c r="E16" s="154">
        <v>30.7</v>
      </c>
      <c r="F16" s="161">
        <v>123.18903959999999</v>
      </c>
      <c r="G16" s="161">
        <v>0.37806802</v>
      </c>
      <c r="H16" s="161">
        <v>2.9888909386020004E-4</v>
      </c>
      <c r="I16" s="161">
        <v>26.602614292231291</v>
      </c>
      <c r="J16" s="161">
        <v>0.29591477871132205</v>
      </c>
      <c r="K16" s="161">
        <v>1.8127668522859341</v>
      </c>
      <c r="L16" s="161">
        <v>0</v>
      </c>
      <c r="M16" s="161">
        <v>0</v>
      </c>
      <c r="N16" s="161">
        <v>0.76995430431395817</v>
      </c>
      <c r="O16" s="161">
        <v>0</v>
      </c>
      <c r="P16" s="161">
        <v>25.998219280000001</v>
      </c>
      <c r="Q16" s="161">
        <v>0.21213038000000004</v>
      </c>
      <c r="R16" s="161">
        <v>1.2422300000000001E-2</v>
      </c>
      <c r="S16" s="161">
        <v>4.5980212358920525E-5</v>
      </c>
      <c r="T16" s="161">
        <v>3.3942075200000006</v>
      </c>
      <c r="U16" s="161">
        <v>2.7819879999999998E-2</v>
      </c>
      <c r="V16" s="161">
        <v>2.1120440000000001E-2</v>
      </c>
      <c r="W16" s="161">
        <v>9.9074799999999998E-3</v>
      </c>
      <c r="X16" s="161">
        <v>9.7405000000000009E-3</v>
      </c>
      <c r="Y16" s="162">
        <v>21.061</v>
      </c>
      <c r="AA16" s="159">
        <v>14</v>
      </c>
      <c r="AB16" s="186" t="s">
        <v>44</v>
      </c>
      <c r="AC16" s="187">
        <v>5.0423000000000004E-3</v>
      </c>
      <c r="AD16" s="187">
        <v>6.7693999999999999E-6</v>
      </c>
      <c r="AE16" s="187">
        <v>3.9355E-4</v>
      </c>
      <c r="AF16" s="188">
        <v>5.0423999999999998E-3</v>
      </c>
      <c r="AG16" s="187">
        <v>6.7696000000000004E-6</v>
      </c>
      <c r="AH16" s="189">
        <v>3.9356999999999999E-4</v>
      </c>
      <c r="AI16" s="188">
        <v>5.0423000000000004E-3</v>
      </c>
      <c r="AJ16" s="187">
        <v>1.5544999999999999E-6</v>
      </c>
      <c r="AK16" s="189">
        <v>2.8697999999999999E-5</v>
      </c>
      <c r="AL16" s="187">
        <v>5.0423999999999998E-3</v>
      </c>
      <c r="AM16" s="187">
        <v>6.7695000000000002E-6</v>
      </c>
      <c r="AN16" s="189">
        <v>3.9355999999999999E-4</v>
      </c>
    </row>
    <row r="17" spans="1:40" x14ac:dyDescent="0.25">
      <c r="A17" s="159">
        <v>16</v>
      </c>
      <c r="B17" s="154" t="s">
        <v>50</v>
      </c>
      <c r="C17" s="155">
        <v>11.55</v>
      </c>
      <c r="D17" s="160">
        <v>4</v>
      </c>
      <c r="E17" s="154">
        <v>28.1</v>
      </c>
      <c r="F17" s="161">
        <v>72.008449500000012</v>
      </c>
      <c r="G17" s="161">
        <v>0.25144665000000005</v>
      </c>
      <c r="H17" s="161">
        <v>2.9888909386020004E-4</v>
      </c>
      <c r="I17" s="161">
        <v>59.054647157776607</v>
      </c>
      <c r="J17" s="161">
        <v>0.27473623274194053</v>
      </c>
      <c r="K17" s="161">
        <v>1.5247814571213154</v>
      </c>
      <c r="L17" s="161">
        <v>0</v>
      </c>
      <c r="M17" s="161">
        <v>0</v>
      </c>
      <c r="N17" s="161">
        <v>0.76465004066406639</v>
      </c>
      <c r="O17" s="161">
        <v>2.6551760635866466</v>
      </c>
      <c r="P17" s="161">
        <v>10.39307412</v>
      </c>
      <c r="Q17" s="161">
        <v>9.9650850000000013E-2</v>
      </c>
      <c r="R17" s="161">
        <v>3.7245873213398656E-5</v>
      </c>
      <c r="S17" s="161">
        <v>6.5808600000000009E-3</v>
      </c>
      <c r="T17" s="161">
        <v>3.1642913898691437E-5</v>
      </c>
      <c r="U17" s="161">
        <v>9.4596059999999996E-2</v>
      </c>
      <c r="V17" s="161">
        <v>6.4789529999999998E-2</v>
      </c>
      <c r="W17" s="161">
        <v>1.9671600000000001E-2</v>
      </c>
      <c r="X17" s="161">
        <v>3.1447568609171865E-5</v>
      </c>
      <c r="Y17" s="162">
        <v>16.065999999999999</v>
      </c>
      <c r="AA17" s="159">
        <v>15</v>
      </c>
      <c r="AB17" s="186" t="s">
        <v>46</v>
      </c>
      <c r="AC17" s="187">
        <v>5.3598999999999999E-3</v>
      </c>
      <c r="AD17" s="187">
        <v>1.2299999999999999E-8</v>
      </c>
      <c r="AE17" s="187">
        <v>6.6383999999999996E-4</v>
      </c>
      <c r="AF17" s="188">
        <v>5.3600999999999996E-3</v>
      </c>
      <c r="AG17" s="187">
        <v>1.2301E-8</v>
      </c>
      <c r="AH17" s="189">
        <v>6.6385999999999995E-4</v>
      </c>
      <c r="AI17" s="188">
        <v>5.3600000000000002E-3</v>
      </c>
      <c r="AJ17" s="187">
        <v>1.2299999999999999E-8</v>
      </c>
      <c r="AK17" s="189">
        <v>2.5596999999999999E-5</v>
      </c>
      <c r="AL17" s="187">
        <v>5.3600999999999996E-3</v>
      </c>
      <c r="AM17" s="187">
        <v>1.2301E-8</v>
      </c>
      <c r="AN17" s="189">
        <v>6.6385000000000001E-4</v>
      </c>
    </row>
    <row r="18" spans="1:40" x14ac:dyDescent="0.25">
      <c r="A18" s="159">
        <v>17</v>
      </c>
      <c r="B18" s="154" t="s">
        <v>53</v>
      </c>
      <c r="C18" s="155">
        <v>11.52</v>
      </c>
      <c r="D18" s="160">
        <v>4</v>
      </c>
      <c r="E18" s="154">
        <v>30.4</v>
      </c>
      <c r="F18" s="161">
        <v>105.5028216</v>
      </c>
      <c r="G18" s="161">
        <v>0.34705022000000002</v>
      </c>
      <c r="H18" s="161">
        <v>2.9888909386020004E-4</v>
      </c>
      <c r="I18" s="161">
        <v>18.025758537810166</v>
      </c>
      <c r="J18" s="161">
        <v>0.38966199920797756</v>
      </c>
      <c r="K18" s="161">
        <v>1.604804857599158</v>
      </c>
      <c r="L18" s="161">
        <v>0</v>
      </c>
      <c r="M18" s="161">
        <v>3.2560807387017143</v>
      </c>
      <c r="N18" s="161">
        <v>0</v>
      </c>
      <c r="O18" s="161">
        <v>0</v>
      </c>
      <c r="P18" s="161">
        <v>22.372931680000001</v>
      </c>
      <c r="Q18" s="161">
        <v>0.23484978000000001</v>
      </c>
      <c r="R18" s="161">
        <v>5.3534799999999999E-3</v>
      </c>
      <c r="S18" s="161">
        <v>4.5980212358920525E-5</v>
      </c>
      <c r="T18" s="161">
        <v>0.48916031999999998</v>
      </c>
      <c r="U18" s="161">
        <v>3.8962000000000003E-3</v>
      </c>
      <c r="V18" s="161">
        <v>9.8821800000000008E-3</v>
      </c>
      <c r="W18" s="161">
        <v>7.8733599999999994E-3</v>
      </c>
      <c r="X18" s="161">
        <v>1.6267900000000002E-2</v>
      </c>
      <c r="Y18" s="162">
        <v>20.734999999999999</v>
      </c>
      <c r="AA18" s="159">
        <v>16</v>
      </c>
      <c r="AB18" s="186" t="s">
        <v>50</v>
      </c>
      <c r="AC18" s="187">
        <v>3.1327E-3</v>
      </c>
      <c r="AD18" s="187">
        <v>1.2299999999999999E-8</v>
      </c>
      <c r="AE18" s="187">
        <v>1.4736E-3</v>
      </c>
      <c r="AF18" s="188">
        <v>3.1327999999999998E-3</v>
      </c>
      <c r="AG18" s="187">
        <v>1.2299999999999999E-8</v>
      </c>
      <c r="AH18" s="189">
        <v>1.4736E-3</v>
      </c>
      <c r="AI18" s="188">
        <v>3.1327E-3</v>
      </c>
      <c r="AJ18" s="187">
        <v>1.2299999999999999E-8</v>
      </c>
      <c r="AK18" s="189">
        <v>6.3540000000000005E-5</v>
      </c>
      <c r="AL18" s="187">
        <v>3.1327999999999998E-3</v>
      </c>
      <c r="AM18" s="187">
        <v>1.2299999999999999E-8</v>
      </c>
      <c r="AN18" s="189">
        <v>1.4736E-3</v>
      </c>
    </row>
    <row r="19" spans="1:40" x14ac:dyDescent="0.25">
      <c r="A19" s="159">
        <v>18</v>
      </c>
      <c r="B19" s="154" t="s">
        <v>56</v>
      </c>
      <c r="C19" s="155">
        <v>11.23</v>
      </c>
      <c r="D19" s="160">
        <v>4</v>
      </c>
      <c r="E19" s="154">
        <v>30.2</v>
      </c>
      <c r="F19" s="161">
        <v>97.489464799999993</v>
      </c>
      <c r="G19" s="161">
        <v>2.7998262599999997</v>
      </c>
      <c r="H19" s="161">
        <v>0.10525759999999999</v>
      </c>
      <c r="I19" s="161">
        <v>16.025881024849937</v>
      </c>
      <c r="J19" s="161">
        <v>0.43173647932717657</v>
      </c>
      <c r="K19" s="161">
        <v>1.7801841144469142</v>
      </c>
      <c r="L19" s="161">
        <v>0</v>
      </c>
      <c r="M19" s="161">
        <v>3.2790897509772474</v>
      </c>
      <c r="N19" s="161">
        <v>0.77918089423070236</v>
      </c>
      <c r="O19" s="161">
        <v>0</v>
      </c>
      <c r="P19" s="161">
        <v>21.559589940000002</v>
      </c>
      <c r="Q19" s="161">
        <v>0.18094775999999999</v>
      </c>
      <c r="R19" s="161">
        <v>4.2310239999999999E-2</v>
      </c>
      <c r="S19" s="161">
        <v>1.699558E-2</v>
      </c>
      <c r="T19" s="161">
        <v>19.322223619999999</v>
      </c>
      <c r="U19" s="161">
        <v>9.7435799999999982E-3</v>
      </c>
      <c r="V19" s="161">
        <v>0.12160567999999999</v>
      </c>
      <c r="W19" s="161">
        <v>1.9880839999999997E-2</v>
      </c>
      <c r="X19" s="161">
        <v>1.1541039999999999E-2</v>
      </c>
      <c r="Y19" s="162">
        <v>6.7430000000000003</v>
      </c>
      <c r="AA19" s="159">
        <v>17</v>
      </c>
      <c r="AB19" s="186" t="s">
        <v>53</v>
      </c>
      <c r="AC19" s="187">
        <v>4.5897999999999998E-3</v>
      </c>
      <c r="AD19" s="187">
        <v>1.2299999999999999E-8</v>
      </c>
      <c r="AE19" s="187">
        <v>4.4995000000000001E-4</v>
      </c>
      <c r="AF19" s="188">
        <v>4.5899000000000001E-3</v>
      </c>
      <c r="AG19" s="187">
        <v>1.2299999999999999E-8</v>
      </c>
      <c r="AH19" s="189">
        <v>4.4996000000000001E-4</v>
      </c>
      <c r="AI19" s="188">
        <v>4.5897999999999998E-3</v>
      </c>
      <c r="AJ19" s="187">
        <v>1.2299999999999999E-8</v>
      </c>
      <c r="AK19" s="189">
        <v>3.082E-5</v>
      </c>
      <c r="AL19" s="187">
        <v>4.5899000000000001E-3</v>
      </c>
      <c r="AM19" s="187">
        <v>1.2299999999999999E-8</v>
      </c>
      <c r="AN19" s="189">
        <v>4.4996000000000001E-4</v>
      </c>
    </row>
    <row r="20" spans="1:40" x14ac:dyDescent="0.25">
      <c r="A20" s="159">
        <v>19</v>
      </c>
      <c r="B20" s="154" t="s">
        <v>59</v>
      </c>
      <c r="C20" s="155">
        <v>11.32</v>
      </c>
      <c r="D20" s="160">
        <v>4</v>
      </c>
      <c r="E20" s="154">
        <v>30.9</v>
      </c>
      <c r="F20" s="161">
        <v>113.29095119999999</v>
      </c>
      <c r="G20" s="161">
        <v>0.29087254000000001</v>
      </c>
      <c r="H20" s="161">
        <v>4.3574159999999994E-2</v>
      </c>
      <c r="I20" s="161">
        <v>14.605350377475744</v>
      </c>
      <c r="J20" s="161">
        <v>0.48981849413811041</v>
      </c>
      <c r="K20" s="161">
        <v>1.82068436329449</v>
      </c>
      <c r="L20" s="161">
        <v>0</v>
      </c>
      <c r="M20" s="161">
        <v>3.3888769484499992</v>
      </c>
      <c r="N20" s="161">
        <v>0.77679431469483884</v>
      </c>
      <c r="O20" s="161">
        <v>0</v>
      </c>
      <c r="P20" s="161">
        <v>26.768442539999999</v>
      </c>
      <c r="Q20" s="161">
        <v>0.15084159999999999</v>
      </c>
      <c r="R20" s="161">
        <v>1.4643859999999998E-2</v>
      </c>
      <c r="S20" s="161">
        <v>4.5980212358920525E-5</v>
      </c>
      <c r="T20" s="161">
        <v>6.7480377999999996</v>
      </c>
      <c r="U20" s="161">
        <v>4.4599799999999997E-3</v>
      </c>
      <c r="V20" s="161">
        <v>2.06941E-2</v>
      </c>
      <c r="W20" s="161">
        <v>1.1131820000000001E-2</v>
      </c>
      <c r="X20" s="161">
        <v>8.8526200000000003E-3</v>
      </c>
      <c r="Y20" s="162">
        <v>2.5329999999999999</v>
      </c>
      <c r="AA20" s="159">
        <v>18</v>
      </c>
      <c r="AB20" s="186" t="s">
        <v>56</v>
      </c>
      <c r="AC20" s="187">
        <v>4.2412999999999999E-3</v>
      </c>
      <c r="AD20" s="187">
        <v>4.3332000000000003E-6</v>
      </c>
      <c r="AE20" s="187">
        <v>4.0004E-4</v>
      </c>
      <c r="AF20" s="188">
        <v>4.2414000000000002E-3</v>
      </c>
      <c r="AG20" s="187">
        <v>4.3332999999999997E-6</v>
      </c>
      <c r="AH20" s="189">
        <v>4.0004999999999999E-4</v>
      </c>
      <c r="AI20" s="188">
        <v>4.2412999999999999E-3</v>
      </c>
      <c r="AJ20" s="187">
        <v>1.8716E-6</v>
      </c>
      <c r="AK20" s="189">
        <v>3.4051999999999999E-5</v>
      </c>
      <c r="AL20" s="187">
        <v>4.2412999999999999E-3</v>
      </c>
      <c r="AM20" s="187">
        <v>4.3332000000000003E-6</v>
      </c>
      <c r="AN20" s="189">
        <v>4.0004E-4</v>
      </c>
    </row>
    <row r="21" spans="1:40" x14ac:dyDescent="0.25">
      <c r="A21" s="163">
        <v>20</v>
      </c>
      <c r="B21" s="164" t="s">
        <v>62</v>
      </c>
      <c r="C21" s="165">
        <v>11.47</v>
      </c>
      <c r="D21" s="166">
        <v>4</v>
      </c>
      <c r="E21" s="164">
        <v>30.3</v>
      </c>
      <c r="F21" s="167">
        <v>56.977449999999997</v>
      </c>
      <c r="G21" s="167">
        <v>0.217475</v>
      </c>
      <c r="H21" s="167">
        <v>2.9888909386020004E-4</v>
      </c>
      <c r="I21" s="167">
        <v>74.281384539500777</v>
      </c>
      <c r="J21" s="167">
        <v>0.4987498232712439</v>
      </c>
      <c r="K21" s="167">
        <v>1.4695218340187894</v>
      </c>
      <c r="L21" s="167">
        <v>0</v>
      </c>
      <c r="M21" s="167">
        <v>0</v>
      </c>
      <c r="N21" s="167">
        <v>0.79473691744800234</v>
      </c>
      <c r="O21" s="167">
        <v>3.9349593811333574</v>
      </c>
      <c r="P21" s="167">
        <v>13.125024999999999</v>
      </c>
      <c r="Q21" s="167">
        <v>7.3819999999999997E-2</v>
      </c>
      <c r="R21" s="167">
        <v>3.7245873213398656E-5</v>
      </c>
      <c r="S21" s="167">
        <v>4.5980212358920525E-5</v>
      </c>
      <c r="T21" s="167">
        <v>3.1642913898691437E-5</v>
      </c>
      <c r="U21" s="167">
        <v>4.8349999999999999E-3</v>
      </c>
      <c r="V21" s="167">
        <v>7.8750000000000001E-3</v>
      </c>
      <c r="W21" s="167">
        <v>1.5125E-2</v>
      </c>
      <c r="X21" s="167">
        <v>3.1447568609171865E-5</v>
      </c>
      <c r="Y21" s="168">
        <v>0.69</v>
      </c>
      <c r="AA21" s="159">
        <v>19</v>
      </c>
      <c r="AB21" s="186" t="s">
        <v>59</v>
      </c>
      <c r="AC21" s="187">
        <v>4.9290999999999996E-3</v>
      </c>
      <c r="AD21" s="187">
        <v>1.7929E-6</v>
      </c>
      <c r="AE21" s="187">
        <v>3.6460000000000003E-4</v>
      </c>
      <c r="AF21" s="188">
        <v>4.9293000000000002E-3</v>
      </c>
      <c r="AG21" s="187">
        <v>1.793E-6</v>
      </c>
      <c r="AH21" s="189">
        <v>3.6461000000000002E-4</v>
      </c>
      <c r="AI21" s="188">
        <v>4.9290999999999996E-3</v>
      </c>
      <c r="AJ21" s="187">
        <v>1.4908E-6</v>
      </c>
      <c r="AK21" s="189">
        <v>2.8175999999999999E-5</v>
      </c>
      <c r="AL21" s="187">
        <v>4.9291999999999999E-3</v>
      </c>
      <c r="AM21" s="187">
        <v>1.793E-6</v>
      </c>
      <c r="AN21" s="189">
        <v>3.6461000000000002E-4</v>
      </c>
    </row>
    <row r="22" spans="1:40" x14ac:dyDescent="0.25">
      <c r="AA22" s="163">
        <v>20</v>
      </c>
      <c r="AB22" s="190" t="s">
        <v>62</v>
      </c>
      <c r="AC22" s="191">
        <v>2.4788000000000002E-3</v>
      </c>
      <c r="AD22" s="191">
        <v>1.2299999999999999E-8</v>
      </c>
      <c r="AE22" s="191">
        <v>1.8537E-3</v>
      </c>
      <c r="AF22" s="192">
        <v>2.4789E-3</v>
      </c>
      <c r="AG22" s="191">
        <v>1.2299999999999999E-8</v>
      </c>
      <c r="AH22" s="193">
        <v>1.8537E-3</v>
      </c>
      <c r="AI22" s="192">
        <v>2.4788000000000002E-3</v>
      </c>
      <c r="AJ22" s="191">
        <v>1.2299E-8</v>
      </c>
      <c r="AK22" s="193">
        <v>8.9889999999999995E-5</v>
      </c>
      <c r="AL22" s="191">
        <v>2.4789E-3</v>
      </c>
      <c r="AM22" s="191">
        <v>1.2299999999999999E-8</v>
      </c>
      <c r="AN22" s="193">
        <v>1.5799E-3</v>
      </c>
    </row>
  </sheetData>
  <mergeCells count="6">
    <mergeCell ref="AL1:AN1"/>
    <mergeCell ref="AA1:AA2"/>
    <mergeCell ref="AB1:AB2"/>
    <mergeCell ref="AC1:AE1"/>
    <mergeCell ref="AF1:AH1"/>
    <mergeCell ref="AI1:A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workbookViewId="0">
      <selection activeCell="S22" sqref="S22"/>
    </sheetView>
  </sheetViews>
  <sheetFormatPr defaultRowHeight="15.75" x14ac:dyDescent="0.25"/>
  <cols>
    <col min="1" max="1" width="3.25" bestFit="1" customWidth="1"/>
    <col min="2" max="2" width="8.875" bestFit="1" customWidth="1"/>
    <col min="3" max="3" width="2.75" bestFit="1" customWidth="1"/>
    <col min="5" max="5" width="1.75" bestFit="1" customWidth="1"/>
  </cols>
  <sheetData>
    <row r="1" spans="1:48" ht="16.5" thickBot="1" x14ac:dyDescent="0.3">
      <c r="A1" s="143" t="s">
        <v>517</v>
      </c>
      <c r="B1" s="144" t="s">
        <v>143</v>
      </c>
      <c r="C1" s="145" t="s">
        <v>137</v>
      </c>
      <c r="D1" s="248" t="s">
        <v>144</v>
      </c>
      <c r="E1" s="248"/>
      <c r="F1" s="248"/>
      <c r="G1" s="249" t="s">
        <v>145</v>
      </c>
      <c r="H1" s="244"/>
      <c r="I1" s="243" t="s">
        <v>3</v>
      </c>
      <c r="J1" s="244"/>
      <c r="K1" s="243" t="s">
        <v>65</v>
      </c>
      <c r="L1" s="244"/>
      <c r="M1" s="243" t="s">
        <v>66</v>
      </c>
      <c r="N1" s="244"/>
      <c r="O1" s="243" t="s">
        <v>67</v>
      </c>
      <c r="P1" s="244"/>
      <c r="Q1" s="243" t="s">
        <v>85</v>
      </c>
      <c r="R1" s="244"/>
      <c r="S1" s="243" t="s">
        <v>86</v>
      </c>
      <c r="T1" s="244"/>
      <c r="U1" s="243" t="s">
        <v>149</v>
      </c>
      <c r="V1" s="244"/>
      <c r="W1" s="243" t="s">
        <v>88</v>
      </c>
      <c r="X1" s="244"/>
      <c r="Y1" s="243" t="s">
        <v>148</v>
      </c>
      <c r="Z1" s="244"/>
      <c r="AA1" s="243" t="s">
        <v>150</v>
      </c>
      <c r="AB1" s="244"/>
      <c r="AC1" s="243" t="s">
        <v>69</v>
      </c>
      <c r="AD1" s="244"/>
      <c r="AE1" s="243" t="s">
        <v>71</v>
      </c>
      <c r="AF1" s="244"/>
      <c r="AG1" s="243" t="s">
        <v>72</v>
      </c>
      <c r="AH1" s="244"/>
      <c r="AI1" s="243" t="s">
        <v>73</v>
      </c>
      <c r="AJ1" s="244"/>
      <c r="AK1" s="243" t="s">
        <v>74</v>
      </c>
      <c r="AL1" s="244"/>
      <c r="AM1" s="243" t="s">
        <v>76</v>
      </c>
      <c r="AN1" s="244"/>
      <c r="AO1" s="243" t="s">
        <v>77</v>
      </c>
      <c r="AP1" s="244"/>
      <c r="AQ1" s="243" t="s">
        <v>78</v>
      </c>
      <c r="AR1" s="244"/>
      <c r="AS1" s="243" t="s">
        <v>79</v>
      </c>
      <c r="AT1" s="244"/>
      <c r="AU1" s="243" t="s">
        <v>151</v>
      </c>
      <c r="AV1" s="244"/>
    </row>
    <row r="2" spans="1:48" x14ac:dyDescent="0.25">
      <c r="A2" s="146">
        <v>1</v>
      </c>
      <c r="B2" s="147" t="s">
        <v>4</v>
      </c>
      <c r="C2" s="245">
        <v>11.98</v>
      </c>
      <c r="D2" s="246"/>
      <c r="E2" s="148">
        <v>4</v>
      </c>
      <c r="F2" s="247">
        <v>25.6</v>
      </c>
      <c r="G2" s="247"/>
      <c r="H2" s="241">
        <v>450</v>
      </c>
      <c r="I2" s="241"/>
      <c r="J2" s="241">
        <v>1</v>
      </c>
      <c r="K2" s="241"/>
      <c r="L2" s="241">
        <v>2.9999999999999997E-4</v>
      </c>
      <c r="M2" s="241"/>
      <c r="N2" s="241">
        <v>73</v>
      </c>
      <c r="O2" s="241"/>
      <c r="P2" s="241">
        <v>1.2</v>
      </c>
      <c r="Q2" s="241"/>
      <c r="R2" s="241">
        <v>3.3</v>
      </c>
      <c r="S2" s="241"/>
      <c r="T2" s="241">
        <v>0</v>
      </c>
      <c r="U2" s="241"/>
      <c r="V2" s="241">
        <v>0</v>
      </c>
      <c r="W2" s="241"/>
      <c r="X2" s="241">
        <v>0.71</v>
      </c>
      <c r="Y2" s="241"/>
      <c r="Z2" s="241">
        <v>0</v>
      </c>
      <c r="AA2" s="241"/>
      <c r="AB2" s="241">
        <v>130</v>
      </c>
      <c r="AC2" s="241"/>
      <c r="AD2" s="241">
        <v>0.5</v>
      </c>
      <c r="AE2" s="241"/>
      <c r="AF2" s="241">
        <v>5.8000000000000003E-2</v>
      </c>
      <c r="AG2" s="241"/>
      <c r="AH2" s="241">
        <v>6.1999999999999998E-3</v>
      </c>
      <c r="AI2" s="241"/>
      <c r="AJ2" s="241">
        <v>3.1999999999999999E-5</v>
      </c>
      <c r="AK2" s="241"/>
      <c r="AL2" s="241">
        <v>0.13</v>
      </c>
      <c r="AM2" s="241"/>
      <c r="AN2" s="241">
        <v>7.4999999999999997E-2</v>
      </c>
      <c r="AO2" s="241"/>
      <c r="AP2" s="241">
        <v>0.19</v>
      </c>
      <c r="AQ2" s="241"/>
      <c r="AR2" s="241">
        <v>1.2E-2</v>
      </c>
      <c r="AS2" s="241"/>
      <c r="AT2" s="241">
        <v>0.21</v>
      </c>
      <c r="AU2" s="242"/>
      <c r="AV2" s="149"/>
    </row>
    <row r="3" spans="1:48" x14ac:dyDescent="0.25">
      <c r="A3" s="146">
        <v>2</v>
      </c>
      <c r="B3" s="147" t="s">
        <v>8</v>
      </c>
      <c r="C3" s="238">
        <v>11.76</v>
      </c>
      <c r="D3" s="239"/>
      <c r="E3" s="148">
        <v>4</v>
      </c>
      <c r="F3" s="240">
        <v>25.6</v>
      </c>
      <c r="G3" s="240"/>
      <c r="H3" s="233">
        <v>430</v>
      </c>
      <c r="I3" s="233"/>
      <c r="J3" s="233">
        <v>3.9</v>
      </c>
      <c r="K3" s="233"/>
      <c r="L3" s="233">
        <v>2.9999999999999997E-4</v>
      </c>
      <c r="M3" s="233"/>
      <c r="N3" s="233">
        <v>60</v>
      </c>
      <c r="O3" s="233"/>
      <c r="P3" s="233">
        <v>0.54</v>
      </c>
      <c r="Q3" s="233"/>
      <c r="R3" s="233">
        <v>9.9</v>
      </c>
      <c r="S3" s="233"/>
      <c r="T3" s="233">
        <v>0</v>
      </c>
      <c r="U3" s="233"/>
      <c r="V3" s="233">
        <v>0</v>
      </c>
      <c r="W3" s="233"/>
      <c r="X3" s="233">
        <v>0.74</v>
      </c>
      <c r="Y3" s="233"/>
      <c r="Z3" s="233">
        <v>0</v>
      </c>
      <c r="AA3" s="233"/>
      <c r="AB3" s="233">
        <v>100</v>
      </c>
      <c r="AC3" s="233"/>
      <c r="AD3" s="233">
        <v>0.8</v>
      </c>
      <c r="AE3" s="233"/>
      <c r="AF3" s="233">
        <v>8.4000000000000005E-2</v>
      </c>
      <c r="AG3" s="233"/>
      <c r="AH3" s="233">
        <v>4.6E-5</v>
      </c>
      <c r="AI3" s="233"/>
      <c r="AJ3" s="233">
        <v>0.77</v>
      </c>
      <c r="AK3" s="233"/>
      <c r="AL3" s="233">
        <v>3.6999999999999998E-2</v>
      </c>
      <c r="AM3" s="233"/>
      <c r="AN3" s="233">
        <v>1.0999999999999999E-2</v>
      </c>
      <c r="AO3" s="233"/>
      <c r="AP3" s="233">
        <v>0.15</v>
      </c>
      <c r="AQ3" s="233"/>
      <c r="AR3" s="233">
        <v>3.1E-2</v>
      </c>
      <c r="AS3" s="233"/>
      <c r="AT3" s="233">
        <v>13</v>
      </c>
      <c r="AU3" s="234"/>
      <c r="AV3" s="149"/>
    </row>
    <row r="4" spans="1:48" x14ac:dyDescent="0.25">
      <c r="A4" s="146">
        <v>3</v>
      </c>
      <c r="B4" s="147" t="s">
        <v>216</v>
      </c>
      <c r="C4" s="238">
        <v>11.93</v>
      </c>
      <c r="D4" s="239"/>
      <c r="E4" s="148">
        <v>4</v>
      </c>
      <c r="F4" s="240">
        <v>29.3</v>
      </c>
      <c r="G4" s="240"/>
      <c r="H4" s="233">
        <v>450</v>
      </c>
      <c r="I4" s="233"/>
      <c r="J4" s="233">
        <v>0.98</v>
      </c>
      <c r="K4" s="233"/>
      <c r="L4" s="233">
        <v>2.9999999999999997E-4</v>
      </c>
      <c r="M4" s="233"/>
      <c r="N4" s="233">
        <v>57</v>
      </c>
      <c r="O4" s="233"/>
      <c r="P4" s="233">
        <v>1.5</v>
      </c>
      <c r="Q4" s="233"/>
      <c r="R4" s="233">
        <v>3.1</v>
      </c>
      <c r="S4" s="233"/>
      <c r="T4" s="233">
        <v>0</v>
      </c>
      <c r="U4" s="233"/>
      <c r="V4" s="233">
        <v>0</v>
      </c>
      <c r="W4" s="233"/>
      <c r="X4" s="233">
        <v>3.2</v>
      </c>
      <c r="Y4" s="233"/>
      <c r="Z4" s="233">
        <v>0</v>
      </c>
      <c r="AA4" s="233"/>
      <c r="AB4" s="233">
        <v>130</v>
      </c>
      <c r="AC4" s="233"/>
      <c r="AD4" s="233">
        <v>0.89</v>
      </c>
      <c r="AE4" s="233"/>
      <c r="AF4" s="233">
        <v>0.05</v>
      </c>
      <c r="AG4" s="233"/>
      <c r="AH4" s="233">
        <v>4.6E-5</v>
      </c>
      <c r="AI4" s="233"/>
      <c r="AJ4" s="233">
        <v>2.5999999999999999E-2</v>
      </c>
      <c r="AK4" s="233"/>
      <c r="AL4" s="233">
        <v>6.3E-3</v>
      </c>
      <c r="AM4" s="233"/>
      <c r="AN4" s="233">
        <v>9.1000000000000004E-3</v>
      </c>
      <c r="AO4" s="233"/>
      <c r="AP4" s="233">
        <v>0.19</v>
      </c>
      <c r="AQ4" s="233"/>
      <c r="AR4" s="233">
        <v>3.1E-2</v>
      </c>
      <c r="AS4" s="233"/>
      <c r="AT4" s="233">
        <v>17</v>
      </c>
      <c r="AU4" s="234"/>
      <c r="AV4" s="149"/>
    </row>
    <row r="5" spans="1:48" x14ac:dyDescent="0.25">
      <c r="A5" s="146">
        <v>4</v>
      </c>
      <c r="B5" s="147" t="s">
        <v>14</v>
      </c>
      <c r="C5" s="238">
        <v>10.92</v>
      </c>
      <c r="D5" s="239"/>
      <c r="E5" s="148">
        <v>4</v>
      </c>
      <c r="F5" s="240">
        <v>30.2</v>
      </c>
      <c r="G5" s="240"/>
      <c r="H5" s="233">
        <v>730</v>
      </c>
      <c r="I5" s="233"/>
      <c r="J5" s="233">
        <v>1.5</v>
      </c>
      <c r="K5" s="233"/>
      <c r="L5" s="233">
        <v>3.7999999999999999E-2</v>
      </c>
      <c r="M5" s="233"/>
      <c r="N5" s="233">
        <v>510</v>
      </c>
      <c r="O5" s="233"/>
      <c r="P5" s="233">
        <v>0.47</v>
      </c>
      <c r="Q5" s="233"/>
      <c r="R5" s="233">
        <v>4.2</v>
      </c>
      <c r="S5" s="233"/>
      <c r="T5" s="233">
        <v>7.6</v>
      </c>
      <c r="U5" s="233"/>
      <c r="V5" s="233">
        <v>0</v>
      </c>
      <c r="W5" s="233"/>
      <c r="X5" s="233">
        <v>0.71</v>
      </c>
      <c r="Y5" s="233"/>
      <c r="Z5" s="233">
        <v>0</v>
      </c>
      <c r="AA5" s="233"/>
      <c r="AB5" s="233">
        <v>0.23</v>
      </c>
      <c r="AC5" s="233"/>
      <c r="AD5" s="233">
        <v>0.14000000000000001</v>
      </c>
      <c r="AE5" s="233"/>
      <c r="AF5" s="233">
        <v>4.4999999999999998E-2</v>
      </c>
      <c r="AG5" s="233"/>
      <c r="AH5" s="233">
        <v>4.6E-5</v>
      </c>
      <c r="AI5" s="233"/>
      <c r="AJ5" s="233">
        <v>0.25</v>
      </c>
      <c r="AK5" s="233"/>
      <c r="AL5" s="233">
        <v>2.1999999999999999E-2</v>
      </c>
      <c r="AM5" s="233"/>
      <c r="AN5" s="233">
        <v>1.7999999999999999E-2</v>
      </c>
      <c r="AO5" s="233"/>
      <c r="AP5" s="233">
        <v>2.1000000000000001E-2</v>
      </c>
      <c r="AQ5" s="233"/>
      <c r="AR5" s="233">
        <v>3.1000000000000001E-5</v>
      </c>
      <c r="AS5" s="233"/>
      <c r="AT5" s="233">
        <v>1</v>
      </c>
      <c r="AU5" s="234"/>
      <c r="AV5" s="149"/>
    </row>
    <row r="6" spans="1:48" x14ac:dyDescent="0.25">
      <c r="A6" s="146">
        <v>5</v>
      </c>
      <c r="B6" s="147" t="s">
        <v>16</v>
      </c>
      <c r="C6" s="238">
        <v>11.82</v>
      </c>
      <c r="D6" s="239"/>
      <c r="E6" s="148">
        <v>4</v>
      </c>
      <c r="F6" s="240">
        <v>29.8</v>
      </c>
      <c r="G6" s="240"/>
      <c r="H6" s="233">
        <v>240</v>
      </c>
      <c r="I6" s="233"/>
      <c r="J6" s="233">
        <v>0.55000000000000004</v>
      </c>
      <c r="K6" s="233"/>
      <c r="L6" s="233">
        <v>2.9999999999999997E-4</v>
      </c>
      <c r="M6" s="233"/>
      <c r="N6" s="233">
        <v>37</v>
      </c>
      <c r="O6" s="233"/>
      <c r="P6" s="233">
        <v>0.64</v>
      </c>
      <c r="Q6" s="233"/>
      <c r="R6" s="233">
        <v>2.1</v>
      </c>
      <c r="S6" s="233"/>
      <c r="T6" s="233">
        <v>0</v>
      </c>
      <c r="U6" s="233"/>
      <c r="V6" s="233">
        <v>0</v>
      </c>
      <c r="W6" s="233"/>
      <c r="X6" s="233">
        <v>0.7</v>
      </c>
      <c r="Y6" s="233"/>
      <c r="Z6" s="233">
        <v>0</v>
      </c>
      <c r="AA6" s="233"/>
      <c r="AB6" s="233">
        <v>63</v>
      </c>
      <c r="AC6" s="233"/>
      <c r="AD6" s="233">
        <v>0.35</v>
      </c>
      <c r="AE6" s="233"/>
      <c r="AF6" s="233">
        <v>2.4E-2</v>
      </c>
      <c r="AG6" s="233"/>
      <c r="AH6" s="233">
        <v>4.6E-5</v>
      </c>
      <c r="AI6" s="233"/>
      <c r="AJ6" s="233">
        <v>3.1999999999999999E-5</v>
      </c>
      <c r="AK6" s="233"/>
      <c r="AL6" s="233">
        <v>4.5999999999999999E-3</v>
      </c>
      <c r="AM6" s="233"/>
      <c r="AN6" s="233">
        <v>9.5999999999999992E-3</v>
      </c>
      <c r="AO6" s="233"/>
      <c r="AP6" s="233">
        <v>5.8999999999999997E-2</v>
      </c>
      <c r="AQ6" s="233"/>
      <c r="AR6" s="233">
        <v>9.2999999999999992E-3</v>
      </c>
      <c r="AS6" s="233"/>
      <c r="AT6" s="233">
        <v>2</v>
      </c>
      <c r="AU6" s="234"/>
      <c r="AV6" s="149"/>
    </row>
    <row r="7" spans="1:48" x14ac:dyDescent="0.25">
      <c r="A7" s="146">
        <v>6</v>
      </c>
      <c r="B7" s="147" t="s">
        <v>19</v>
      </c>
      <c r="C7" s="238">
        <v>11.54</v>
      </c>
      <c r="D7" s="239"/>
      <c r="E7" s="148">
        <v>4</v>
      </c>
      <c r="F7" s="240">
        <v>30.1</v>
      </c>
      <c r="G7" s="240"/>
      <c r="H7" s="233">
        <v>270</v>
      </c>
      <c r="I7" s="233"/>
      <c r="J7" s="233">
        <v>2.4</v>
      </c>
      <c r="K7" s="233"/>
      <c r="L7" s="233">
        <v>2.9999999999999997E-4</v>
      </c>
      <c r="M7" s="233"/>
      <c r="N7" s="233">
        <v>44</v>
      </c>
      <c r="O7" s="233"/>
      <c r="P7" s="233">
        <v>3.2</v>
      </c>
      <c r="Q7" s="233"/>
      <c r="R7" s="233">
        <v>3</v>
      </c>
      <c r="S7" s="233"/>
      <c r="T7" s="233">
        <v>0</v>
      </c>
      <c r="U7" s="233"/>
      <c r="V7" s="233">
        <v>3.4</v>
      </c>
      <c r="W7" s="233"/>
      <c r="X7" s="233">
        <v>0.74</v>
      </c>
      <c r="Y7" s="233"/>
      <c r="Z7" s="233">
        <v>0</v>
      </c>
      <c r="AA7" s="233"/>
      <c r="AB7" s="233">
        <v>67</v>
      </c>
      <c r="AC7" s="233"/>
      <c r="AD7" s="233">
        <v>0.56000000000000005</v>
      </c>
      <c r="AE7" s="233"/>
      <c r="AF7" s="233">
        <v>4.9000000000000002E-2</v>
      </c>
      <c r="AG7" s="233"/>
      <c r="AH7" s="233">
        <v>6.0000000000000001E-3</v>
      </c>
      <c r="AI7" s="233"/>
      <c r="AJ7" s="233">
        <v>2.2999999999999998</v>
      </c>
      <c r="AK7" s="233"/>
      <c r="AL7" s="233">
        <v>9.7000000000000003E-2</v>
      </c>
      <c r="AM7" s="233"/>
      <c r="AN7" s="233">
        <v>0.05</v>
      </c>
      <c r="AO7" s="233"/>
      <c r="AP7" s="233">
        <v>7.0000000000000007E-2</v>
      </c>
      <c r="AQ7" s="233"/>
      <c r="AR7" s="233">
        <v>2.4E-2</v>
      </c>
      <c r="AS7" s="233"/>
      <c r="AT7" s="233">
        <v>9</v>
      </c>
      <c r="AU7" s="234"/>
      <c r="AV7" s="149"/>
    </row>
    <row r="8" spans="1:48" x14ac:dyDescent="0.25">
      <c r="A8" s="146">
        <v>7</v>
      </c>
      <c r="B8" s="147" t="s">
        <v>22</v>
      </c>
      <c r="C8" s="238">
        <v>11.76</v>
      </c>
      <c r="D8" s="239"/>
      <c r="E8" s="148">
        <v>4</v>
      </c>
      <c r="F8" s="240">
        <v>30.1</v>
      </c>
      <c r="G8" s="240"/>
      <c r="H8" s="233">
        <v>220</v>
      </c>
      <c r="I8" s="233"/>
      <c r="J8" s="233">
        <v>0.6</v>
      </c>
      <c r="K8" s="233"/>
      <c r="L8" s="233">
        <v>3.1E-2</v>
      </c>
      <c r="M8" s="233"/>
      <c r="N8" s="233">
        <v>41</v>
      </c>
      <c r="O8" s="233"/>
      <c r="P8" s="233">
        <v>0.66</v>
      </c>
      <c r="Q8" s="233"/>
      <c r="R8" s="233">
        <v>2.2000000000000002</v>
      </c>
      <c r="S8" s="233"/>
      <c r="T8" s="233">
        <v>0</v>
      </c>
      <c r="U8" s="233"/>
      <c r="V8" s="233">
        <v>0</v>
      </c>
      <c r="W8" s="233"/>
      <c r="X8" s="233">
        <v>0.71</v>
      </c>
      <c r="Y8" s="233"/>
      <c r="Z8" s="233">
        <v>0</v>
      </c>
      <c r="AA8" s="233"/>
      <c r="AB8" s="233">
        <v>50</v>
      </c>
      <c r="AC8" s="233"/>
      <c r="AD8" s="233">
        <v>0.59</v>
      </c>
      <c r="AE8" s="233"/>
      <c r="AF8" s="233">
        <v>1.4E-2</v>
      </c>
      <c r="AG8" s="233"/>
      <c r="AH8" s="233">
        <v>4.6E-5</v>
      </c>
      <c r="AI8" s="233"/>
      <c r="AJ8" s="233">
        <v>0.89</v>
      </c>
      <c r="AK8" s="233"/>
      <c r="AL8" s="233">
        <v>4.0000000000000001E-3</v>
      </c>
      <c r="AM8" s="233"/>
      <c r="AN8" s="233">
        <v>6.7000000000000002E-3</v>
      </c>
      <c r="AO8" s="233"/>
      <c r="AP8" s="233">
        <v>4.2000000000000003E-2</v>
      </c>
      <c r="AQ8" s="233"/>
      <c r="AR8" s="233">
        <v>2.8000000000000001E-2</v>
      </c>
      <c r="AS8" s="233"/>
      <c r="AT8" s="233">
        <v>11</v>
      </c>
      <c r="AU8" s="234"/>
      <c r="AV8" s="149"/>
    </row>
    <row r="9" spans="1:48" x14ac:dyDescent="0.25">
      <c r="A9" s="146">
        <v>8</v>
      </c>
      <c r="B9" s="147" t="s">
        <v>25</v>
      </c>
      <c r="C9" s="238">
        <v>10.94</v>
      </c>
      <c r="D9" s="239"/>
      <c r="E9" s="148">
        <v>4</v>
      </c>
      <c r="F9" s="240">
        <v>29.6</v>
      </c>
      <c r="G9" s="240"/>
      <c r="H9" s="233">
        <v>290</v>
      </c>
      <c r="I9" s="233"/>
      <c r="J9" s="233">
        <v>0.69</v>
      </c>
      <c r="K9" s="233"/>
      <c r="L9" s="233">
        <v>3.5999999999999997E-2</v>
      </c>
      <c r="M9" s="233"/>
      <c r="N9" s="233">
        <v>500</v>
      </c>
      <c r="O9" s="233"/>
      <c r="P9" s="233">
        <v>0.54</v>
      </c>
      <c r="Q9" s="233"/>
      <c r="R9" s="233">
        <v>2.1</v>
      </c>
      <c r="S9" s="233"/>
      <c r="T9" s="233">
        <v>5.2</v>
      </c>
      <c r="U9" s="233"/>
      <c r="V9" s="233">
        <v>0</v>
      </c>
      <c r="W9" s="233"/>
      <c r="X9" s="233">
        <v>0.7</v>
      </c>
      <c r="Y9" s="233"/>
      <c r="Z9" s="233">
        <v>0</v>
      </c>
      <c r="AA9" s="233"/>
      <c r="AB9" s="233">
        <v>8.1000000000000003E-2</v>
      </c>
      <c r="AC9" s="233"/>
      <c r="AD9" s="233">
        <v>0.14000000000000001</v>
      </c>
      <c r="AE9" s="233"/>
      <c r="AF9" s="233">
        <v>1.2E-2</v>
      </c>
      <c r="AG9" s="233"/>
      <c r="AH9" s="233">
        <v>4.6E-5</v>
      </c>
      <c r="AI9" s="233"/>
      <c r="AJ9" s="233">
        <v>0.26</v>
      </c>
      <c r="AK9" s="233"/>
      <c r="AL9" s="233">
        <v>6.7999999999999996E-3</v>
      </c>
      <c r="AM9" s="233"/>
      <c r="AN9" s="233">
        <v>1.6E-2</v>
      </c>
      <c r="AO9" s="233"/>
      <c r="AP9" s="233">
        <v>1.2999999999999999E-2</v>
      </c>
      <c r="AQ9" s="233"/>
      <c r="AR9" s="233">
        <v>3.1000000000000001E-5</v>
      </c>
      <c r="AS9" s="233"/>
      <c r="AT9" s="233">
        <v>10</v>
      </c>
      <c r="AU9" s="234"/>
      <c r="AV9" s="149"/>
    </row>
    <row r="10" spans="1:48" x14ac:dyDescent="0.25">
      <c r="A10" s="146">
        <v>9</v>
      </c>
      <c r="B10" s="147" t="s">
        <v>29</v>
      </c>
      <c r="C10" s="238">
        <v>11.69</v>
      </c>
      <c r="D10" s="239"/>
      <c r="E10" s="148">
        <v>4</v>
      </c>
      <c r="F10" s="240">
        <v>30.2</v>
      </c>
      <c r="G10" s="240"/>
      <c r="H10" s="233">
        <v>160</v>
      </c>
      <c r="I10" s="233"/>
      <c r="J10" s="233">
        <v>0.44</v>
      </c>
      <c r="K10" s="233"/>
      <c r="L10" s="233">
        <v>2.9999999999999997E-4</v>
      </c>
      <c r="M10" s="233"/>
      <c r="N10" s="233">
        <v>39</v>
      </c>
      <c r="O10" s="233"/>
      <c r="P10" s="233">
        <v>0.37</v>
      </c>
      <c r="Q10" s="233"/>
      <c r="R10" s="233">
        <v>1.8</v>
      </c>
      <c r="S10" s="233"/>
      <c r="T10" s="233">
        <v>0</v>
      </c>
      <c r="U10" s="233"/>
      <c r="V10" s="233">
        <v>0</v>
      </c>
      <c r="W10" s="233"/>
      <c r="X10" s="233">
        <v>0.77</v>
      </c>
      <c r="Y10" s="233"/>
      <c r="Z10" s="233">
        <v>0</v>
      </c>
      <c r="AA10" s="233"/>
      <c r="AB10" s="233">
        <v>34</v>
      </c>
      <c r="AC10" s="233"/>
      <c r="AD10" s="233">
        <v>0.33</v>
      </c>
      <c r="AE10" s="233"/>
      <c r="AF10" s="233">
        <v>2.5000000000000001E-2</v>
      </c>
      <c r="AG10" s="233"/>
      <c r="AH10" s="233">
        <v>7.0000000000000001E-3</v>
      </c>
      <c r="AI10" s="233"/>
      <c r="AJ10" s="233">
        <v>6.8000000000000005E-2</v>
      </c>
      <c r="AK10" s="233"/>
      <c r="AL10" s="233">
        <v>0.13</v>
      </c>
      <c r="AM10" s="233"/>
      <c r="AN10" s="233">
        <v>7.0000000000000007E-2</v>
      </c>
      <c r="AO10" s="233"/>
      <c r="AP10" s="233">
        <v>1.7999999999999999E-2</v>
      </c>
      <c r="AQ10" s="233"/>
      <c r="AR10" s="233">
        <v>3.1000000000000001E-5</v>
      </c>
      <c r="AS10" s="233"/>
      <c r="AT10" s="233">
        <v>11</v>
      </c>
      <c r="AU10" s="234"/>
      <c r="AV10" s="149"/>
    </row>
    <row r="11" spans="1:48" x14ac:dyDescent="0.25">
      <c r="A11" s="146">
        <v>10</v>
      </c>
      <c r="B11" s="147" t="s">
        <v>32</v>
      </c>
      <c r="C11" s="238">
        <v>11.33</v>
      </c>
      <c r="D11" s="239"/>
      <c r="E11" s="148">
        <v>4</v>
      </c>
      <c r="F11" s="240">
        <v>29.6</v>
      </c>
      <c r="G11" s="240"/>
      <c r="H11" s="233">
        <v>170</v>
      </c>
      <c r="I11" s="233"/>
      <c r="J11" s="233">
        <v>1.4</v>
      </c>
      <c r="K11" s="233"/>
      <c r="L11" s="233">
        <v>4.1000000000000002E-2</v>
      </c>
      <c r="M11" s="233"/>
      <c r="N11" s="233">
        <v>39</v>
      </c>
      <c r="O11" s="233"/>
      <c r="P11" s="233">
        <v>0.47</v>
      </c>
      <c r="Q11" s="233"/>
      <c r="R11" s="233">
        <v>2.2000000000000002</v>
      </c>
      <c r="S11" s="233"/>
      <c r="T11" s="233">
        <v>0</v>
      </c>
      <c r="U11" s="233"/>
      <c r="V11" s="233">
        <v>3.5</v>
      </c>
      <c r="W11" s="233"/>
      <c r="X11" s="233">
        <v>0.99</v>
      </c>
      <c r="Y11" s="233"/>
      <c r="Z11" s="233">
        <v>0</v>
      </c>
      <c r="AA11" s="233"/>
      <c r="AB11" s="233">
        <v>36</v>
      </c>
      <c r="AC11" s="233"/>
      <c r="AD11" s="233">
        <v>0.39</v>
      </c>
      <c r="AE11" s="233"/>
      <c r="AF11" s="233">
        <v>0.04</v>
      </c>
      <c r="AG11" s="233"/>
      <c r="AH11" s="233">
        <v>6.6E-3</v>
      </c>
      <c r="AI11" s="233"/>
      <c r="AJ11" s="233">
        <v>10</v>
      </c>
      <c r="AK11" s="233"/>
      <c r="AL11" s="233">
        <v>0.01</v>
      </c>
      <c r="AM11" s="233"/>
      <c r="AN11" s="233">
        <v>2.1000000000000001E-2</v>
      </c>
      <c r="AO11" s="233"/>
      <c r="AP11" s="233">
        <v>0.03</v>
      </c>
      <c r="AQ11" s="233"/>
      <c r="AR11" s="233">
        <v>1.7999999999999999E-2</v>
      </c>
      <c r="AS11" s="233"/>
      <c r="AT11" s="233">
        <v>12</v>
      </c>
      <c r="AU11" s="234"/>
      <c r="AV11" s="149"/>
    </row>
    <row r="12" spans="1:48" x14ac:dyDescent="0.25">
      <c r="A12" s="146">
        <v>11</v>
      </c>
      <c r="B12" s="147" t="s">
        <v>35</v>
      </c>
      <c r="C12" s="238">
        <v>11.61</v>
      </c>
      <c r="D12" s="239"/>
      <c r="E12" s="148">
        <v>4</v>
      </c>
      <c r="F12" s="240">
        <v>31.4</v>
      </c>
      <c r="G12" s="240"/>
      <c r="H12" s="233">
        <v>160</v>
      </c>
      <c r="I12" s="233"/>
      <c r="J12" s="233">
        <v>0.49</v>
      </c>
      <c r="K12" s="233"/>
      <c r="L12" s="233">
        <v>0.06</v>
      </c>
      <c r="M12" s="233"/>
      <c r="N12" s="233">
        <v>42</v>
      </c>
      <c r="O12" s="233"/>
      <c r="P12" s="233">
        <v>0.35</v>
      </c>
      <c r="Q12" s="233"/>
      <c r="R12" s="233">
        <v>2.6</v>
      </c>
      <c r="S12" s="233"/>
      <c r="T12" s="233">
        <v>0</v>
      </c>
      <c r="U12" s="233"/>
      <c r="V12" s="233">
        <v>0</v>
      </c>
      <c r="W12" s="233"/>
      <c r="X12" s="233">
        <v>0.79</v>
      </c>
      <c r="Y12" s="233"/>
      <c r="Z12" s="233">
        <v>0</v>
      </c>
      <c r="AA12" s="233"/>
      <c r="AB12" s="233">
        <v>37</v>
      </c>
      <c r="AC12" s="233"/>
      <c r="AD12" s="233">
        <v>0.35</v>
      </c>
      <c r="AE12" s="233"/>
      <c r="AF12" s="233">
        <v>2.1999999999999999E-2</v>
      </c>
      <c r="AG12" s="233"/>
      <c r="AH12" s="233">
        <v>4.6E-5</v>
      </c>
      <c r="AI12" s="233"/>
      <c r="AJ12" s="233">
        <v>3.4</v>
      </c>
      <c r="AK12" s="233"/>
      <c r="AL12" s="233">
        <v>7.7999999999999996E-3</v>
      </c>
      <c r="AM12" s="233"/>
      <c r="AN12" s="233">
        <v>1.4999999999999999E-2</v>
      </c>
      <c r="AO12" s="233"/>
      <c r="AP12" s="233">
        <v>1.9E-2</v>
      </c>
      <c r="AQ12" s="233"/>
      <c r="AR12" s="233">
        <v>1.7000000000000001E-2</v>
      </c>
      <c r="AS12" s="233"/>
      <c r="AT12" s="233">
        <v>0.15</v>
      </c>
      <c r="AU12" s="234"/>
      <c r="AV12" s="149"/>
    </row>
    <row r="13" spans="1:48" x14ac:dyDescent="0.25">
      <c r="A13" s="146">
        <v>12</v>
      </c>
      <c r="B13" s="147" t="s">
        <v>39</v>
      </c>
      <c r="C13" s="238">
        <v>11.41</v>
      </c>
      <c r="D13" s="239"/>
      <c r="E13" s="148">
        <v>4</v>
      </c>
      <c r="F13" s="240">
        <v>29.7</v>
      </c>
      <c r="G13" s="240"/>
      <c r="H13" s="233">
        <v>110</v>
      </c>
      <c r="I13" s="233"/>
      <c r="J13" s="233">
        <v>0.35</v>
      </c>
      <c r="K13" s="233"/>
      <c r="L13" s="233">
        <v>2.9999999999999997E-4</v>
      </c>
      <c r="M13" s="233"/>
      <c r="N13" s="233">
        <v>100</v>
      </c>
      <c r="O13" s="233"/>
      <c r="P13" s="233">
        <v>0.43</v>
      </c>
      <c r="Q13" s="233"/>
      <c r="R13" s="233">
        <v>9.5</v>
      </c>
      <c r="S13" s="233"/>
      <c r="T13" s="233">
        <v>0.51</v>
      </c>
      <c r="U13" s="233"/>
      <c r="V13" s="233">
        <v>0</v>
      </c>
      <c r="W13" s="233"/>
      <c r="X13" s="233">
        <v>0.8</v>
      </c>
      <c r="Y13" s="233"/>
      <c r="Z13" s="233">
        <v>1.7</v>
      </c>
      <c r="AA13" s="233"/>
      <c r="AB13" s="233">
        <v>4.3</v>
      </c>
      <c r="AC13" s="233"/>
      <c r="AD13" s="233">
        <v>0.13</v>
      </c>
      <c r="AE13" s="233"/>
      <c r="AF13" s="233">
        <v>5.0000000000000001E-3</v>
      </c>
      <c r="AG13" s="233"/>
      <c r="AH13" s="233">
        <v>4.6E-5</v>
      </c>
      <c r="AI13" s="233"/>
      <c r="AJ13" s="233">
        <v>4.3999999999999997E-2</v>
      </c>
      <c r="AK13" s="233"/>
      <c r="AL13" s="233">
        <v>4.7999999999999996E-3</v>
      </c>
      <c r="AM13" s="233"/>
      <c r="AN13" s="233">
        <v>1.2E-2</v>
      </c>
      <c r="AO13" s="233"/>
      <c r="AP13" s="233">
        <v>2.3E-2</v>
      </c>
      <c r="AQ13" s="233"/>
      <c r="AR13" s="233">
        <v>3.1000000000000001E-5</v>
      </c>
      <c r="AS13" s="233"/>
      <c r="AT13" s="233">
        <v>22</v>
      </c>
      <c r="AU13" s="234"/>
      <c r="AV13" s="149"/>
    </row>
    <row r="14" spans="1:48" x14ac:dyDescent="0.25">
      <c r="A14" s="146">
        <v>13</v>
      </c>
      <c r="B14" s="147" t="s">
        <v>41</v>
      </c>
      <c r="C14" s="238">
        <v>11.6</v>
      </c>
      <c r="D14" s="239"/>
      <c r="E14" s="148">
        <v>4</v>
      </c>
      <c r="F14" s="240">
        <v>29.9</v>
      </c>
      <c r="G14" s="240"/>
      <c r="H14" s="233">
        <v>120</v>
      </c>
      <c r="I14" s="233"/>
      <c r="J14" s="233">
        <v>0.38</v>
      </c>
      <c r="K14" s="233"/>
      <c r="L14" s="233">
        <v>2.9999999999999997E-4</v>
      </c>
      <c r="M14" s="233"/>
      <c r="N14" s="233">
        <v>28</v>
      </c>
      <c r="O14" s="233"/>
      <c r="P14" s="233">
        <v>0.34</v>
      </c>
      <c r="Q14" s="233"/>
      <c r="R14" s="233">
        <v>1.8</v>
      </c>
      <c r="S14" s="233"/>
      <c r="T14" s="233">
        <v>0</v>
      </c>
      <c r="U14" s="233"/>
      <c r="V14" s="233">
        <v>0</v>
      </c>
      <c r="W14" s="233"/>
      <c r="X14" s="233">
        <v>0.77</v>
      </c>
      <c r="Y14" s="233"/>
      <c r="Z14" s="233">
        <v>0</v>
      </c>
      <c r="AA14" s="233"/>
      <c r="AB14" s="233">
        <v>25</v>
      </c>
      <c r="AC14" s="233"/>
      <c r="AD14" s="233">
        <v>0.27</v>
      </c>
      <c r="AE14" s="233"/>
      <c r="AF14" s="233">
        <v>6.6E-3</v>
      </c>
      <c r="AG14" s="233"/>
      <c r="AH14" s="233">
        <v>4.7999999999999996E-3</v>
      </c>
      <c r="AI14" s="233"/>
      <c r="AJ14" s="233">
        <v>0.15</v>
      </c>
      <c r="AK14" s="233"/>
      <c r="AL14" s="233">
        <v>9.5000000000000001E-2</v>
      </c>
      <c r="AM14" s="233"/>
      <c r="AN14" s="233">
        <v>5.2999999999999999E-2</v>
      </c>
      <c r="AO14" s="233"/>
      <c r="AP14" s="233">
        <v>0.01</v>
      </c>
      <c r="AQ14" s="233"/>
      <c r="AR14" s="233">
        <v>9.1999999999999998E-3</v>
      </c>
      <c r="AS14" s="233"/>
      <c r="AT14" s="233">
        <v>25</v>
      </c>
      <c r="AU14" s="234"/>
      <c r="AV14" s="149"/>
    </row>
    <row r="15" spans="1:48" x14ac:dyDescent="0.25">
      <c r="A15" s="146">
        <v>14</v>
      </c>
      <c r="B15" s="147" t="s">
        <v>44</v>
      </c>
      <c r="C15" s="238">
        <v>11.29</v>
      </c>
      <c r="D15" s="239"/>
      <c r="E15" s="148">
        <v>4</v>
      </c>
      <c r="F15" s="240">
        <v>29.3</v>
      </c>
      <c r="G15" s="240"/>
      <c r="H15" s="233">
        <v>120</v>
      </c>
      <c r="I15" s="233"/>
      <c r="J15" s="233">
        <v>1.1000000000000001</v>
      </c>
      <c r="K15" s="233"/>
      <c r="L15" s="233">
        <v>0.16</v>
      </c>
      <c r="M15" s="233"/>
      <c r="N15" s="233">
        <v>16</v>
      </c>
      <c r="O15" s="233"/>
      <c r="P15" s="233">
        <v>0.39</v>
      </c>
      <c r="Q15" s="233"/>
      <c r="R15" s="233">
        <v>2.1</v>
      </c>
      <c r="S15" s="233"/>
      <c r="T15" s="233">
        <v>0</v>
      </c>
      <c r="U15" s="233"/>
      <c r="V15" s="233">
        <v>3.4</v>
      </c>
      <c r="W15" s="233"/>
      <c r="X15" s="233">
        <v>0.8</v>
      </c>
      <c r="Y15" s="233"/>
      <c r="Z15" s="233">
        <v>0</v>
      </c>
      <c r="AA15" s="233"/>
      <c r="AB15" s="233">
        <v>25</v>
      </c>
      <c r="AC15" s="233"/>
      <c r="AD15" s="233">
        <v>0.25</v>
      </c>
      <c r="AE15" s="233"/>
      <c r="AF15" s="233">
        <v>4.2999999999999997E-2</v>
      </c>
      <c r="AG15" s="233"/>
      <c r="AH15" s="233">
        <v>1.7000000000000001E-2</v>
      </c>
      <c r="AI15" s="233"/>
      <c r="AJ15" s="233">
        <v>18</v>
      </c>
      <c r="AK15" s="233"/>
      <c r="AL15" s="233">
        <v>3.1E-2</v>
      </c>
      <c r="AM15" s="233"/>
      <c r="AN15" s="233">
        <v>4.2000000000000003E-2</v>
      </c>
      <c r="AO15" s="233"/>
      <c r="AP15" s="233">
        <v>2.1999999999999999E-2</v>
      </c>
      <c r="AQ15" s="233"/>
      <c r="AR15" s="233">
        <v>1.7000000000000001E-2</v>
      </c>
      <c r="AS15" s="233"/>
      <c r="AT15" s="233">
        <v>3.3</v>
      </c>
      <c r="AU15" s="234"/>
      <c r="AV15" s="149"/>
    </row>
    <row r="16" spans="1:48" x14ac:dyDescent="0.25">
      <c r="A16" s="146">
        <v>15</v>
      </c>
      <c r="B16" s="147" t="s">
        <v>46</v>
      </c>
      <c r="C16" s="238">
        <v>11.35</v>
      </c>
      <c r="D16" s="239"/>
      <c r="E16" s="148">
        <v>4</v>
      </c>
      <c r="F16" s="240">
        <v>30.7</v>
      </c>
      <c r="G16" s="240"/>
      <c r="H16" s="233">
        <v>120</v>
      </c>
      <c r="I16" s="233"/>
      <c r="J16" s="233">
        <v>0.38</v>
      </c>
      <c r="K16" s="233"/>
      <c r="L16" s="233">
        <v>2.9999999999999997E-4</v>
      </c>
      <c r="M16" s="233"/>
      <c r="N16" s="233">
        <v>27</v>
      </c>
      <c r="O16" s="233"/>
      <c r="P16" s="233">
        <v>0.3</v>
      </c>
      <c r="Q16" s="233"/>
      <c r="R16" s="233">
        <v>1.8</v>
      </c>
      <c r="S16" s="233"/>
      <c r="T16" s="233">
        <v>0</v>
      </c>
      <c r="U16" s="233"/>
      <c r="V16" s="233">
        <v>0</v>
      </c>
      <c r="W16" s="233"/>
      <c r="X16" s="233">
        <v>0.77</v>
      </c>
      <c r="Y16" s="233"/>
      <c r="Z16" s="233">
        <v>0</v>
      </c>
      <c r="AA16" s="233"/>
      <c r="AB16" s="233">
        <v>26</v>
      </c>
      <c r="AC16" s="233"/>
      <c r="AD16" s="233">
        <v>0.21</v>
      </c>
      <c r="AE16" s="233"/>
      <c r="AF16" s="233">
        <v>1.2E-2</v>
      </c>
      <c r="AG16" s="233"/>
      <c r="AH16" s="233">
        <v>4.6E-5</v>
      </c>
      <c r="AI16" s="233"/>
      <c r="AJ16" s="233">
        <v>3.4</v>
      </c>
      <c r="AK16" s="233"/>
      <c r="AL16" s="233">
        <v>2.8000000000000001E-2</v>
      </c>
      <c r="AM16" s="233"/>
      <c r="AN16" s="233">
        <v>2.1000000000000001E-2</v>
      </c>
      <c r="AO16" s="233"/>
      <c r="AP16" s="233">
        <v>9.9000000000000008E-3</v>
      </c>
      <c r="AQ16" s="233"/>
      <c r="AR16" s="233">
        <v>9.7000000000000003E-3</v>
      </c>
      <c r="AS16" s="233"/>
      <c r="AT16" s="233">
        <v>21</v>
      </c>
      <c r="AU16" s="234"/>
      <c r="AV16" s="149"/>
    </row>
    <row r="17" spans="1:48" x14ac:dyDescent="0.25">
      <c r="A17" s="146">
        <v>16</v>
      </c>
      <c r="B17" s="147" t="s">
        <v>50</v>
      </c>
      <c r="C17" s="238">
        <v>11.55</v>
      </c>
      <c r="D17" s="239"/>
      <c r="E17" s="148">
        <v>4</v>
      </c>
      <c r="F17" s="240">
        <v>28.1</v>
      </c>
      <c r="G17" s="240"/>
      <c r="H17" s="233">
        <v>72</v>
      </c>
      <c r="I17" s="233"/>
      <c r="J17" s="233">
        <v>0.25</v>
      </c>
      <c r="K17" s="233"/>
      <c r="L17" s="233">
        <v>2.9999999999999997E-4</v>
      </c>
      <c r="M17" s="233"/>
      <c r="N17" s="233">
        <v>59</v>
      </c>
      <c r="O17" s="233"/>
      <c r="P17" s="233">
        <v>0.27</v>
      </c>
      <c r="Q17" s="233"/>
      <c r="R17" s="233">
        <v>1.5</v>
      </c>
      <c r="S17" s="233"/>
      <c r="T17" s="233">
        <v>0</v>
      </c>
      <c r="U17" s="233"/>
      <c r="V17" s="233">
        <v>0</v>
      </c>
      <c r="W17" s="233"/>
      <c r="X17" s="233">
        <v>0.76</v>
      </c>
      <c r="Y17" s="233"/>
      <c r="Z17" s="233">
        <v>2.7</v>
      </c>
      <c r="AA17" s="233"/>
      <c r="AB17" s="233">
        <v>10</v>
      </c>
      <c r="AC17" s="233"/>
      <c r="AD17" s="233">
        <v>0.1</v>
      </c>
      <c r="AE17" s="233"/>
      <c r="AF17" s="233">
        <v>3.6999999999999998E-5</v>
      </c>
      <c r="AG17" s="233"/>
      <c r="AH17" s="233">
        <v>6.6E-3</v>
      </c>
      <c r="AI17" s="233"/>
      <c r="AJ17" s="233">
        <v>3.1999999999999999E-5</v>
      </c>
      <c r="AK17" s="233"/>
      <c r="AL17" s="233">
        <v>9.5000000000000001E-2</v>
      </c>
      <c r="AM17" s="233"/>
      <c r="AN17" s="233">
        <v>6.5000000000000002E-2</v>
      </c>
      <c r="AO17" s="233"/>
      <c r="AP17" s="233">
        <v>0.02</v>
      </c>
      <c r="AQ17" s="233"/>
      <c r="AR17" s="233">
        <v>3.1000000000000001E-5</v>
      </c>
      <c r="AS17" s="233"/>
      <c r="AT17" s="233">
        <v>16</v>
      </c>
      <c r="AU17" s="234"/>
      <c r="AV17" s="149"/>
    </row>
    <row r="18" spans="1:48" x14ac:dyDescent="0.25">
      <c r="A18" s="146">
        <v>17</v>
      </c>
      <c r="B18" s="147" t="s">
        <v>53</v>
      </c>
      <c r="C18" s="238">
        <v>11.52</v>
      </c>
      <c r="D18" s="239"/>
      <c r="E18" s="148">
        <v>4</v>
      </c>
      <c r="F18" s="240">
        <v>30.4</v>
      </c>
      <c r="G18" s="240"/>
      <c r="H18" s="233">
        <v>110</v>
      </c>
      <c r="I18" s="233"/>
      <c r="J18" s="233">
        <v>0.35</v>
      </c>
      <c r="K18" s="233"/>
      <c r="L18" s="233">
        <v>2.9999999999999997E-4</v>
      </c>
      <c r="M18" s="233"/>
      <c r="N18" s="233">
        <v>18</v>
      </c>
      <c r="O18" s="233"/>
      <c r="P18" s="233">
        <v>0.39</v>
      </c>
      <c r="Q18" s="233"/>
      <c r="R18" s="233">
        <v>1.6</v>
      </c>
      <c r="S18" s="233"/>
      <c r="T18" s="233">
        <v>0</v>
      </c>
      <c r="U18" s="233"/>
      <c r="V18" s="233">
        <v>3.3</v>
      </c>
      <c r="W18" s="233"/>
      <c r="X18" s="233">
        <v>0</v>
      </c>
      <c r="Y18" s="233"/>
      <c r="Z18" s="233">
        <v>0</v>
      </c>
      <c r="AA18" s="233"/>
      <c r="AB18" s="233">
        <v>22</v>
      </c>
      <c r="AC18" s="233"/>
      <c r="AD18" s="233">
        <v>0.23</v>
      </c>
      <c r="AE18" s="233"/>
      <c r="AF18" s="233">
        <v>5.4000000000000003E-3</v>
      </c>
      <c r="AG18" s="233"/>
      <c r="AH18" s="233">
        <v>4.6E-5</v>
      </c>
      <c r="AI18" s="233"/>
      <c r="AJ18" s="233">
        <v>0.49</v>
      </c>
      <c r="AK18" s="233"/>
      <c r="AL18" s="233">
        <v>3.8999999999999998E-3</v>
      </c>
      <c r="AM18" s="233"/>
      <c r="AN18" s="233">
        <v>9.9000000000000008E-3</v>
      </c>
      <c r="AO18" s="233"/>
      <c r="AP18" s="233">
        <v>7.9000000000000008E-3</v>
      </c>
      <c r="AQ18" s="233"/>
      <c r="AR18" s="233">
        <v>1.6E-2</v>
      </c>
      <c r="AS18" s="233"/>
      <c r="AT18" s="233">
        <v>21</v>
      </c>
      <c r="AU18" s="234"/>
      <c r="AV18" s="149"/>
    </row>
    <row r="19" spans="1:48" x14ac:dyDescent="0.25">
      <c r="A19" s="146">
        <v>18</v>
      </c>
      <c r="B19" s="147" t="s">
        <v>56</v>
      </c>
      <c r="C19" s="238">
        <v>11.23</v>
      </c>
      <c r="D19" s="239"/>
      <c r="E19" s="148">
        <v>4</v>
      </c>
      <c r="F19" s="240">
        <v>30.2</v>
      </c>
      <c r="G19" s="240"/>
      <c r="H19" s="233">
        <v>97</v>
      </c>
      <c r="I19" s="233"/>
      <c r="J19" s="233">
        <v>2.8</v>
      </c>
      <c r="K19" s="233"/>
      <c r="L19" s="233">
        <v>0.11</v>
      </c>
      <c r="M19" s="233"/>
      <c r="N19" s="233">
        <v>16</v>
      </c>
      <c r="O19" s="233"/>
      <c r="P19" s="233">
        <v>0.43</v>
      </c>
      <c r="Q19" s="233"/>
      <c r="R19" s="233">
        <v>1.8</v>
      </c>
      <c r="S19" s="233"/>
      <c r="T19" s="233">
        <v>0</v>
      </c>
      <c r="U19" s="233"/>
      <c r="V19" s="233">
        <v>3.3</v>
      </c>
      <c r="W19" s="233"/>
      <c r="X19" s="233">
        <v>0.78</v>
      </c>
      <c r="Y19" s="233"/>
      <c r="Z19" s="233">
        <v>0</v>
      </c>
      <c r="AA19" s="233"/>
      <c r="AB19" s="233">
        <v>22</v>
      </c>
      <c r="AC19" s="233"/>
      <c r="AD19" s="233">
        <v>0.18</v>
      </c>
      <c r="AE19" s="233"/>
      <c r="AF19" s="233">
        <v>4.2000000000000003E-2</v>
      </c>
      <c r="AG19" s="233"/>
      <c r="AH19" s="233">
        <v>1.7000000000000001E-2</v>
      </c>
      <c r="AI19" s="233"/>
      <c r="AJ19" s="233">
        <v>19</v>
      </c>
      <c r="AK19" s="233"/>
      <c r="AL19" s="233">
        <v>9.7000000000000003E-3</v>
      </c>
      <c r="AM19" s="233"/>
      <c r="AN19" s="233">
        <v>0.12</v>
      </c>
      <c r="AO19" s="233"/>
      <c r="AP19" s="233">
        <v>0.02</v>
      </c>
      <c r="AQ19" s="233"/>
      <c r="AR19" s="233">
        <v>1.2E-2</v>
      </c>
      <c r="AS19" s="233"/>
      <c r="AT19" s="233">
        <v>6.7</v>
      </c>
      <c r="AU19" s="234"/>
      <c r="AV19" s="149"/>
    </row>
    <row r="20" spans="1:48" x14ac:dyDescent="0.25">
      <c r="A20" s="146">
        <v>19</v>
      </c>
      <c r="B20" s="147" t="s">
        <v>59</v>
      </c>
      <c r="C20" s="238">
        <v>11.32</v>
      </c>
      <c r="D20" s="239"/>
      <c r="E20" s="148">
        <v>4</v>
      </c>
      <c r="F20" s="240">
        <v>30.9</v>
      </c>
      <c r="G20" s="240"/>
      <c r="H20" s="233">
        <v>110</v>
      </c>
      <c r="I20" s="233"/>
      <c r="J20" s="233">
        <v>0.28999999999999998</v>
      </c>
      <c r="K20" s="233"/>
      <c r="L20" s="233">
        <v>4.3999999999999997E-2</v>
      </c>
      <c r="M20" s="233"/>
      <c r="N20" s="233">
        <v>15</v>
      </c>
      <c r="O20" s="233"/>
      <c r="P20" s="233">
        <v>0.49</v>
      </c>
      <c r="Q20" s="233"/>
      <c r="R20" s="233">
        <v>1.8</v>
      </c>
      <c r="S20" s="233"/>
      <c r="T20" s="233">
        <v>0</v>
      </c>
      <c r="U20" s="233"/>
      <c r="V20" s="233">
        <v>3.4</v>
      </c>
      <c r="W20" s="233"/>
      <c r="X20" s="233">
        <v>0.78</v>
      </c>
      <c r="Y20" s="233"/>
      <c r="Z20" s="233">
        <v>0</v>
      </c>
      <c r="AA20" s="233"/>
      <c r="AB20" s="233">
        <v>27</v>
      </c>
      <c r="AC20" s="233"/>
      <c r="AD20" s="233">
        <v>0.15</v>
      </c>
      <c r="AE20" s="233"/>
      <c r="AF20" s="233">
        <v>1.4999999999999999E-2</v>
      </c>
      <c r="AG20" s="233"/>
      <c r="AH20" s="233">
        <v>4.6E-5</v>
      </c>
      <c r="AI20" s="233"/>
      <c r="AJ20" s="233">
        <v>6.7</v>
      </c>
      <c r="AK20" s="233"/>
      <c r="AL20" s="233">
        <v>4.4999999999999997E-3</v>
      </c>
      <c r="AM20" s="233"/>
      <c r="AN20" s="233">
        <v>2.1000000000000001E-2</v>
      </c>
      <c r="AO20" s="233"/>
      <c r="AP20" s="233">
        <v>1.0999999999999999E-2</v>
      </c>
      <c r="AQ20" s="233"/>
      <c r="AR20" s="233">
        <v>8.8999999999999999E-3</v>
      </c>
      <c r="AS20" s="233"/>
      <c r="AT20" s="233">
        <v>2.5</v>
      </c>
      <c r="AU20" s="234"/>
      <c r="AV20" s="149"/>
    </row>
    <row r="21" spans="1:48" ht="16.5" thickBot="1" x14ac:dyDescent="0.3">
      <c r="A21" s="150">
        <v>20</v>
      </c>
      <c r="B21" s="151" t="s">
        <v>62</v>
      </c>
      <c r="C21" s="235">
        <v>11.47</v>
      </c>
      <c r="D21" s="236"/>
      <c r="E21" s="152">
        <v>4</v>
      </c>
      <c r="F21" s="237">
        <v>30.3</v>
      </c>
      <c r="G21" s="237"/>
      <c r="H21" s="231">
        <v>57</v>
      </c>
      <c r="I21" s="231"/>
      <c r="J21" s="231">
        <v>0.22</v>
      </c>
      <c r="K21" s="231"/>
      <c r="L21" s="231">
        <v>2.9999999999999997E-4</v>
      </c>
      <c r="M21" s="231"/>
      <c r="N21" s="231">
        <v>74</v>
      </c>
      <c r="O21" s="231"/>
      <c r="P21" s="231">
        <v>0.5</v>
      </c>
      <c r="Q21" s="231"/>
      <c r="R21" s="231">
        <v>1.5</v>
      </c>
      <c r="S21" s="231"/>
      <c r="T21" s="231">
        <v>0</v>
      </c>
      <c r="U21" s="231"/>
      <c r="V21" s="231">
        <v>0</v>
      </c>
      <c r="W21" s="231"/>
      <c r="X21" s="231">
        <v>0.79</v>
      </c>
      <c r="Y21" s="231"/>
      <c r="Z21" s="231">
        <v>3.9</v>
      </c>
      <c r="AA21" s="231"/>
      <c r="AB21" s="231">
        <v>13</v>
      </c>
      <c r="AC21" s="231"/>
      <c r="AD21" s="231">
        <v>7.3999999999999996E-2</v>
      </c>
      <c r="AE21" s="231"/>
      <c r="AF21" s="231">
        <v>3.6999999999999998E-5</v>
      </c>
      <c r="AG21" s="231"/>
      <c r="AH21" s="231">
        <v>4.6E-5</v>
      </c>
      <c r="AI21" s="231"/>
      <c r="AJ21" s="231">
        <v>3.1999999999999999E-5</v>
      </c>
      <c r="AK21" s="231"/>
      <c r="AL21" s="231">
        <v>4.7999999999999996E-3</v>
      </c>
      <c r="AM21" s="231"/>
      <c r="AN21" s="231">
        <v>7.9000000000000008E-3</v>
      </c>
      <c r="AO21" s="231"/>
      <c r="AP21" s="231">
        <v>1.4999999999999999E-2</v>
      </c>
      <c r="AQ21" s="231"/>
      <c r="AR21" s="231">
        <v>3.1000000000000001E-5</v>
      </c>
      <c r="AS21" s="231"/>
      <c r="AT21" s="231">
        <v>0.69</v>
      </c>
      <c r="AU21" s="232"/>
      <c r="AV21" s="149"/>
    </row>
  </sheetData>
  <mergeCells count="462">
    <mergeCell ref="I1:J1"/>
    <mergeCell ref="K1:L1"/>
    <mergeCell ref="M1:N1"/>
    <mergeCell ref="O1:P1"/>
    <mergeCell ref="AO1:AP1"/>
    <mergeCell ref="AQ1:AR1"/>
    <mergeCell ref="AS1:AT1"/>
    <mergeCell ref="AU1:AV1"/>
    <mergeCell ref="C2:D2"/>
    <mergeCell ref="F2:G2"/>
    <mergeCell ref="H2:I2"/>
    <mergeCell ref="J2:K2"/>
    <mergeCell ref="L2:M2"/>
    <mergeCell ref="N2:O2"/>
    <mergeCell ref="AC1:AD1"/>
    <mergeCell ref="AE1:AF1"/>
    <mergeCell ref="AG1:AH1"/>
    <mergeCell ref="AI1:AJ1"/>
    <mergeCell ref="AK1:AL1"/>
    <mergeCell ref="AM1:AN1"/>
    <mergeCell ref="Q1:R1"/>
    <mergeCell ref="S1:T1"/>
    <mergeCell ref="U1:V1"/>
    <mergeCell ref="W1:X1"/>
    <mergeCell ref="Y1:Z1"/>
    <mergeCell ref="AA1:AB1"/>
    <mergeCell ref="D1:F1"/>
    <mergeCell ref="G1:H1"/>
    <mergeCell ref="AN2:AO2"/>
    <mergeCell ref="AP2:AQ2"/>
    <mergeCell ref="AR2:AS2"/>
    <mergeCell ref="AT2:AU2"/>
    <mergeCell ref="C3:D3"/>
    <mergeCell ref="F3:G3"/>
    <mergeCell ref="H3:I3"/>
    <mergeCell ref="J3:K3"/>
    <mergeCell ref="L3:M3"/>
    <mergeCell ref="N3:O3"/>
    <mergeCell ref="AB2:AC2"/>
    <mergeCell ref="AD2:AE2"/>
    <mergeCell ref="AF2:AG2"/>
    <mergeCell ref="AH2:AI2"/>
    <mergeCell ref="AJ2:AK2"/>
    <mergeCell ref="AL2:AM2"/>
    <mergeCell ref="P2:Q2"/>
    <mergeCell ref="R2:S2"/>
    <mergeCell ref="T2:U2"/>
    <mergeCell ref="V2:W2"/>
    <mergeCell ref="X2:Y2"/>
    <mergeCell ref="Z2:AA2"/>
    <mergeCell ref="AN3:AO3"/>
    <mergeCell ref="AP3:AQ3"/>
    <mergeCell ref="AR3:AS3"/>
    <mergeCell ref="AT3:AU3"/>
    <mergeCell ref="C4:D4"/>
    <mergeCell ref="F4:G4"/>
    <mergeCell ref="H4:I4"/>
    <mergeCell ref="J4:K4"/>
    <mergeCell ref="L4:M4"/>
    <mergeCell ref="N4:O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N4:AO4"/>
    <mergeCell ref="AP4:AQ4"/>
    <mergeCell ref="AR4:AS4"/>
    <mergeCell ref="AT4:AU4"/>
    <mergeCell ref="C5:D5"/>
    <mergeCell ref="F5:G5"/>
    <mergeCell ref="H5:I5"/>
    <mergeCell ref="J5:K5"/>
    <mergeCell ref="L5:M5"/>
    <mergeCell ref="N5:O5"/>
    <mergeCell ref="AB4:AC4"/>
    <mergeCell ref="AD4:AE4"/>
    <mergeCell ref="AF4:AG4"/>
    <mergeCell ref="AH4:AI4"/>
    <mergeCell ref="AJ4:AK4"/>
    <mergeCell ref="AL4:AM4"/>
    <mergeCell ref="P4:Q4"/>
    <mergeCell ref="R4:S4"/>
    <mergeCell ref="T4:U4"/>
    <mergeCell ref="V4:W4"/>
    <mergeCell ref="X4:Y4"/>
    <mergeCell ref="Z4:AA4"/>
    <mergeCell ref="AN5:AO5"/>
    <mergeCell ref="AP5:AQ5"/>
    <mergeCell ref="AR5:AS5"/>
    <mergeCell ref="AT5:AU5"/>
    <mergeCell ref="C6:D6"/>
    <mergeCell ref="F6:G6"/>
    <mergeCell ref="H6:I6"/>
    <mergeCell ref="J6:K6"/>
    <mergeCell ref="L6:M6"/>
    <mergeCell ref="N6:O6"/>
    <mergeCell ref="AB5:AC5"/>
    <mergeCell ref="AD5:AE5"/>
    <mergeCell ref="AF5:AG5"/>
    <mergeCell ref="AH5:AI5"/>
    <mergeCell ref="AJ5:AK5"/>
    <mergeCell ref="AL5:AM5"/>
    <mergeCell ref="P5:Q5"/>
    <mergeCell ref="R5:S5"/>
    <mergeCell ref="T5:U5"/>
    <mergeCell ref="V5:W5"/>
    <mergeCell ref="X5:Y5"/>
    <mergeCell ref="Z5:AA5"/>
    <mergeCell ref="AN6:AO6"/>
    <mergeCell ref="AP6:AQ6"/>
    <mergeCell ref="AR6:AS6"/>
    <mergeCell ref="AT6:AU6"/>
    <mergeCell ref="C7:D7"/>
    <mergeCell ref="F7:G7"/>
    <mergeCell ref="H7:I7"/>
    <mergeCell ref="J7:K7"/>
    <mergeCell ref="L7:M7"/>
    <mergeCell ref="N7:O7"/>
    <mergeCell ref="AB6:AC6"/>
    <mergeCell ref="AD6:AE6"/>
    <mergeCell ref="AF6:AG6"/>
    <mergeCell ref="AH6:AI6"/>
    <mergeCell ref="AJ6:AK6"/>
    <mergeCell ref="AL6:AM6"/>
    <mergeCell ref="P6:Q6"/>
    <mergeCell ref="R6:S6"/>
    <mergeCell ref="T6:U6"/>
    <mergeCell ref="V6:W6"/>
    <mergeCell ref="X6:Y6"/>
    <mergeCell ref="Z6:AA6"/>
    <mergeCell ref="AN7:AO7"/>
    <mergeCell ref="AP7:AQ7"/>
    <mergeCell ref="AR7:AS7"/>
    <mergeCell ref="AT7:AU7"/>
    <mergeCell ref="C8:D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AN8:AO8"/>
    <mergeCell ref="AP8:AQ8"/>
    <mergeCell ref="AR8:AS8"/>
    <mergeCell ref="AT8:AU8"/>
    <mergeCell ref="C9:D9"/>
    <mergeCell ref="F9:G9"/>
    <mergeCell ref="H9:I9"/>
    <mergeCell ref="J9:K9"/>
    <mergeCell ref="L9:M9"/>
    <mergeCell ref="N9:O9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N9:AO9"/>
    <mergeCell ref="AP9:AQ9"/>
    <mergeCell ref="AR9:AS9"/>
    <mergeCell ref="AT9:AU9"/>
    <mergeCell ref="C10:D10"/>
    <mergeCell ref="F10:G10"/>
    <mergeCell ref="H10:I10"/>
    <mergeCell ref="J10:K10"/>
    <mergeCell ref="L10:M10"/>
    <mergeCell ref="N10:O10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AN10:AO10"/>
    <mergeCell ref="AP10:AQ10"/>
    <mergeCell ref="AR10:AS10"/>
    <mergeCell ref="AT10:AU10"/>
    <mergeCell ref="C11:D11"/>
    <mergeCell ref="F11:G11"/>
    <mergeCell ref="H11:I11"/>
    <mergeCell ref="J11:K11"/>
    <mergeCell ref="L11:M11"/>
    <mergeCell ref="N11:O11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N11:AO11"/>
    <mergeCell ref="AP11:AQ11"/>
    <mergeCell ref="AR11:AS11"/>
    <mergeCell ref="AT11:AU11"/>
    <mergeCell ref="C12:D12"/>
    <mergeCell ref="F12:G12"/>
    <mergeCell ref="H12:I12"/>
    <mergeCell ref="J12:K12"/>
    <mergeCell ref="L12:M12"/>
    <mergeCell ref="N12:O12"/>
    <mergeCell ref="AB11:AC11"/>
    <mergeCell ref="AD11:AE11"/>
    <mergeCell ref="AF11:AG11"/>
    <mergeCell ref="AH11:AI11"/>
    <mergeCell ref="AJ11:AK11"/>
    <mergeCell ref="AL11:AM11"/>
    <mergeCell ref="P11:Q11"/>
    <mergeCell ref="R11:S11"/>
    <mergeCell ref="T11:U11"/>
    <mergeCell ref="V11:W11"/>
    <mergeCell ref="X11:Y11"/>
    <mergeCell ref="Z11:AA11"/>
    <mergeCell ref="AN12:AO12"/>
    <mergeCell ref="AP12:AQ12"/>
    <mergeCell ref="AR12:AS12"/>
    <mergeCell ref="AT12:AU12"/>
    <mergeCell ref="C13:D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C14:D14"/>
    <mergeCell ref="F14:G14"/>
    <mergeCell ref="H14:I14"/>
    <mergeCell ref="J14:K14"/>
    <mergeCell ref="L14:M14"/>
    <mergeCell ref="N14:O14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4:AO14"/>
    <mergeCell ref="AP14:AQ14"/>
    <mergeCell ref="AR14:AS14"/>
    <mergeCell ref="AT14:AU14"/>
    <mergeCell ref="C15:D15"/>
    <mergeCell ref="F15:G15"/>
    <mergeCell ref="H15:I15"/>
    <mergeCell ref="J15:K15"/>
    <mergeCell ref="L15:M15"/>
    <mergeCell ref="N15:O15"/>
    <mergeCell ref="AB14:AC14"/>
    <mergeCell ref="AD14:AE14"/>
    <mergeCell ref="AF14:AG14"/>
    <mergeCell ref="AH14:AI14"/>
    <mergeCell ref="AJ14:AK14"/>
    <mergeCell ref="AL14:AM14"/>
    <mergeCell ref="P14:Q14"/>
    <mergeCell ref="R14:S14"/>
    <mergeCell ref="T14:U14"/>
    <mergeCell ref="V14:W14"/>
    <mergeCell ref="X14:Y14"/>
    <mergeCell ref="Z14:AA14"/>
    <mergeCell ref="AN15:AO15"/>
    <mergeCell ref="AP15:AQ15"/>
    <mergeCell ref="AR15:AS15"/>
    <mergeCell ref="AT15:AU15"/>
    <mergeCell ref="C16:D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N16:AO16"/>
    <mergeCell ref="AP16:AQ16"/>
    <mergeCell ref="AR16:AS16"/>
    <mergeCell ref="AT16:AU16"/>
    <mergeCell ref="C17:D17"/>
    <mergeCell ref="F17:G17"/>
    <mergeCell ref="H17:I17"/>
    <mergeCell ref="J17:K17"/>
    <mergeCell ref="L17:M17"/>
    <mergeCell ref="N17:O17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N17:AO17"/>
    <mergeCell ref="AP17:AQ17"/>
    <mergeCell ref="AR17:AS17"/>
    <mergeCell ref="AT17:AU17"/>
    <mergeCell ref="C18:D18"/>
    <mergeCell ref="F18:G18"/>
    <mergeCell ref="H18:I18"/>
    <mergeCell ref="J18:K18"/>
    <mergeCell ref="L18:M18"/>
    <mergeCell ref="N18:O18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N18:AO18"/>
    <mergeCell ref="AP18:AQ18"/>
    <mergeCell ref="AR18:AS18"/>
    <mergeCell ref="AT18:AU18"/>
    <mergeCell ref="C19:D19"/>
    <mergeCell ref="F19:G19"/>
    <mergeCell ref="H19:I19"/>
    <mergeCell ref="J19:K19"/>
    <mergeCell ref="L19:M19"/>
    <mergeCell ref="N19:O19"/>
    <mergeCell ref="AB18:AC18"/>
    <mergeCell ref="AD18:AE18"/>
    <mergeCell ref="AF18:AG18"/>
    <mergeCell ref="AH18:AI18"/>
    <mergeCell ref="AJ18:AK18"/>
    <mergeCell ref="AL18:AM18"/>
    <mergeCell ref="P18:Q18"/>
    <mergeCell ref="R18:S18"/>
    <mergeCell ref="T18:U18"/>
    <mergeCell ref="V18:W18"/>
    <mergeCell ref="X18:Y18"/>
    <mergeCell ref="Z18:AA18"/>
    <mergeCell ref="AN19:AO19"/>
    <mergeCell ref="AP19:AQ19"/>
    <mergeCell ref="AR19:AS19"/>
    <mergeCell ref="AT19:AU19"/>
    <mergeCell ref="C20:D20"/>
    <mergeCell ref="F20:G20"/>
    <mergeCell ref="H20:I20"/>
    <mergeCell ref="J20:K20"/>
    <mergeCell ref="L20:M20"/>
    <mergeCell ref="N20:O20"/>
    <mergeCell ref="AB19:AC19"/>
    <mergeCell ref="AD19:AE19"/>
    <mergeCell ref="AF19:AG19"/>
    <mergeCell ref="AH19:AI19"/>
    <mergeCell ref="AJ19:AK19"/>
    <mergeCell ref="AL19:AM19"/>
    <mergeCell ref="P19:Q19"/>
    <mergeCell ref="R19:S19"/>
    <mergeCell ref="T19:U19"/>
    <mergeCell ref="V19:W19"/>
    <mergeCell ref="X19:Y19"/>
    <mergeCell ref="Z19:AA19"/>
    <mergeCell ref="AT20:AU20"/>
    <mergeCell ref="C21:D21"/>
    <mergeCell ref="F21:G21"/>
    <mergeCell ref="H21:I21"/>
    <mergeCell ref="J21:K21"/>
    <mergeCell ref="L21:M21"/>
    <mergeCell ref="N21:O21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P21:Q21"/>
    <mergeCell ref="R21:S21"/>
    <mergeCell ref="T21:U21"/>
    <mergeCell ref="V21:W21"/>
    <mergeCell ref="X21:Y21"/>
    <mergeCell ref="Z21:AA21"/>
    <mergeCell ref="AN20:AO20"/>
    <mergeCell ref="AP20:AQ20"/>
    <mergeCell ref="AR20:AS20"/>
    <mergeCell ref="AN21:AO21"/>
    <mergeCell ref="AP21:AQ21"/>
    <mergeCell ref="AR21:AS21"/>
    <mergeCell ref="AT21:AU21"/>
    <mergeCell ref="AB21:AC21"/>
    <mergeCell ref="AD21:AE21"/>
    <mergeCell ref="AF21:AG21"/>
    <mergeCell ref="AH21:AI21"/>
    <mergeCell ref="AJ21:AK21"/>
    <mergeCell ref="AL21:AM21"/>
  </mergeCells>
  <pageMargins left="0.7" right="0.7" top="0.75" bottom="0.75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showGridLines="0" showRowColHeaders="0" workbookViewId="0">
      <selection activeCell="AB59" sqref="AB59"/>
    </sheetView>
  </sheetViews>
  <sheetFormatPr defaultRowHeight="15.75" x14ac:dyDescent="0.25"/>
  <cols>
    <col min="1" max="1" width="3.25" bestFit="1" customWidth="1"/>
    <col min="2" max="2" width="9.25" bestFit="1" customWidth="1"/>
    <col min="3" max="19" width="6.75" bestFit="1" customWidth="1"/>
    <col min="20" max="21" width="6.375" bestFit="1" customWidth="1"/>
    <col min="22" max="22" width="11.5" bestFit="1" customWidth="1"/>
  </cols>
  <sheetData>
    <row r="1" spans="1:22" x14ac:dyDescent="0.25">
      <c r="A1" s="255" t="s">
        <v>64</v>
      </c>
      <c r="B1" s="255" t="s">
        <v>523</v>
      </c>
      <c r="C1" s="250" t="s">
        <v>518</v>
      </c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1"/>
    </row>
    <row r="2" spans="1:22" x14ac:dyDescent="0.25">
      <c r="A2" s="256"/>
      <c r="B2" s="256"/>
      <c r="C2" s="252" t="s">
        <v>519</v>
      </c>
      <c r="D2" s="252"/>
      <c r="E2" s="252"/>
      <c r="F2" s="252"/>
      <c r="G2" s="253" t="s">
        <v>520</v>
      </c>
      <c r="H2" s="252"/>
      <c r="I2" s="254"/>
      <c r="J2" s="253" t="s">
        <v>521</v>
      </c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4"/>
      <c r="V2" s="170" t="s">
        <v>522</v>
      </c>
    </row>
    <row r="3" spans="1:22" x14ac:dyDescent="0.25">
      <c r="A3" s="257"/>
      <c r="B3" s="257"/>
      <c r="C3" s="175" t="s">
        <v>85</v>
      </c>
      <c r="D3" s="169" t="s">
        <v>86</v>
      </c>
      <c r="E3" s="169" t="s">
        <v>88</v>
      </c>
      <c r="F3" s="169" t="s">
        <v>89</v>
      </c>
      <c r="G3" s="175" t="s">
        <v>67</v>
      </c>
      <c r="H3" s="169" t="s">
        <v>87</v>
      </c>
      <c r="I3" s="176" t="s">
        <v>90</v>
      </c>
      <c r="J3" s="169" t="s">
        <v>3</v>
      </c>
      <c r="K3" s="169" t="s">
        <v>65</v>
      </c>
      <c r="L3" s="169" t="s">
        <v>66</v>
      </c>
      <c r="M3" s="169" t="s">
        <v>69</v>
      </c>
      <c r="N3" s="169" t="s">
        <v>71</v>
      </c>
      <c r="O3" s="169" t="s">
        <v>72</v>
      </c>
      <c r="P3" s="169" t="s">
        <v>73</v>
      </c>
      <c r="Q3" s="169" t="s">
        <v>74</v>
      </c>
      <c r="R3" s="169" t="s">
        <v>76</v>
      </c>
      <c r="S3" s="169" t="s">
        <v>77</v>
      </c>
      <c r="T3" s="169" t="s">
        <v>78</v>
      </c>
      <c r="U3" s="169" t="s">
        <v>79</v>
      </c>
      <c r="V3" s="176" t="s">
        <v>524</v>
      </c>
    </row>
    <row r="4" spans="1:22" x14ac:dyDescent="0.25">
      <c r="A4" s="171">
        <v>1</v>
      </c>
      <c r="B4" s="154" t="s">
        <v>4</v>
      </c>
      <c r="C4" s="179" t="s">
        <v>525</v>
      </c>
      <c r="D4" s="154" t="s">
        <v>526</v>
      </c>
      <c r="E4" s="154" t="s">
        <v>114</v>
      </c>
      <c r="F4" s="154" t="s">
        <v>527</v>
      </c>
      <c r="G4" s="177" t="s">
        <v>528</v>
      </c>
      <c r="H4" s="154" t="s">
        <v>114</v>
      </c>
      <c r="I4" s="172" t="s">
        <v>114</v>
      </c>
      <c r="J4" s="154" t="s">
        <v>529</v>
      </c>
      <c r="K4" s="154" t="s">
        <v>530</v>
      </c>
      <c r="L4" s="154" t="s">
        <v>114</v>
      </c>
      <c r="M4" s="154" t="s">
        <v>531</v>
      </c>
      <c r="N4" s="154" t="s">
        <v>532</v>
      </c>
      <c r="O4" s="154" t="s">
        <v>533</v>
      </c>
      <c r="P4" s="154" t="s">
        <v>534</v>
      </c>
      <c r="Q4" s="154" t="s">
        <v>114</v>
      </c>
      <c r="R4" s="154" t="s">
        <v>535</v>
      </c>
      <c r="S4" s="154" t="s">
        <v>536</v>
      </c>
      <c r="T4" s="154" t="s">
        <v>537</v>
      </c>
      <c r="U4" s="180" t="s">
        <v>534</v>
      </c>
      <c r="V4" s="172" t="s">
        <v>538</v>
      </c>
    </row>
    <row r="5" spans="1:22" x14ac:dyDescent="0.25">
      <c r="A5" s="171">
        <v>2</v>
      </c>
      <c r="B5" s="154" t="s">
        <v>5</v>
      </c>
      <c r="C5" s="177" t="s">
        <v>539</v>
      </c>
      <c r="D5" s="154" t="s">
        <v>526</v>
      </c>
      <c r="E5" s="154" t="s">
        <v>114</v>
      </c>
      <c r="F5" s="154" t="s">
        <v>540</v>
      </c>
      <c r="G5" s="177" t="s">
        <v>541</v>
      </c>
      <c r="H5" s="154" t="s">
        <v>114</v>
      </c>
      <c r="I5" s="172" t="s">
        <v>114</v>
      </c>
      <c r="J5" s="154" t="s">
        <v>542</v>
      </c>
      <c r="K5" s="154" t="s">
        <v>543</v>
      </c>
      <c r="L5" s="154" t="s">
        <v>114</v>
      </c>
      <c r="M5" s="154" t="s">
        <v>544</v>
      </c>
      <c r="N5" s="154" t="s">
        <v>545</v>
      </c>
      <c r="O5" s="154" t="s">
        <v>546</v>
      </c>
      <c r="P5" s="154" t="s">
        <v>114</v>
      </c>
      <c r="Q5" s="154" t="s">
        <v>114</v>
      </c>
      <c r="R5" s="154" t="s">
        <v>534</v>
      </c>
      <c r="S5" s="154" t="s">
        <v>534</v>
      </c>
      <c r="T5" s="154" t="s">
        <v>537</v>
      </c>
      <c r="U5" s="172" t="s">
        <v>547</v>
      </c>
      <c r="V5" s="172" t="s">
        <v>548</v>
      </c>
    </row>
    <row r="6" spans="1:22" x14ac:dyDescent="0.25">
      <c r="A6" s="171">
        <v>3</v>
      </c>
      <c r="B6" s="154" t="s">
        <v>6</v>
      </c>
      <c r="C6" s="177" t="s">
        <v>549</v>
      </c>
      <c r="D6" s="154" t="s">
        <v>550</v>
      </c>
      <c r="E6" s="154" t="s">
        <v>114</v>
      </c>
      <c r="F6" s="154" t="s">
        <v>551</v>
      </c>
      <c r="G6" s="177" t="s">
        <v>552</v>
      </c>
      <c r="H6" s="154" t="s">
        <v>114</v>
      </c>
      <c r="I6" s="172" t="s">
        <v>114</v>
      </c>
      <c r="J6" s="154" t="s">
        <v>553</v>
      </c>
      <c r="K6" s="154" t="s">
        <v>554</v>
      </c>
      <c r="L6" s="154" t="s">
        <v>114</v>
      </c>
      <c r="M6" s="154" t="s">
        <v>555</v>
      </c>
      <c r="N6" s="154" t="s">
        <v>556</v>
      </c>
      <c r="O6" s="154" t="s">
        <v>533</v>
      </c>
      <c r="P6" s="154" t="s">
        <v>114</v>
      </c>
      <c r="Q6" s="154" t="s">
        <v>114</v>
      </c>
      <c r="R6" s="154" t="s">
        <v>547</v>
      </c>
      <c r="S6" s="154" t="s">
        <v>534</v>
      </c>
      <c r="T6" s="154" t="s">
        <v>557</v>
      </c>
      <c r="U6" s="172" t="s">
        <v>547</v>
      </c>
      <c r="V6" s="172" t="s">
        <v>558</v>
      </c>
    </row>
    <row r="7" spans="1:22" x14ac:dyDescent="0.25">
      <c r="A7" s="171">
        <v>4</v>
      </c>
      <c r="B7" s="154" t="s">
        <v>16</v>
      </c>
      <c r="C7" s="177" t="s">
        <v>559</v>
      </c>
      <c r="D7" s="154" t="s">
        <v>560</v>
      </c>
      <c r="E7" s="154" t="s">
        <v>114</v>
      </c>
      <c r="F7" s="154" t="s">
        <v>561</v>
      </c>
      <c r="G7" s="177" t="s">
        <v>562</v>
      </c>
      <c r="H7" s="154" t="s">
        <v>114</v>
      </c>
      <c r="I7" s="172" t="s">
        <v>114</v>
      </c>
      <c r="J7" s="154" t="s">
        <v>563</v>
      </c>
      <c r="K7" s="154" t="s">
        <v>564</v>
      </c>
      <c r="L7" s="154" t="s">
        <v>114</v>
      </c>
      <c r="M7" s="154" t="s">
        <v>565</v>
      </c>
      <c r="N7" s="154" t="s">
        <v>566</v>
      </c>
      <c r="O7" s="154" t="s">
        <v>547</v>
      </c>
      <c r="P7" s="154" t="s">
        <v>114</v>
      </c>
      <c r="Q7" s="154" t="s">
        <v>114</v>
      </c>
      <c r="R7" s="154" t="s">
        <v>567</v>
      </c>
      <c r="S7" s="154" t="s">
        <v>534</v>
      </c>
      <c r="T7" s="154" t="s">
        <v>533</v>
      </c>
      <c r="U7" s="172" t="s">
        <v>534</v>
      </c>
      <c r="V7" s="172" t="s">
        <v>568</v>
      </c>
    </row>
    <row r="8" spans="1:22" x14ac:dyDescent="0.25">
      <c r="A8" s="171">
        <v>5</v>
      </c>
      <c r="B8" s="154" t="s">
        <v>17</v>
      </c>
      <c r="C8" s="177" t="s">
        <v>569</v>
      </c>
      <c r="D8" s="154" t="s">
        <v>570</v>
      </c>
      <c r="E8" s="154" t="s">
        <v>114</v>
      </c>
      <c r="F8" s="154" t="s">
        <v>571</v>
      </c>
      <c r="G8" s="177" t="s">
        <v>572</v>
      </c>
      <c r="H8" s="154" t="s">
        <v>114</v>
      </c>
      <c r="I8" s="172" t="s">
        <v>114</v>
      </c>
      <c r="J8" s="154" t="s">
        <v>573</v>
      </c>
      <c r="K8" s="154" t="s">
        <v>556</v>
      </c>
      <c r="L8" s="154" t="s">
        <v>114</v>
      </c>
      <c r="M8" s="154" t="s">
        <v>574</v>
      </c>
      <c r="N8" s="154" t="s">
        <v>575</v>
      </c>
      <c r="O8" s="154" t="s">
        <v>547</v>
      </c>
      <c r="P8" s="154" t="s">
        <v>114</v>
      </c>
      <c r="Q8" s="154" t="s">
        <v>547</v>
      </c>
      <c r="R8" s="154" t="s">
        <v>567</v>
      </c>
      <c r="S8" s="154" t="s">
        <v>534</v>
      </c>
      <c r="T8" s="154" t="s">
        <v>576</v>
      </c>
      <c r="U8" s="172" t="s">
        <v>534</v>
      </c>
      <c r="V8" s="172"/>
    </row>
    <row r="9" spans="1:22" x14ac:dyDescent="0.25">
      <c r="A9" s="171">
        <v>6</v>
      </c>
      <c r="B9" s="154" t="s">
        <v>18</v>
      </c>
      <c r="C9" s="177" t="s">
        <v>577</v>
      </c>
      <c r="D9" s="154" t="s">
        <v>578</v>
      </c>
      <c r="E9" s="154" t="s">
        <v>114</v>
      </c>
      <c r="F9" s="154" t="s">
        <v>571</v>
      </c>
      <c r="G9" s="177" t="s">
        <v>579</v>
      </c>
      <c r="H9" s="154" t="s">
        <v>114</v>
      </c>
      <c r="I9" s="172" t="s">
        <v>114</v>
      </c>
      <c r="J9" s="154" t="s">
        <v>580</v>
      </c>
      <c r="K9" s="154" t="s">
        <v>545</v>
      </c>
      <c r="L9" s="154" t="s">
        <v>114</v>
      </c>
      <c r="M9" s="154" t="s">
        <v>581</v>
      </c>
      <c r="N9" s="154" t="s">
        <v>582</v>
      </c>
      <c r="O9" s="154" t="s">
        <v>547</v>
      </c>
      <c r="P9" s="154" t="s">
        <v>114</v>
      </c>
      <c r="Q9" s="154" t="s">
        <v>547</v>
      </c>
      <c r="R9" s="154" t="s">
        <v>534</v>
      </c>
      <c r="S9" s="154" t="s">
        <v>547</v>
      </c>
      <c r="T9" s="154" t="s">
        <v>576</v>
      </c>
      <c r="U9" s="172" t="s">
        <v>534</v>
      </c>
      <c r="V9" s="172" t="s">
        <v>583</v>
      </c>
    </row>
    <row r="10" spans="1:22" x14ac:dyDescent="0.25">
      <c r="A10" s="171">
        <v>7</v>
      </c>
      <c r="B10" s="154" t="s">
        <v>28</v>
      </c>
      <c r="C10" s="177" t="s">
        <v>584</v>
      </c>
      <c r="D10" s="154" t="s">
        <v>585</v>
      </c>
      <c r="E10" s="154" t="s">
        <v>114</v>
      </c>
      <c r="F10" s="154" t="s">
        <v>586</v>
      </c>
      <c r="G10" s="177" t="s">
        <v>587</v>
      </c>
      <c r="H10" s="154" t="s">
        <v>114</v>
      </c>
      <c r="I10" s="172" t="s">
        <v>114</v>
      </c>
      <c r="J10" s="154" t="s">
        <v>588</v>
      </c>
      <c r="K10" s="154" t="s">
        <v>589</v>
      </c>
      <c r="L10" s="154" t="s">
        <v>114</v>
      </c>
      <c r="M10" s="154" t="s">
        <v>590</v>
      </c>
      <c r="N10" s="154" t="s">
        <v>591</v>
      </c>
      <c r="O10" s="154" t="s">
        <v>534</v>
      </c>
      <c r="P10" s="154" t="s">
        <v>114</v>
      </c>
      <c r="Q10" s="154" t="s">
        <v>592</v>
      </c>
      <c r="R10" s="154" t="s">
        <v>534</v>
      </c>
      <c r="S10" s="154" t="s">
        <v>547</v>
      </c>
      <c r="T10" s="154" t="s">
        <v>547</v>
      </c>
      <c r="U10" s="172" t="s">
        <v>534</v>
      </c>
      <c r="V10" s="172" t="s">
        <v>593</v>
      </c>
    </row>
    <row r="11" spans="1:22" x14ac:dyDescent="0.25">
      <c r="A11" s="171">
        <v>8</v>
      </c>
      <c r="B11" s="154" t="s">
        <v>29</v>
      </c>
      <c r="C11" s="177" t="s">
        <v>594</v>
      </c>
      <c r="D11" s="154" t="s">
        <v>595</v>
      </c>
      <c r="E11" s="154" t="s">
        <v>114</v>
      </c>
      <c r="F11" s="154" t="s">
        <v>596</v>
      </c>
      <c r="G11" s="177" t="s">
        <v>597</v>
      </c>
      <c r="H11" s="154" t="s">
        <v>114</v>
      </c>
      <c r="I11" s="172" t="s">
        <v>114</v>
      </c>
      <c r="J11" s="154" t="s">
        <v>598</v>
      </c>
      <c r="K11" s="154" t="s">
        <v>599</v>
      </c>
      <c r="L11" s="154" t="s">
        <v>114</v>
      </c>
      <c r="M11" s="154" t="s">
        <v>600</v>
      </c>
      <c r="N11" s="154" t="s">
        <v>601</v>
      </c>
      <c r="O11" s="154" t="s">
        <v>592</v>
      </c>
      <c r="P11" s="154" t="s">
        <v>534</v>
      </c>
      <c r="Q11" s="154" t="s">
        <v>602</v>
      </c>
      <c r="R11" s="154" t="s">
        <v>535</v>
      </c>
      <c r="S11" s="154" t="s">
        <v>602</v>
      </c>
      <c r="T11" s="154" t="s">
        <v>547</v>
      </c>
      <c r="U11" s="172" t="s">
        <v>114</v>
      </c>
      <c r="V11" s="172" t="s">
        <v>603</v>
      </c>
    </row>
    <row r="12" spans="1:22" x14ac:dyDescent="0.25">
      <c r="A12" s="171">
        <v>9</v>
      </c>
      <c r="B12" s="154" t="s">
        <v>30</v>
      </c>
      <c r="C12" s="177" t="s">
        <v>575</v>
      </c>
      <c r="D12" s="154" t="s">
        <v>604</v>
      </c>
      <c r="E12" s="154" t="s">
        <v>114</v>
      </c>
      <c r="F12" s="154" t="s">
        <v>605</v>
      </c>
      <c r="G12" s="177" t="s">
        <v>606</v>
      </c>
      <c r="H12" s="154" t="s">
        <v>114</v>
      </c>
      <c r="I12" s="172" t="s">
        <v>114</v>
      </c>
      <c r="J12" s="154" t="s">
        <v>607</v>
      </c>
      <c r="K12" s="154" t="s">
        <v>608</v>
      </c>
      <c r="L12" s="154" t="s">
        <v>576</v>
      </c>
      <c r="M12" s="154" t="s">
        <v>609</v>
      </c>
      <c r="N12" s="154" t="s">
        <v>594</v>
      </c>
      <c r="O12" s="154" t="s">
        <v>534</v>
      </c>
      <c r="P12" s="154" t="s">
        <v>114</v>
      </c>
      <c r="Q12" s="154" t="s">
        <v>535</v>
      </c>
      <c r="R12" s="154" t="s">
        <v>534</v>
      </c>
      <c r="S12" s="154" t="s">
        <v>610</v>
      </c>
      <c r="T12" s="154" t="s">
        <v>547</v>
      </c>
      <c r="U12" s="172" t="s">
        <v>534</v>
      </c>
      <c r="V12" s="172" t="s">
        <v>611</v>
      </c>
    </row>
    <row r="13" spans="1:22" x14ac:dyDescent="0.25">
      <c r="A13" s="171">
        <v>10</v>
      </c>
      <c r="B13" s="154" t="s">
        <v>40</v>
      </c>
      <c r="C13" s="177" t="s">
        <v>612</v>
      </c>
      <c r="D13" s="154" t="s">
        <v>613</v>
      </c>
      <c r="E13" s="154" t="s">
        <v>114</v>
      </c>
      <c r="F13" s="154" t="s">
        <v>614</v>
      </c>
      <c r="G13" s="177" t="s">
        <v>615</v>
      </c>
      <c r="H13" s="154" t="s">
        <v>114</v>
      </c>
      <c r="I13" s="172" t="s">
        <v>114</v>
      </c>
      <c r="J13" s="154" t="s">
        <v>616</v>
      </c>
      <c r="K13" s="154" t="s">
        <v>584</v>
      </c>
      <c r="L13" s="154" t="s">
        <v>114</v>
      </c>
      <c r="M13" s="154" t="s">
        <v>617</v>
      </c>
      <c r="N13" s="154" t="s">
        <v>618</v>
      </c>
      <c r="O13" s="154" t="s">
        <v>534</v>
      </c>
      <c r="P13" s="154" t="s">
        <v>114</v>
      </c>
      <c r="Q13" s="154" t="s">
        <v>536</v>
      </c>
      <c r="R13" s="154" t="s">
        <v>567</v>
      </c>
      <c r="S13" s="154" t="s">
        <v>547</v>
      </c>
      <c r="T13" s="154" t="s">
        <v>534</v>
      </c>
      <c r="U13" s="172" t="s">
        <v>534</v>
      </c>
      <c r="V13" s="172" t="s">
        <v>619</v>
      </c>
    </row>
    <row r="14" spans="1:22" x14ac:dyDescent="0.25">
      <c r="A14" s="171">
        <v>11</v>
      </c>
      <c r="B14" s="154" t="s">
        <v>41</v>
      </c>
      <c r="C14" s="177" t="s">
        <v>612</v>
      </c>
      <c r="D14" s="154" t="s">
        <v>620</v>
      </c>
      <c r="E14" s="154" t="s">
        <v>114</v>
      </c>
      <c r="F14" s="154" t="s">
        <v>596</v>
      </c>
      <c r="G14" s="177" t="s">
        <v>621</v>
      </c>
      <c r="H14" s="154" t="s">
        <v>114</v>
      </c>
      <c r="I14" s="172" t="s">
        <v>114</v>
      </c>
      <c r="J14" s="154" t="s">
        <v>622</v>
      </c>
      <c r="K14" s="154" t="s">
        <v>575</v>
      </c>
      <c r="L14" s="154" t="s">
        <v>114</v>
      </c>
      <c r="M14" s="154" t="s">
        <v>623</v>
      </c>
      <c r="N14" s="154" t="s">
        <v>624</v>
      </c>
      <c r="O14" s="154" t="s">
        <v>534</v>
      </c>
      <c r="P14" s="154" t="s">
        <v>567</v>
      </c>
      <c r="Q14" s="154" t="s">
        <v>625</v>
      </c>
      <c r="R14" s="154" t="s">
        <v>626</v>
      </c>
      <c r="S14" s="154" t="s">
        <v>546</v>
      </c>
      <c r="T14" s="154" t="s">
        <v>534</v>
      </c>
      <c r="U14" s="172" t="s">
        <v>534</v>
      </c>
      <c r="V14" s="172" t="s">
        <v>627</v>
      </c>
    </row>
    <row r="15" spans="1:22" x14ac:dyDescent="0.25">
      <c r="A15" s="171">
        <v>12</v>
      </c>
      <c r="B15" s="154" t="s">
        <v>42</v>
      </c>
      <c r="C15" s="177" t="s">
        <v>601</v>
      </c>
      <c r="D15" s="154" t="s">
        <v>628</v>
      </c>
      <c r="E15" s="154" t="s">
        <v>114</v>
      </c>
      <c r="F15" s="154" t="s">
        <v>629</v>
      </c>
      <c r="G15" s="177" t="s">
        <v>630</v>
      </c>
      <c r="H15" s="154" t="s">
        <v>114</v>
      </c>
      <c r="I15" s="172" t="s">
        <v>114</v>
      </c>
      <c r="J15" s="154" t="s">
        <v>631</v>
      </c>
      <c r="K15" s="154" t="s">
        <v>589</v>
      </c>
      <c r="L15" s="154" t="s">
        <v>114</v>
      </c>
      <c r="M15" s="154" t="s">
        <v>623</v>
      </c>
      <c r="N15" s="154" t="s">
        <v>624</v>
      </c>
      <c r="O15" s="154" t="s">
        <v>114</v>
      </c>
      <c r="P15" s="154" t="s">
        <v>114</v>
      </c>
      <c r="Q15" s="154" t="s">
        <v>582</v>
      </c>
      <c r="R15" s="154" t="s">
        <v>534</v>
      </c>
      <c r="S15" s="154" t="s">
        <v>534</v>
      </c>
      <c r="T15" s="154" t="s">
        <v>534</v>
      </c>
      <c r="U15" s="172" t="s">
        <v>534</v>
      </c>
      <c r="V15" s="172" t="s">
        <v>632</v>
      </c>
    </row>
    <row r="16" spans="1:22" x14ac:dyDescent="0.25">
      <c r="A16" s="171">
        <v>13</v>
      </c>
      <c r="B16" s="154" t="s">
        <v>52</v>
      </c>
      <c r="C16" s="177" t="s">
        <v>584</v>
      </c>
      <c r="D16" s="154" t="s">
        <v>633</v>
      </c>
      <c r="E16" s="154" t="s">
        <v>526</v>
      </c>
      <c r="F16" s="154" t="s">
        <v>114</v>
      </c>
      <c r="G16" s="177" t="s">
        <v>634</v>
      </c>
      <c r="H16" s="154" t="s">
        <v>114</v>
      </c>
      <c r="I16" s="172" t="s">
        <v>114</v>
      </c>
      <c r="J16" s="154" t="s">
        <v>635</v>
      </c>
      <c r="K16" s="154" t="s">
        <v>566</v>
      </c>
      <c r="L16" s="154" t="s">
        <v>114</v>
      </c>
      <c r="M16" s="154" t="s">
        <v>636</v>
      </c>
      <c r="N16" s="154" t="s">
        <v>637</v>
      </c>
      <c r="O16" s="154" t="s">
        <v>534</v>
      </c>
      <c r="P16" s="154" t="s">
        <v>114</v>
      </c>
      <c r="Q16" s="154" t="s">
        <v>638</v>
      </c>
      <c r="R16" s="154" t="s">
        <v>567</v>
      </c>
      <c r="S16" s="154" t="s">
        <v>534</v>
      </c>
      <c r="T16" s="154" t="s">
        <v>534</v>
      </c>
      <c r="U16" s="172" t="s">
        <v>547</v>
      </c>
      <c r="V16" s="172" t="s">
        <v>639</v>
      </c>
    </row>
    <row r="17" spans="1:22" x14ac:dyDescent="0.25">
      <c r="A17" s="171">
        <v>14</v>
      </c>
      <c r="B17" s="154" t="s">
        <v>53</v>
      </c>
      <c r="C17" s="177" t="s">
        <v>640</v>
      </c>
      <c r="D17" s="154" t="s">
        <v>633</v>
      </c>
      <c r="E17" s="154" t="s">
        <v>526</v>
      </c>
      <c r="F17" s="154" t="s">
        <v>114</v>
      </c>
      <c r="G17" s="177" t="s">
        <v>641</v>
      </c>
      <c r="H17" s="154" t="s">
        <v>114</v>
      </c>
      <c r="I17" s="172" t="s">
        <v>114</v>
      </c>
      <c r="J17" s="154" t="s">
        <v>642</v>
      </c>
      <c r="K17" s="154" t="s">
        <v>566</v>
      </c>
      <c r="L17" s="154" t="s">
        <v>114</v>
      </c>
      <c r="M17" s="154" t="s">
        <v>634</v>
      </c>
      <c r="N17" s="154" t="s">
        <v>643</v>
      </c>
      <c r="O17" s="154" t="s">
        <v>534</v>
      </c>
      <c r="P17" s="154" t="s">
        <v>114</v>
      </c>
      <c r="Q17" s="154" t="s">
        <v>589</v>
      </c>
      <c r="R17" s="154" t="s">
        <v>567</v>
      </c>
      <c r="S17" s="154" t="s">
        <v>534</v>
      </c>
      <c r="T17" s="154" t="s">
        <v>534</v>
      </c>
      <c r="U17" s="172" t="s">
        <v>547</v>
      </c>
      <c r="V17" s="172" t="s">
        <v>644</v>
      </c>
    </row>
    <row r="18" spans="1:22" x14ac:dyDescent="0.25">
      <c r="A18" s="171">
        <v>15</v>
      </c>
      <c r="B18" s="154" t="s">
        <v>54</v>
      </c>
      <c r="C18" s="177" t="s">
        <v>575</v>
      </c>
      <c r="D18" s="154" t="s">
        <v>645</v>
      </c>
      <c r="E18" s="154" t="s">
        <v>526</v>
      </c>
      <c r="F18" s="154" t="s">
        <v>114</v>
      </c>
      <c r="G18" s="177" t="s">
        <v>114</v>
      </c>
      <c r="H18" s="154" t="s">
        <v>114</v>
      </c>
      <c r="I18" s="172" t="s">
        <v>114</v>
      </c>
      <c r="J18" s="154" t="s">
        <v>646</v>
      </c>
      <c r="K18" s="154" t="s">
        <v>647</v>
      </c>
      <c r="L18" s="154" t="s">
        <v>602</v>
      </c>
      <c r="M18" s="154" t="s">
        <v>648</v>
      </c>
      <c r="N18" s="154" t="s">
        <v>643</v>
      </c>
      <c r="O18" s="154" t="s">
        <v>534</v>
      </c>
      <c r="P18" s="154" t="s">
        <v>534</v>
      </c>
      <c r="Q18" s="154" t="s">
        <v>649</v>
      </c>
      <c r="R18" s="154" t="s">
        <v>625</v>
      </c>
      <c r="S18" s="154" t="s">
        <v>650</v>
      </c>
      <c r="T18" s="154" t="s">
        <v>534</v>
      </c>
      <c r="U18" s="172" t="s">
        <v>547</v>
      </c>
      <c r="V18" s="172" t="s">
        <v>651</v>
      </c>
    </row>
    <row r="19" spans="1:22" x14ac:dyDescent="0.25">
      <c r="A19" s="171">
        <v>16</v>
      </c>
      <c r="B19" s="154" t="s">
        <v>7</v>
      </c>
      <c r="C19" s="177" t="s">
        <v>564</v>
      </c>
      <c r="D19" s="154" t="s">
        <v>652</v>
      </c>
      <c r="E19" s="154" t="s">
        <v>114</v>
      </c>
      <c r="F19" s="154" t="s">
        <v>653</v>
      </c>
      <c r="G19" s="177" t="s">
        <v>654</v>
      </c>
      <c r="H19" s="154" t="s">
        <v>114</v>
      </c>
      <c r="I19" s="172" t="s">
        <v>114</v>
      </c>
      <c r="J19" s="154" t="s">
        <v>655</v>
      </c>
      <c r="K19" s="154" t="s">
        <v>656</v>
      </c>
      <c r="L19" s="154" t="s">
        <v>114</v>
      </c>
      <c r="M19" s="154" t="s">
        <v>657</v>
      </c>
      <c r="N19" s="154" t="s">
        <v>658</v>
      </c>
      <c r="O19" s="154" t="s">
        <v>536</v>
      </c>
      <c r="P19" s="154" t="s">
        <v>114</v>
      </c>
      <c r="Q19" s="154" t="s">
        <v>659</v>
      </c>
      <c r="R19" s="154" t="s">
        <v>592</v>
      </c>
      <c r="S19" s="154" t="s">
        <v>547</v>
      </c>
      <c r="T19" s="154" t="s">
        <v>660</v>
      </c>
      <c r="U19" s="172" t="s">
        <v>592</v>
      </c>
      <c r="V19" s="172" t="s">
        <v>661</v>
      </c>
    </row>
    <row r="20" spans="1:22" x14ac:dyDescent="0.25">
      <c r="A20" s="171">
        <v>17</v>
      </c>
      <c r="B20" s="154" t="s">
        <v>8</v>
      </c>
      <c r="C20" s="177" t="s">
        <v>662</v>
      </c>
      <c r="D20" s="154" t="s">
        <v>663</v>
      </c>
      <c r="E20" s="154" t="s">
        <v>114</v>
      </c>
      <c r="F20" s="154" t="s">
        <v>664</v>
      </c>
      <c r="G20" s="177" t="s">
        <v>665</v>
      </c>
      <c r="H20" s="154" t="s">
        <v>114</v>
      </c>
      <c r="I20" s="172" t="s">
        <v>114</v>
      </c>
      <c r="J20" s="154" t="s">
        <v>666</v>
      </c>
      <c r="K20" s="154" t="s">
        <v>667</v>
      </c>
      <c r="L20" s="154" t="s">
        <v>114</v>
      </c>
      <c r="M20" s="154" t="s">
        <v>668</v>
      </c>
      <c r="N20" s="154" t="s">
        <v>669</v>
      </c>
      <c r="O20" s="154" t="s">
        <v>536</v>
      </c>
      <c r="P20" s="154" t="s">
        <v>114</v>
      </c>
      <c r="Q20" s="154" t="s">
        <v>670</v>
      </c>
      <c r="R20" s="154" t="s">
        <v>576</v>
      </c>
      <c r="S20" s="154" t="s">
        <v>534</v>
      </c>
      <c r="T20" s="154" t="s">
        <v>625</v>
      </c>
      <c r="U20" s="172" t="s">
        <v>592</v>
      </c>
      <c r="V20" s="172" t="s">
        <v>671</v>
      </c>
    </row>
    <row r="21" spans="1:22" x14ac:dyDescent="0.25">
      <c r="A21" s="171">
        <v>18</v>
      </c>
      <c r="B21" s="154" t="s">
        <v>9</v>
      </c>
      <c r="C21" s="177" t="s">
        <v>545</v>
      </c>
      <c r="D21" s="154" t="s">
        <v>672</v>
      </c>
      <c r="E21" s="154" t="s">
        <v>114</v>
      </c>
      <c r="F21" s="154" t="s">
        <v>526</v>
      </c>
      <c r="G21" s="177" t="s">
        <v>673</v>
      </c>
      <c r="H21" s="154" t="s">
        <v>114</v>
      </c>
      <c r="I21" s="172" t="s">
        <v>114</v>
      </c>
      <c r="J21" s="154" t="s">
        <v>674</v>
      </c>
      <c r="K21" s="154" t="s">
        <v>675</v>
      </c>
      <c r="L21" s="154" t="s">
        <v>114</v>
      </c>
      <c r="M21" s="154" t="s">
        <v>676</v>
      </c>
      <c r="N21" s="154" t="s">
        <v>677</v>
      </c>
      <c r="O21" s="154" t="s">
        <v>536</v>
      </c>
      <c r="P21" s="154" t="s">
        <v>114</v>
      </c>
      <c r="Q21" s="154" t="s">
        <v>678</v>
      </c>
      <c r="R21" s="154" t="s">
        <v>592</v>
      </c>
      <c r="S21" s="154" t="s">
        <v>547</v>
      </c>
      <c r="T21" s="154" t="s">
        <v>660</v>
      </c>
      <c r="U21" s="172" t="s">
        <v>576</v>
      </c>
      <c r="V21" s="172" t="s">
        <v>679</v>
      </c>
    </row>
    <row r="22" spans="1:22" x14ac:dyDescent="0.25">
      <c r="A22" s="171">
        <v>19</v>
      </c>
      <c r="B22" s="154" t="s">
        <v>19</v>
      </c>
      <c r="C22" s="177" t="s">
        <v>680</v>
      </c>
      <c r="D22" s="154" t="s">
        <v>681</v>
      </c>
      <c r="E22" s="154" t="s">
        <v>682</v>
      </c>
      <c r="F22" s="154" t="s">
        <v>683</v>
      </c>
      <c r="G22" s="177" t="s">
        <v>684</v>
      </c>
      <c r="H22" s="154" t="s">
        <v>114</v>
      </c>
      <c r="I22" s="172" t="s">
        <v>114</v>
      </c>
      <c r="J22" s="154" t="s">
        <v>685</v>
      </c>
      <c r="K22" s="154" t="s">
        <v>686</v>
      </c>
      <c r="L22" s="154" t="s">
        <v>114</v>
      </c>
      <c r="M22" s="154" t="s">
        <v>687</v>
      </c>
      <c r="N22" s="154" t="s">
        <v>545</v>
      </c>
      <c r="O22" s="154" t="s">
        <v>546</v>
      </c>
      <c r="P22" s="154" t="s">
        <v>534</v>
      </c>
      <c r="Q22" s="154" t="s">
        <v>688</v>
      </c>
      <c r="R22" s="154" t="s">
        <v>626</v>
      </c>
      <c r="S22" s="154" t="s">
        <v>546</v>
      </c>
      <c r="T22" s="154" t="s">
        <v>602</v>
      </c>
      <c r="U22" s="172" t="s">
        <v>547</v>
      </c>
      <c r="V22" s="172" t="s">
        <v>689</v>
      </c>
    </row>
    <row r="23" spans="1:22" x14ac:dyDescent="0.25">
      <c r="A23" s="171">
        <v>20</v>
      </c>
      <c r="B23" s="154" t="s">
        <v>20</v>
      </c>
      <c r="C23" s="177" t="s">
        <v>690</v>
      </c>
      <c r="D23" s="154" t="s">
        <v>691</v>
      </c>
      <c r="E23" s="154" t="s">
        <v>692</v>
      </c>
      <c r="F23" s="154" t="s">
        <v>114</v>
      </c>
      <c r="G23" s="177" t="s">
        <v>597</v>
      </c>
      <c r="H23" s="154" t="s">
        <v>114</v>
      </c>
      <c r="I23" s="172" t="s">
        <v>114</v>
      </c>
      <c r="J23" s="154" t="s">
        <v>693</v>
      </c>
      <c r="K23" s="154" t="s">
        <v>694</v>
      </c>
      <c r="L23" s="154" t="s">
        <v>114</v>
      </c>
      <c r="M23" s="154" t="s">
        <v>695</v>
      </c>
      <c r="N23" s="154" t="s">
        <v>659</v>
      </c>
      <c r="O23" s="154" t="s">
        <v>576</v>
      </c>
      <c r="P23" s="154" t="s">
        <v>114</v>
      </c>
      <c r="Q23" s="154" t="s">
        <v>696</v>
      </c>
      <c r="R23" s="154" t="s">
        <v>547</v>
      </c>
      <c r="S23" s="154" t="s">
        <v>534</v>
      </c>
      <c r="T23" s="154" t="s">
        <v>533</v>
      </c>
      <c r="U23" s="172" t="s">
        <v>547</v>
      </c>
      <c r="V23" s="172" t="s">
        <v>697</v>
      </c>
    </row>
    <row r="24" spans="1:22" x14ac:dyDescent="0.25">
      <c r="A24" s="171">
        <v>21</v>
      </c>
      <c r="B24" s="154" t="s">
        <v>21</v>
      </c>
      <c r="C24" s="177" t="s">
        <v>698</v>
      </c>
      <c r="D24" s="154" t="s">
        <v>699</v>
      </c>
      <c r="E24" s="154" t="s">
        <v>596</v>
      </c>
      <c r="F24" s="154" t="s">
        <v>700</v>
      </c>
      <c r="G24" s="177" t="s">
        <v>701</v>
      </c>
      <c r="H24" s="154" t="s">
        <v>114</v>
      </c>
      <c r="I24" s="172" t="s">
        <v>114</v>
      </c>
      <c r="J24" s="154" t="s">
        <v>693</v>
      </c>
      <c r="K24" s="154" t="s">
        <v>702</v>
      </c>
      <c r="L24" s="154" t="s">
        <v>114</v>
      </c>
      <c r="M24" s="154" t="s">
        <v>703</v>
      </c>
      <c r="N24" s="154" t="s">
        <v>662</v>
      </c>
      <c r="O24" s="154" t="s">
        <v>546</v>
      </c>
      <c r="P24" s="154" t="s">
        <v>114</v>
      </c>
      <c r="Q24" s="154" t="s">
        <v>704</v>
      </c>
      <c r="R24" s="154" t="s">
        <v>534</v>
      </c>
      <c r="S24" s="154" t="s">
        <v>534</v>
      </c>
      <c r="T24" s="154" t="s">
        <v>533</v>
      </c>
      <c r="U24" s="172" t="s">
        <v>592</v>
      </c>
      <c r="V24" s="172" t="s">
        <v>705</v>
      </c>
    </row>
    <row r="25" spans="1:22" x14ac:dyDescent="0.25">
      <c r="A25" s="171">
        <v>22</v>
      </c>
      <c r="B25" s="154" t="s">
        <v>31</v>
      </c>
      <c r="C25" s="177" t="s">
        <v>706</v>
      </c>
      <c r="D25" s="154" t="s">
        <v>707</v>
      </c>
      <c r="E25" s="154" t="s">
        <v>708</v>
      </c>
      <c r="F25" s="154" t="s">
        <v>709</v>
      </c>
      <c r="G25" s="177" t="s">
        <v>710</v>
      </c>
      <c r="H25" s="154" t="s">
        <v>114</v>
      </c>
      <c r="I25" s="172" t="s">
        <v>114</v>
      </c>
      <c r="J25" s="154" t="s">
        <v>711</v>
      </c>
      <c r="K25" s="154" t="s">
        <v>712</v>
      </c>
      <c r="L25" s="154" t="s">
        <v>533</v>
      </c>
      <c r="M25" s="154" t="s">
        <v>701</v>
      </c>
      <c r="N25" s="154" t="s">
        <v>584</v>
      </c>
      <c r="O25" s="154" t="s">
        <v>546</v>
      </c>
      <c r="P25" s="154" t="s">
        <v>534</v>
      </c>
      <c r="Q25" s="154" t="s">
        <v>713</v>
      </c>
      <c r="R25" s="154" t="s">
        <v>534</v>
      </c>
      <c r="S25" s="154" t="s">
        <v>592</v>
      </c>
      <c r="T25" s="154" t="s">
        <v>592</v>
      </c>
      <c r="U25" s="172" t="s">
        <v>547</v>
      </c>
      <c r="V25" s="172" t="s">
        <v>714</v>
      </c>
    </row>
    <row r="26" spans="1:22" x14ac:dyDescent="0.25">
      <c r="A26" s="171">
        <v>23</v>
      </c>
      <c r="B26" s="154" t="s">
        <v>32</v>
      </c>
      <c r="C26" s="177" t="s">
        <v>706</v>
      </c>
      <c r="D26" s="154" t="s">
        <v>702</v>
      </c>
      <c r="E26" s="154" t="s">
        <v>715</v>
      </c>
      <c r="F26" s="154" t="s">
        <v>716</v>
      </c>
      <c r="G26" s="177" t="s">
        <v>717</v>
      </c>
      <c r="H26" s="154" t="s">
        <v>114</v>
      </c>
      <c r="I26" s="172" t="s">
        <v>114</v>
      </c>
      <c r="J26" s="154" t="s">
        <v>588</v>
      </c>
      <c r="K26" s="154" t="s">
        <v>718</v>
      </c>
      <c r="L26" s="154" t="s">
        <v>576</v>
      </c>
      <c r="M26" s="154" t="s">
        <v>719</v>
      </c>
      <c r="N26" s="154" t="s">
        <v>640</v>
      </c>
      <c r="O26" s="154" t="s">
        <v>576</v>
      </c>
      <c r="P26" s="154" t="s">
        <v>534</v>
      </c>
      <c r="Q26" s="154" t="s">
        <v>720</v>
      </c>
      <c r="R26" s="154" t="s">
        <v>534</v>
      </c>
      <c r="S26" s="154" t="s">
        <v>547</v>
      </c>
      <c r="T26" s="154" t="s">
        <v>592</v>
      </c>
      <c r="U26" s="172" t="s">
        <v>547</v>
      </c>
      <c r="V26" s="172" t="s">
        <v>713</v>
      </c>
    </row>
    <row r="27" spans="1:22" x14ac:dyDescent="0.25">
      <c r="A27" s="171">
        <v>24</v>
      </c>
      <c r="B27" s="154" t="s">
        <v>33</v>
      </c>
      <c r="C27" s="177" t="s">
        <v>582</v>
      </c>
      <c r="D27" s="154" t="s">
        <v>604</v>
      </c>
      <c r="E27" s="154" t="s">
        <v>721</v>
      </c>
      <c r="F27" s="154" t="s">
        <v>114</v>
      </c>
      <c r="G27" s="177" t="s">
        <v>701</v>
      </c>
      <c r="H27" s="154" t="s">
        <v>114</v>
      </c>
      <c r="I27" s="172" t="s">
        <v>114</v>
      </c>
      <c r="J27" s="154" t="s">
        <v>722</v>
      </c>
      <c r="K27" s="154" t="s">
        <v>723</v>
      </c>
      <c r="L27" s="154" t="s">
        <v>533</v>
      </c>
      <c r="M27" s="154" t="s">
        <v>600</v>
      </c>
      <c r="N27" s="154" t="s">
        <v>594</v>
      </c>
      <c r="O27" s="154" t="s">
        <v>576</v>
      </c>
      <c r="P27" s="154" t="s">
        <v>534</v>
      </c>
      <c r="Q27" s="154" t="s">
        <v>724</v>
      </c>
      <c r="R27" s="154" t="s">
        <v>534</v>
      </c>
      <c r="S27" s="154" t="s">
        <v>534</v>
      </c>
      <c r="T27" s="154" t="s">
        <v>592</v>
      </c>
      <c r="U27" s="172" t="s">
        <v>547</v>
      </c>
      <c r="V27" s="172" t="s">
        <v>725</v>
      </c>
    </row>
    <row r="28" spans="1:22" x14ac:dyDescent="0.25">
      <c r="A28" s="171">
        <v>25</v>
      </c>
      <c r="B28" s="154" t="s">
        <v>43</v>
      </c>
      <c r="C28" s="177" t="s">
        <v>584</v>
      </c>
      <c r="D28" s="154" t="s">
        <v>726</v>
      </c>
      <c r="E28" s="154" t="s">
        <v>727</v>
      </c>
      <c r="F28" s="154" t="s">
        <v>586</v>
      </c>
      <c r="G28" s="177" t="s">
        <v>728</v>
      </c>
      <c r="H28" s="154" t="s">
        <v>114</v>
      </c>
      <c r="I28" s="172" t="s">
        <v>114</v>
      </c>
      <c r="J28" s="154" t="s">
        <v>729</v>
      </c>
      <c r="K28" s="154" t="s">
        <v>730</v>
      </c>
      <c r="L28" s="154" t="s">
        <v>536</v>
      </c>
      <c r="M28" s="154" t="s">
        <v>731</v>
      </c>
      <c r="N28" s="154" t="s">
        <v>624</v>
      </c>
      <c r="O28" s="154" t="s">
        <v>576</v>
      </c>
      <c r="P28" s="154" t="s">
        <v>534</v>
      </c>
      <c r="Q28" s="154" t="s">
        <v>732</v>
      </c>
      <c r="R28" s="154" t="s">
        <v>733</v>
      </c>
      <c r="S28" s="154" t="s">
        <v>734</v>
      </c>
      <c r="T28" s="154" t="s">
        <v>547</v>
      </c>
      <c r="U28" s="172" t="s">
        <v>534</v>
      </c>
      <c r="V28" s="172" t="s">
        <v>735</v>
      </c>
    </row>
    <row r="29" spans="1:22" x14ac:dyDescent="0.25">
      <c r="A29" s="171">
        <v>26</v>
      </c>
      <c r="B29" s="154" t="s">
        <v>44</v>
      </c>
      <c r="C29" s="177" t="s">
        <v>640</v>
      </c>
      <c r="D29" s="154" t="s">
        <v>736</v>
      </c>
      <c r="E29" s="154" t="s">
        <v>737</v>
      </c>
      <c r="F29" s="154" t="s">
        <v>721</v>
      </c>
      <c r="G29" s="177" t="s">
        <v>738</v>
      </c>
      <c r="H29" s="154" t="s">
        <v>114</v>
      </c>
      <c r="I29" s="172" t="s">
        <v>114</v>
      </c>
      <c r="J29" s="154" t="s">
        <v>739</v>
      </c>
      <c r="K29" s="154" t="s">
        <v>740</v>
      </c>
      <c r="L29" s="154" t="s">
        <v>660</v>
      </c>
      <c r="M29" s="154" t="s">
        <v>741</v>
      </c>
      <c r="N29" s="154" t="s">
        <v>637</v>
      </c>
      <c r="O29" s="154" t="s">
        <v>576</v>
      </c>
      <c r="P29" s="154" t="s">
        <v>547</v>
      </c>
      <c r="Q29" s="154" t="s">
        <v>742</v>
      </c>
      <c r="R29" s="154" t="s">
        <v>592</v>
      </c>
      <c r="S29" s="154" t="s">
        <v>576</v>
      </c>
      <c r="T29" s="154" t="s">
        <v>547</v>
      </c>
      <c r="U29" s="172" t="s">
        <v>547</v>
      </c>
      <c r="V29" s="172" t="s">
        <v>743</v>
      </c>
    </row>
    <row r="30" spans="1:22" x14ac:dyDescent="0.25">
      <c r="A30" s="171">
        <v>27</v>
      </c>
      <c r="B30" s="154" t="s">
        <v>45</v>
      </c>
      <c r="C30" s="177" t="s">
        <v>640</v>
      </c>
      <c r="D30" s="154" t="s">
        <v>688</v>
      </c>
      <c r="E30" s="154" t="s">
        <v>629</v>
      </c>
      <c r="F30" s="154" t="s">
        <v>744</v>
      </c>
      <c r="G30" s="177" t="s">
        <v>745</v>
      </c>
      <c r="H30" s="154" t="s">
        <v>114</v>
      </c>
      <c r="I30" s="172" t="s">
        <v>114</v>
      </c>
      <c r="J30" s="154" t="s">
        <v>746</v>
      </c>
      <c r="K30" s="154" t="s">
        <v>747</v>
      </c>
      <c r="L30" s="154" t="s">
        <v>748</v>
      </c>
      <c r="M30" s="154" t="s">
        <v>731</v>
      </c>
      <c r="N30" s="154" t="s">
        <v>618</v>
      </c>
      <c r="O30" s="154" t="s">
        <v>576</v>
      </c>
      <c r="P30" s="154" t="s">
        <v>534</v>
      </c>
      <c r="Q30" s="154" t="s">
        <v>745</v>
      </c>
      <c r="R30" s="154" t="s">
        <v>534</v>
      </c>
      <c r="S30" s="154" t="s">
        <v>592</v>
      </c>
      <c r="T30" s="154" t="s">
        <v>547</v>
      </c>
      <c r="U30" s="172" t="s">
        <v>547</v>
      </c>
      <c r="V30" s="172" t="s">
        <v>568</v>
      </c>
    </row>
    <row r="31" spans="1:22" x14ac:dyDescent="0.25">
      <c r="A31" s="171">
        <v>28</v>
      </c>
      <c r="B31" s="154" t="s">
        <v>55</v>
      </c>
      <c r="C31" s="177" t="s">
        <v>749</v>
      </c>
      <c r="D31" s="154" t="s">
        <v>595</v>
      </c>
      <c r="E31" s="154" t="s">
        <v>664</v>
      </c>
      <c r="F31" s="154" t="s">
        <v>629</v>
      </c>
      <c r="G31" s="177" t="s">
        <v>750</v>
      </c>
      <c r="H31" s="154" t="s">
        <v>114</v>
      </c>
      <c r="I31" s="172" t="s">
        <v>114</v>
      </c>
      <c r="J31" s="154" t="s">
        <v>751</v>
      </c>
      <c r="K31" s="154" t="s">
        <v>752</v>
      </c>
      <c r="L31" s="154" t="s">
        <v>626</v>
      </c>
      <c r="M31" s="154" t="s">
        <v>753</v>
      </c>
      <c r="N31" s="154" t="s">
        <v>754</v>
      </c>
      <c r="O31" s="154" t="s">
        <v>576</v>
      </c>
      <c r="P31" s="154" t="s">
        <v>547</v>
      </c>
      <c r="Q31" s="154" t="s">
        <v>755</v>
      </c>
      <c r="R31" s="154" t="s">
        <v>547</v>
      </c>
      <c r="S31" s="154" t="s">
        <v>547</v>
      </c>
      <c r="T31" s="154" t="s">
        <v>547</v>
      </c>
      <c r="U31" s="172" t="s">
        <v>534</v>
      </c>
      <c r="V31" s="172" t="s">
        <v>756</v>
      </c>
    </row>
    <row r="32" spans="1:22" x14ac:dyDescent="0.25">
      <c r="A32" s="171">
        <v>29</v>
      </c>
      <c r="B32" s="154" t="s">
        <v>56</v>
      </c>
      <c r="C32" s="177" t="s">
        <v>749</v>
      </c>
      <c r="D32" s="154" t="s">
        <v>757</v>
      </c>
      <c r="E32" s="154" t="s">
        <v>664</v>
      </c>
      <c r="F32" s="154" t="s">
        <v>758</v>
      </c>
      <c r="G32" s="177" t="s">
        <v>759</v>
      </c>
      <c r="H32" s="154" t="s">
        <v>114</v>
      </c>
      <c r="I32" s="172" t="s">
        <v>114</v>
      </c>
      <c r="J32" s="154" t="s">
        <v>760</v>
      </c>
      <c r="K32" s="154" t="s">
        <v>761</v>
      </c>
      <c r="L32" s="154" t="s">
        <v>748</v>
      </c>
      <c r="M32" s="154" t="s">
        <v>762</v>
      </c>
      <c r="N32" s="154" t="s">
        <v>754</v>
      </c>
      <c r="O32" s="154" t="s">
        <v>576</v>
      </c>
      <c r="P32" s="154" t="s">
        <v>547</v>
      </c>
      <c r="Q32" s="154" t="s">
        <v>763</v>
      </c>
      <c r="R32" s="154" t="s">
        <v>534</v>
      </c>
      <c r="S32" s="154" t="s">
        <v>610</v>
      </c>
      <c r="T32" s="154" t="s">
        <v>547</v>
      </c>
      <c r="U32" s="172" t="s">
        <v>534</v>
      </c>
      <c r="V32" s="172" t="s">
        <v>764</v>
      </c>
    </row>
    <row r="33" spans="1:22" x14ac:dyDescent="0.25">
      <c r="A33" s="171">
        <v>30</v>
      </c>
      <c r="B33" s="154" t="s">
        <v>57</v>
      </c>
      <c r="C33" s="177" t="s">
        <v>749</v>
      </c>
      <c r="D33" s="154" t="s">
        <v>707</v>
      </c>
      <c r="E33" s="154" t="s">
        <v>683</v>
      </c>
      <c r="F33" s="154" t="s">
        <v>114</v>
      </c>
      <c r="G33" s="177" t="s">
        <v>765</v>
      </c>
      <c r="H33" s="154" t="s">
        <v>114</v>
      </c>
      <c r="I33" s="172" t="s">
        <v>114</v>
      </c>
      <c r="J33" s="154" t="s">
        <v>766</v>
      </c>
      <c r="K33" s="154" t="s">
        <v>767</v>
      </c>
      <c r="L33" s="154" t="s">
        <v>768</v>
      </c>
      <c r="M33" s="154" t="s">
        <v>769</v>
      </c>
      <c r="N33" s="154" t="s">
        <v>660</v>
      </c>
      <c r="O33" s="154" t="s">
        <v>576</v>
      </c>
      <c r="P33" s="154" t="s">
        <v>592</v>
      </c>
      <c r="Q33" s="154" t="s">
        <v>770</v>
      </c>
      <c r="R33" s="154" t="s">
        <v>534</v>
      </c>
      <c r="S33" s="154" t="s">
        <v>592</v>
      </c>
      <c r="T33" s="154" t="s">
        <v>534</v>
      </c>
      <c r="U33" s="172" t="s">
        <v>534</v>
      </c>
      <c r="V33" s="172" t="s">
        <v>771</v>
      </c>
    </row>
    <row r="34" spans="1:22" x14ac:dyDescent="0.25">
      <c r="A34" s="171">
        <v>31</v>
      </c>
      <c r="B34" s="154" t="s">
        <v>10</v>
      </c>
      <c r="C34" s="177" t="s">
        <v>772</v>
      </c>
      <c r="D34" s="154" t="s">
        <v>561</v>
      </c>
      <c r="E34" s="154" t="s">
        <v>114</v>
      </c>
      <c r="F34" s="154" t="s">
        <v>551</v>
      </c>
      <c r="G34" s="177" t="s">
        <v>773</v>
      </c>
      <c r="H34" s="154" t="s">
        <v>114</v>
      </c>
      <c r="I34" s="172" t="s">
        <v>114</v>
      </c>
      <c r="J34" s="154" t="s">
        <v>542</v>
      </c>
      <c r="K34" s="154" t="s">
        <v>774</v>
      </c>
      <c r="L34" s="154" t="s">
        <v>114</v>
      </c>
      <c r="M34" s="154" t="s">
        <v>746</v>
      </c>
      <c r="N34" s="154" t="s">
        <v>775</v>
      </c>
      <c r="O34" s="154" t="s">
        <v>546</v>
      </c>
      <c r="P34" s="154" t="s">
        <v>114</v>
      </c>
      <c r="Q34" s="154" t="s">
        <v>592</v>
      </c>
      <c r="R34" s="154" t="s">
        <v>534</v>
      </c>
      <c r="S34" s="154" t="s">
        <v>534</v>
      </c>
      <c r="T34" s="154" t="s">
        <v>537</v>
      </c>
      <c r="U34" s="172" t="s">
        <v>592</v>
      </c>
      <c r="V34" s="172" t="s">
        <v>740</v>
      </c>
    </row>
    <row r="35" spans="1:22" x14ac:dyDescent="0.25">
      <c r="A35" s="171">
        <v>32</v>
      </c>
      <c r="B35" s="154" t="s">
        <v>11</v>
      </c>
      <c r="C35" s="177" t="s">
        <v>776</v>
      </c>
      <c r="D35" s="154" t="s">
        <v>571</v>
      </c>
      <c r="E35" s="154" t="s">
        <v>114</v>
      </c>
      <c r="F35" s="154" t="s">
        <v>551</v>
      </c>
      <c r="G35" s="177" t="s">
        <v>777</v>
      </c>
      <c r="H35" s="154" t="s">
        <v>114</v>
      </c>
      <c r="I35" s="172" t="s">
        <v>114</v>
      </c>
      <c r="J35" s="154" t="s">
        <v>778</v>
      </c>
      <c r="K35" s="154" t="s">
        <v>530</v>
      </c>
      <c r="L35" s="154" t="s">
        <v>114</v>
      </c>
      <c r="M35" s="154" t="s">
        <v>766</v>
      </c>
      <c r="N35" s="154" t="s">
        <v>779</v>
      </c>
      <c r="O35" s="154" t="s">
        <v>576</v>
      </c>
      <c r="P35" s="154" t="s">
        <v>114</v>
      </c>
      <c r="Q35" s="154" t="s">
        <v>576</v>
      </c>
      <c r="R35" s="154" t="s">
        <v>547</v>
      </c>
      <c r="S35" s="154" t="s">
        <v>592</v>
      </c>
      <c r="T35" s="154" t="s">
        <v>537</v>
      </c>
      <c r="U35" s="172" t="s">
        <v>547</v>
      </c>
      <c r="V35" s="172" t="s">
        <v>780</v>
      </c>
    </row>
    <row r="36" spans="1:22" x14ac:dyDescent="0.25">
      <c r="A36" s="171">
        <v>33</v>
      </c>
      <c r="B36" s="154" t="s">
        <v>12</v>
      </c>
      <c r="C36" s="177" t="s">
        <v>645</v>
      </c>
      <c r="D36" s="154" t="s">
        <v>781</v>
      </c>
      <c r="E36" s="154" t="s">
        <v>114</v>
      </c>
      <c r="F36" s="154" t="s">
        <v>782</v>
      </c>
      <c r="G36" s="177" t="s">
        <v>783</v>
      </c>
      <c r="H36" s="154" t="s">
        <v>114</v>
      </c>
      <c r="I36" s="172" t="s">
        <v>114</v>
      </c>
      <c r="J36" s="154" t="s">
        <v>784</v>
      </c>
      <c r="K36" s="154" t="s">
        <v>785</v>
      </c>
      <c r="L36" s="154" t="s">
        <v>114</v>
      </c>
      <c r="M36" s="154" t="s">
        <v>531</v>
      </c>
      <c r="N36" s="154" t="s">
        <v>786</v>
      </c>
      <c r="O36" s="154" t="s">
        <v>546</v>
      </c>
      <c r="P36" s="154" t="s">
        <v>114</v>
      </c>
      <c r="Q36" s="154" t="s">
        <v>602</v>
      </c>
      <c r="R36" s="154" t="s">
        <v>534</v>
      </c>
      <c r="S36" s="154" t="s">
        <v>534</v>
      </c>
      <c r="T36" s="154" t="s">
        <v>537</v>
      </c>
      <c r="U36" s="172" t="s">
        <v>592</v>
      </c>
      <c r="V36" s="172" t="s">
        <v>787</v>
      </c>
    </row>
    <row r="37" spans="1:22" x14ac:dyDescent="0.25">
      <c r="A37" s="171">
        <v>34</v>
      </c>
      <c r="B37" s="154" t="s">
        <v>22</v>
      </c>
      <c r="C37" s="177" t="s">
        <v>678</v>
      </c>
      <c r="D37" s="154" t="s">
        <v>788</v>
      </c>
      <c r="E37" s="154" t="s">
        <v>114</v>
      </c>
      <c r="F37" s="154" t="s">
        <v>789</v>
      </c>
      <c r="G37" s="177" t="s">
        <v>790</v>
      </c>
      <c r="H37" s="154" t="s">
        <v>114</v>
      </c>
      <c r="I37" s="172" t="s">
        <v>114</v>
      </c>
      <c r="J37" s="154" t="s">
        <v>791</v>
      </c>
      <c r="K37" s="154" t="s">
        <v>792</v>
      </c>
      <c r="L37" s="154" t="s">
        <v>592</v>
      </c>
      <c r="M37" s="154" t="s">
        <v>793</v>
      </c>
      <c r="N37" s="154" t="s">
        <v>569</v>
      </c>
      <c r="O37" s="154" t="s">
        <v>534</v>
      </c>
      <c r="P37" s="154" t="s">
        <v>114</v>
      </c>
      <c r="Q37" s="154" t="s">
        <v>775</v>
      </c>
      <c r="R37" s="154" t="s">
        <v>567</v>
      </c>
      <c r="S37" s="154" t="s">
        <v>534</v>
      </c>
      <c r="T37" s="154" t="s">
        <v>576</v>
      </c>
      <c r="U37" s="172" t="s">
        <v>592</v>
      </c>
      <c r="V37" s="172" t="s">
        <v>794</v>
      </c>
    </row>
    <row r="38" spans="1:22" x14ac:dyDescent="0.25">
      <c r="A38" s="171">
        <v>35</v>
      </c>
      <c r="B38" s="154" t="s">
        <v>23</v>
      </c>
      <c r="C38" s="177" t="s">
        <v>795</v>
      </c>
      <c r="D38" s="154" t="s">
        <v>796</v>
      </c>
      <c r="E38" s="154" t="s">
        <v>114</v>
      </c>
      <c r="F38" s="154" t="s">
        <v>680</v>
      </c>
      <c r="G38" s="177" t="s">
        <v>797</v>
      </c>
      <c r="H38" s="154" t="s">
        <v>114</v>
      </c>
      <c r="I38" s="172" t="s">
        <v>114</v>
      </c>
      <c r="J38" s="154" t="s">
        <v>798</v>
      </c>
      <c r="K38" s="154" t="s">
        <v>577</v>
      </c>
      <c r="L38" s="154" t="s">
        <v>592</v>
      </c>
      <c r="M38" s="154" t="s">
        <v>799</v>
      </c>
      <c r="N38" s="154" t="s">
        <v>800</v>
      </c>
      <c r="O38" s="154" t="s">
        <v>547</v>
      </c>
      <c r="P38" s="154" t="s">
        <v>534</v>
      </c>
      <c r="Q38" s="154" t="s">
        <v>801</v>
      </c>
      <c r="R38" s="154" t="s">
        <v>802</v>
      </c>
      <c r="S38" s="154" t="s">
        <v>748</v>
      </c>
      <c r="T38" s="154" t="s">
        <v>546</v>
      </c>
      <c r="U38" s="172" t="s">
        <v>547</v>
      </c>
      <c r="V38" s="172" t="s">
        <v>632</v>
      </c>
    </row>
    <row r="39" spans="1:22" x14ac:dyDescent="0.25">
      <c r="A39" s="171">
        <v>36</v>
      </c>
      <c r="B39" s="154" t="s">
        <v>24</v>
      </c>
      <c r="C39" s="177" t="s">
        <v>678</v>
      </c>
      <c r="D39" s="154" t="s">
        <v>803</v>
      </c>
      <c r="E39" s="154" t="s">
        <v>114</v>
      </c>
      <c r="F39" s="154" t="s">
        <v>527</v>
      </c>
      <c r="G39" s="177" t="s">
        <v>804</v>
      </c>
      <c r="H39" s="154" t="s">
        <v>114</v>
      </c>
      <c r="I39" s="172" t="s">
        <v>114</v>
      </c>
      <c r="J39" s="154" t="s">
        <v>798</v>
      </c>
      <c r="K39" s="154" t="s">
        <v>805</v>
      </c>
      <c r="L39" s="154" t="s">
        <v>576</v>
      </c>
      <c r="M39" s="154" t="s">
        <v>806</v>
      </c>
      <c r="N39" s="154" t="s">
        <v>807</v>
      </c>
      <c r="O39" s="154" t="s">
        <v>547</v>
      </c>
      <c r="P39" s="154" t="s">
        <v>114</v>
      </c>
      <c r="Q39" s="154" t="s">
        <v>808</v>
      </c>
      <c r="R39" s="154" t="s">
        <v>534</v>
      </c>
      <c r="S39" s="154" t="s">
        <v>534</v>
      </c>
      <c r="T39" s="154" t="s">
        <v>546</v>
      </c>
      <c r="U39" s="172" t="s">
        <v>592</v>
      </c>
      <c r="V39" s="172" t="s">
        <v>634</v>
      </c>
    </row>
    <row r="40" spans="1:22" x14ac:dyDescent="0.25">
      <c r="A40" s="171">
        <v>37</v>
      </c>
      <c r="B40" s="154" t="s">
        <v>34</v>
      </c>
      <c r="C40" s="177" t="s">
        <v>566</v>
      </c>
      <c r="D40" s="154" t="s">
        <v>809</v>
      </c>
      <c r="E40" s="154" t="s">
        <v>114</v>
      </c>
      <c r="F40" s="154" t="s">
        <v>810</v>
      </c>
      <c r="G40" s="177" t="s">
        <v>811</v>
      </c>
      <c r="H40" s="154" t="s">
        <v>114</v>
      </c>
      <c r="I40" s="172" t="s">
        <v>114</v>
      </c>
      <c r="J40" s="154" t="s">
        <v>607</v>
      </c>
      <c r="K40" s="154" t="s">
        <v>659</v>
      </c>
      <c r="L40" s="154" t="s">
        <v>576</v>
      </c>
      <c r="M40" s="154" t="s">
        <v>719</v>
      </c>
      <c r="N40" s="154" t="s">
        <v>566</v>
      </c>
      <c r="O40" s="154" t="s">
        <v>547</v>
      </c>
      <c r="P40" s="154" t="s">
        <v>114</v>
      </c>
      <c r="Q40" s="154" t="s">
        <v>812</v>
      </c>
      <c r="R40" s="154" t="s">
        <v>534</v>
      </c>
      <c r="S40" s="154" t="s">
        <v>534</v>
      </c>
      <c r="T40" s="154" t="s">
        <v>547</v>
      </c>
      <c r="U40" s="172" t="s">
        <v>547</v>
      </c>
      <c r="V40" s="172" t="s">
        <v>741</v>
      </c>
    </row>
    <row r="41" spans="1:22" x14ac:dyDescent="0.25">
      <c r="A41" s="171">
        <v>38</v>
      </c>
      <c r="B41" s="154" t="s">
        <v>35</v>
      </c>
      <c r="C41" s="177" t="s">
        <v>566</v>
      </c>
      <c r="D41" s="154" t="s">
        <v>813</v>
      </c>
      <c r="E41" s="154" t="s">
        <v>114</v>
      </c>
      <c r="F41" s="154" t="s">
        <v>715</v>
      </c>
      <c r="G41" s="177" t="s">
        <v>814</v>
      </c>
      <c r="H41" s="154" t="s">
        <v>114</v>
      </c>
      <c r="I41" s="172" t="s">
        <v>114</v>
      </c>
      <c r="J41" s="154" t="s">
        <v>815</v>
      </c>
      <c r="K41" s="154" t="s">
        <v>589</v>
      </c>
      <c r="L41" s="154" t="s">
        <v>533</v>
      </c>
      <c r="M41" s="154" t="s">
        <v>811</v>
      </c>
      <c r="N41" s="154" t="s">
        <v>566</v>
      </c>
      <c r="O41" s="154" t="s">
        <v>547</v>
      </c>
      <c r="P41" s="154" t="s">
        <v>114</v>
      </c>
      <c r="Q41" s="154" t="s">
        <v>727</v>
      </c>
      <c r="R41" s="154" t="s">
        <v>534</v>
      </c>
      <c r="S41" s="154" t="s">
        <v>534</v>
      </c>
      <c r="T41" s="154" t="s">
        <v>547</v>
      </c>
      <c r="U41" s="172" t="s">
        <v>547</v>
      </c>
      <c r="V41" s="172" t="s">
        <v>623</v>
      </c>
    </row>
    <row r="42" spans="1:22" x14ac:dyDescent="0.25">
      <c r="A42" s="171">
        <v>39</v>
      </c>
      <c r="B42" s="154" t="s">
        <v>36</v>
      </c>
      <c r="C42" s="177" t="s">
        <v>601</v>
      </c>
      <c r="D42" s="154" t="s">
        <v>816</v>
      </c>
      <c r="E42" s="154" t="s">
        <v>114</v>
      </c>
      <c r="F42" s="154" t="s">
        <v>817</v>
      </c>
      <c r="G42" s="177" t="s">
        <v>818</v>
      </c>
      <c r="H42" s="154" t="s">
        <v>114</v>
      </c>
      <c r="I42" s="172" t="s">
        <v>114</v>
      </c>
      <c r="J42" s="154" t="s">
        <v>819</v>
      </c>
      <c r="K42" s="154" t="s">
        <v>659</v>
      </c>
      <c r="L42" s="154" t="s">
        <v>576</v>
      </c>
      <c r="M42" s="154" t="s">
        <v>820</v>
      </c>
      <c r="N42" s="154" t="s">
        <v>566</v>
      </c>
      <c r="O42" s="154" t="s">
        <v>547</v>
      </c>
      <c r="P42" s="154" t="s">
        <v>114</v>
      </c>
      <c r="Q42" s="154" t="s">
        <v>821</v>
      </c>
      <c r="R42" s="154" t="s">
        <v>534</v>
      </c>
      <c r="S42" s="154" t="s">
        <v>592</v>
      </c>
      <c r="T42" s="154" t="s">
        <v>547</v>
      </c>
      <c r="U42" s="172" t="s">
        <v>547</v>
      </c>
      <c r="V42" s="172"/>
    </row>
    <row r="43" spans="1:22" x14ac:dyDescent="0.25">
      <c r="A43" s="171">
        <v>40</v>
      </c>
      <c r="B43" s="154" t="s">
        <v>46</v>
      </c>
      <c r="C43" s="177" t="s">
        <v>822</v>
      </c>
      <c r="D43" s="154" t="s">
        <v>620</v>
      </c>
      <c r="E43" s="154" t="s">
        <v>114</v>
      </c>
      <c r="F43" s="154" t="s">
        <v>823</v>
      </c>
      <c r="G43" s="177" t="s">
        <v>824</v>
      </c>
      <c r="H43" s="154" t="s">
        <v>114</v>
      </c>
      <c r="I43" s="172" t="s">
        <v>114</v>
      </c>
      <c r="J43" s="154" t="s">
        <v>631</v>
      </c>
      <c r="K43" s="154" t="s">
        <v>575</v>
      </c>
      <c r="L43" s="154" t="s">
        <v>114</v>
      </c>
      <c r="M43" s="154" t="s">
        <v>825</v>
      </c>
      <c r="N43" s="154" t="s">
        <v>826</v>
      </c>
      <c r="O43" s="154" t="s">
        <v>534</v>
      </c>
      <c r="P43" s="154" t="s">
        <v>114</v>
      </c>
      <c r="Q43" s="154" t="s">
        <v>827</v>
      </c>
      <c r="R43" s="154" t="s">
        <v>592</v>
      </c>
      <c r="S43" s="154" t="s">
        <v>547</v>
      </c>
      <c r="T43" s="154" t="s">
        <v>534</v>
      </c>
      <c r="U43" s="172" t="s">
        <v>534</v>
      </c>
      <c r="V43" s="172" t="s">
        <v>828</v>
      </c>
    </row>
    <row r="44" spans="1:22" x14ac:dyDescent="0.25">
      <c r="A44" s="171">
        <v>41</v>
      </c>
      <c r="B44" s="154" t="s">
        <v>47</v>
      </c>
      <c r="C44" s="177" t="s">
        <v>822</v>
      </c>
      <c r="D44" s="154" t="s">
        <v>707</v>
      </c>
      <c r="E44" s="154" t="s">
        <v>114</v>
      </c>
      <c r="F44" s="154" t="s">
        <v>758</v>
      </c>
      <c r="G44" s="177" t="s">
        <v>829</v>
      </c>
      <c r="H44" s="154" t="s">
        <v>114</v>
      </c>
      <c r="I44" s="172" t="s">
        <v>114</v>
      </c>
      <c r="J44" s="154" t="s">
        <v>729</v>
      </c>
      <c r="K44" s="154" t="s">
        <v>640</v>
      </c>
      <c r="L44" s="154" t="s">
        <v>576</v>
      </c>
      <c r="M44" s="154" t="s">
        <v>830</v>
      </c>
      <c r="N44" s="154" t="s">
        <v>557</v>
      </c>
      <c r="O44" s="154" t="s">
        <v>547</v>
      </c>
      <c r="P44" s="154" t="s">
        <v>114</v>
      </c>
      <c r="Q44" s="154" t="s">
        <v>831</v>
      </c>
      <c r="R44" s="154" t="s">
        <v>534</v>
      </c>
      <c r="S44" s="154" t="s">
        <v>534</v>
      </c>
      <c r="T44" s="154" t="s">
        <v>534</v>
      </c>
      <c r="U44" s="172" t="s">
        <v>547</v>
      </c>
      <c r="V44" s="172" t="s">
        <v>832</v>
      </c>
    </row>
    <row r="45" spans="1:22" x14ac:dyDescent="0.25">
      <c r="A45" s="171">
        <v>42</v>
      </c>
      <c r="B45" s="154" t="s">
        <v>48</v>
      </c>
      <c r="C45" s="177" t="s">
        <v>833</v>
      </c>
      <c r="D45" s="154" t="s">
        <v>834</v>
      </c>
      <c r="E45" s="154" t="s">
        <v>114</v>
      </c>
      <c r="F45" s="154" t="s">
        <v>727</v>
      </c>
      <c r="G45" s="177" t="s">
        <v>835</v>
      </c>
      <c r="H45" s="154" t="s">
        <v>114</v>
      </c>
      <c r="I45" s="172" t="s">
        <v>114</v>
      </c>
      <c r="J45" s="154" t="s">
        <v>836</v>
      </c>
      <c r="K45" s="154" t="s">
        <v>837</v>
      </c>
      <c r="L45" s="154" t="s">
        <v>114</v>
      </c>
      <c r="M45" s="154" t="s">
        <v>838</v>
      </c>
      <c r="N45" s="154" t="s">
        <v>557</v>
      </c>
      <c r="O45" s="154" t="s">
        <v>547</v>
      </c>
      <c r="P45" s="154" t="s">
        <v>114</v>
      </c>
      <c r="Q45" s="154" t="s">
        <v>839</v>
      </c>
      <c r="R45" s="154" t="s">
        <v>534</v>
      </c>
      <c r="S45" s="154" t="s">
        <v>534</v>
      </c>
      <c r="T45" s="154" t="s">
        <v>534</v>
      </c>
      <c r="U45" s="172" t="s">
        <v>547</v>
      </c>
      <c r="V45" s="172" t="s">
        <v>840</v>
      </c>
    </row>
    <row r="46" spans="1:22" x14ac:dyDescent="0.25">
      <c r="A46" s="171">
        <v>43</v>
      </c>
      <c r="B46" s="154" t="s">
        <v>58</v>
      </c>
      <c r="C46" s="177" t="s">
        <v>841</v>
      </c>
      <c r="D46" s="154" t="s">
        <v>757</v>
      </c>
      <c r="E46" s="154" t="s">
        <v>827</v>
      </c>
      <c r="F46" s="154" t="s">
        <v>114</v>
      </c>
      <c r="G46" s="177" t="s">
        <v>750</v>
      </c>
      <c r="H46" s="154" t="s">
        <v>114</v>
      </c>
      <c r="I46" s="172" t="s">
        <v>114</v>
      </c>
      <c r="J46" s="154" t="s">
        <v>842</v>
      </c>
      <c r="K46" s="154" t="s">
        <v>822</v>
      </c>
      <c r="L46" s="154" t="s">
        <v>533</v>
      </c>
      <c r="M46" s="154" t="s">
        <v>843</v>
      </c>
      <c r="N46" s="154" t="s">
        <v>660</v>
      </c>
      <c r="O46" s="154" t="s">
        <v>547</v>
      </c>
      <c r="P46" s="154" t="s">
        <v>534</v>
      </c>
      <c r="Q46" s="154" t="s">
        <v>844</v>
      </c>
      <c r="R46" s="154" t="s">
        <v>534</v>
      </c>
      <c r="S46" s="154" t="s">
        <v>534</v>
      </c>
      <c r="T46" s="154" t="s">
        <v>534</v>
      </c>
      <c r="U46" s="172" t="s">
        <v>534</v>
      </c>
      <c r="V46" s="172" t="s">
        <v>845</v>
      </c>
    </row>
    <row r="47" spans="1:22" x14ac:dyDescent="0.25">
      <c r="A47" s="171">
        <v>44</v>
      </c>
      <c r="B47" s="154" t="s">
        <v>59</v>
      </c>
      <c r="C47" s="177" t="s">
        <v>589</v>
      </c>
      <c r="D47" s="154" t="s">
        <v>585</v>
      </c>
      <c r="E47" s="154" t="s">
        <v>827</v>
      </c>
      <c r="F47" s="154" t="s">
        <v>737</v>
      </c>
      <c r="G47" s="177" t="s">
        <v>846</v>
      </c>
      <c r="H47" s="154" t="s">
        <v>114</v>
      </c>
      <c r="I47" s="172" t="s">
        <v>114</v>
      </c>
      <c r="J47" s="154" t="s">
        <v>646</v>
      </c>
      <c r="K47" s="154" t="s">
        <v>847</v>
      </c>
      <c r="L47" s="154" t="s">
        <v>576</v>
      </c>
      <c r="M47" s="154" t="s">
        <v>848</v>
      </c>
      <c r="N47" s="154" t="s">
        <v>625</v>
      </c>
      <c r="O47" s="154" t="s">
        <v>534</v>
      </c>
      <c r="P47" s="154" t="s">
        <v>114</v>
      </c>
      <c r="Q47" s="154" t="s">
        <v>849</v>
      </c>
      <c r="R47" s="154" t="s">
        <v>567</v>
      </c>
      <c r="S47" s="154" t="s">
        <v>547</v>
      </c>
      <c r="T47" s="154" t="s">
        <v>534</v>
      </c>
      <c r="U47" s="172" t="s">
        <v>534</v>
      </c>
      <c r="V47" s="172" t="s">
        <v>850</v>
      </c>
    </row>
    <row r="48" spans="1:22" x14ac:dyDescent="0.25">
      <c r="A48" s="171">
        <v>45</v>
      </c>
      <c r="B48" s="154" t="s">
        <v>60</v>
      </c>
      <c r="C48" s="177" t="s">
        <v>851</v>
      </c>
      <c r="D48" s="154" t="s">
        <v>852</v>
      </c>
      <c r="E48" s="154" t="s">
        <v>827</v>
      </c>
      <c r="F48" s="154" t="s">
        <v>708</v>
      </c>
      <c r="G48" s="177" t="s">
        <v>771</v>
      </c>
      <c r="H48" s="154" t="s">
        <v>114</v>
      </c>
      <c r="I48" s="172" t="s">
        <v>114</v>
      </c>
      <c r="J48" s="154" t="s">
        <v>853</v>
      </c>
      <c r="K48" s="154" t="s">
        <v>618</v>
      </c>
      <c r="L48" s="154" t="s">
        <v>576</v>
      </c>
      <c r="M48" s="154" t="s">
        <v>854</v>
      </c>
      <c r="N48" s="154" t="s">
        <v>535</v>
      </c>
      <c r="O48" s="154" t="s">
        <v>547</v>
      </c>
      <c r="P48" s="154" t="s">
        <v>567</v>
      </c>
      <c r="Q48" s="154" t="s">
        <v>855</v>
      </c>
      <c r="R48" s="154" t="s">
        <v>547</v>
      </c>
      <c r="S48" s="154" t="s">
        <v>547</v>
      </c>
      <c r="T48" s="154" t="s">
        <v>534</v>
      </c>
      <c r="U48" s="172" t="s">
        <v>534</v>
      </c>
      <c r="V48" s="172" t="s">
        <v>856</v>
      </c>
    </row>
    <row r="49" spans="1:22" x14ac:dyDescent="0.25">
      <c r="A49" s="171">
        <v>46</v>
      </c>
      <c r="B49" s="154" t="s">
        <v>13</v>
      </c>
      <c r="C49" s="177" t="s">
        <v>857</v>
      </c>
      <c r="D49" s="154" t="s">
        <v>858</v>
      </c>
      <c r="E49" s="154" t="s">
        <v>114</v>
      </c>
      <c r="F49" s="154" t="s">
        <v>859</v>
      </c>
      <c r="G49" s="177" t="s">
        <v>860</v>
      </c>
      <c r="H49" s="154" t="s">
        <v>861</v>
      </c>
      <c r="I49" s="172" t="s">
        <v>114</v>
      </c>
      <c r="J49" s="154" t="s">
        <v>862</v>
      </c>
      <c r="K49" s="154" t="s">
        <v>633</v>
      </c>
      <c r="L49" s="154" t="s">
        <v>114</v>
      </c>
      <c r="M49" s="154" t="s">
        <v>774</v>
      </c>
      <c r="N49" s="154" t="s">
        <v>625</v>
      </c>
      <c r="O49" s="154" t="s">
        <v>546</v>
      </c>
      <c r="P49" s="154" t="s">
        <v>114</v>
      </c>
      <c r="Q49" s="154" t="s">
        <v>643</v>
      </c>
      <c r="R49" s="154" t="s">
        <v>567</v>
      </c>
      <c r="S49" s="154" t="s">
        <v>534</v>
      </c>
      <c r="T49" s="154" t="s">
        <v>547</v>
      </c>
      <c r="U49" s="172" t="s">
        <v>114</v>
      </c>
      <c r="V49" s="172" t="s">
        <v>745</v>
      </c>
    </row>
    <row r="50" spans="1:22" x14ac:dyDescent="0.25">
      <c r="A50" s="171">
        <v>47</v>
      </c>
      <c r="B50" s="154" t="s">
        <v>14</v>
      </c>
      <c r="C50" s="177" t="s">
        <v>706</v>
      </c>
      <c r="D50" s="154" t="s">
        <v>863</v>
      </c>
      <c r="E50" s="154" t="s">
        <v>114</v>
      </c>
      <c r="F50" s="154" t="s">
        <v>527</v>
      </c>
      <c r="G50" s="177" t="s">
        <v>864</v>
      </c>
      <c r="H50" s="154" t="s">
        <v>865</v>
      </c>
      <c r="I50" s="172" t="s">
        <v>114</v>
      </c>
      <c r="J50" s="154" t="s">
        <v>866</v>
      </c>
      <c r="K50" s="154" t="s">
        <v>627</v>
      </c>
      <c r="L50" s="154" t="s">
        <v>576</v>
      </c>
      <c r="M50" s="154" t="s">
        <v>643</v>
      </c>
      <c r="N50" s="154" t="s">
        <v>733</v>
      </c>
      <c r="O50" s="154" t="s">
        <v>546</v>
      </c>
      <c r="P50" s="154" t="s">
        <v>114</v>
      </c>
      <c r="Q50" s="154" t="s">
        <v>637</v>
      </c>
      <c r="R50" s="154" t="s">
        <v>547</v>
      </c>
      <c r="S50" s="154" t="s">
        <v>547</v>
      </c>
      <c r="T50" s="154" t="s">
        <v>547</v>
      </c>
      <c r="U50" s="172" t="s">
        <v>114</v>
      </c>
      <c r="V50" s="172" t="s">
        <v>732</v>
      </c>
    </row>
    <row r="51" spans="1:22" x14ac:dyDescent="0.25">
      <c r="A51" s="171">
        <v>48</v>
      </c>
      <c r="B51" s="154" t="s">
        <v>15</v>
      </c>
      <c r="C51" s="177" t="s">
        <v>589</v>
      </c>
      <c r="D51" s="154" t="s">
        <v>858</v>
      </c>
      <c r="E51" s="154" t="s">
        <v>114</v>
      </c>
      <c r="F51" s="154" t="s">
        <v>561</v>
      </c>
      <c r="G51" s="177" t="s">
        <v>867</v>
      </c>
      <c r="H51" s="154" t="s">
        <v>868</v>
      </c>
      <c r="I51" s="172" t="s">
        <v>114</v>
      </c>
      <c r="J51" s="154" t="s">
        <v>869</v>
      </c>
      <c r="K51" s="154" t="s">
        <v>870</v>
      </c>
      <c r="L51" s="154" t="s">
        <v>592</v>
      </c>
      <c r="M51" s="154" t="s">
        <v>610</v>
      </c>
      <c r="N51" s="154" t="s">
        <v>733</v>
      </c>
      <c r="O51" s="154" t="s">
        <v>592</v>
      </c>
      <c r="P51" s="154" t="s">
        <v>534</v>
      </c>
      <c r="Q51" s="154" t="s">
        <v>637</v>
      </c>
      <c r="R51" s="154" t="s">
        <v>557</v>
      </c>
      <c r="S51" s="154" t="s">
        <v>626</v>
      </c>
      <c r="T51" s="154" t="s">
        <v>547</v>
      </c>
      <c r="U51" s="172" t="s">
        <v>114</v>
      </c>
      <c r="V51" s="172" t="s">
        <v>871</v>
      </c>
    </row>
    <row r="52" spans="1:22" x14ac:dyDescent="0.25">
      <c r="A52" s="171">
        <v>49</v>
      </c>
      <c r="B52" s="154" t="s">
        <v>25</v>
      </c>
      <c r="C52" s="177" t="s">
        <v>662</v>
      </c>
      <c r="D52" s="154" t="s">
        <v>560</v>
      </c>
      <c r="E52" s="154" t="s">
        <v>114</v>
      </c>
      <c r="F52" s="154" t="s">
        <v>571</v>
      </c>
      <c r="G52" s="177" t="s">
        <v>872</v>
      </c>
      <c r="H52" s="154" t="s">
        <v>873</v>
      </c>
      <c r="I52" s="172" t="s">
        <v>114</v>
      </c>
      <c r="J52" s="154" t="s">
        <v>874</v>
      </c>
      <c r="K52" s="154" t="s">
        <v>795</v>
      </c>
      <c r="L52" s="154" t="s">
        <v>576</v>
      </c>
      <c r="M52" s="154" t="s">
        <v>536</v>
      </c>
      <c r="N52" s="154" t="s">
        <v>733</v>
      </c>
      <c r="O52" s="154" t="s">
        <v>534</v>
      </c>
      <c r="P52" s="154" t="s">
        <v>114</v>
      </c>
      <c r="Q52" s="154" t="s">
        <v>618</v>
      </c>
      <c r="R52" s="154" t="s">
        <v>534</v>
      </c>
      <c r="S52" s="154" t="s">
        <v>547</v>
      </c>
      <c r="T52" s="154" t="s">
        <v>534</v>
      </c>
      <c r="U52" s="172" t="s">
        <v>114</v>
      </c>
      <c r="V52" s="172" t="s">
        <v>875</v>
      </c>
    </row>
    <row r="53" spans="1:22" x14ac:dyDescent="0.25">
      <c r="A53" s="171">
        <v>50</v>
      </c>
      <c r="B53" s="154" t="s">
        <v>26</v>
      </c>
      <c r="C53" s="177" t="s">
        <v>749</v>
      </c>
      <c r="D53" s="154" t="s">
        <v>876</v>
      </c>
      <c r="E53" s="154" t="s">
        <v>114</v>
      </c>
      <c r="F53" s="154" t="s">
        <v>683</v>
      </c>
      <c r="G53" s="177" t="s">
        <v>877</v>
      </c>
      <c r="H53" s="154" t="s">
        <v>583</v>
      </c>
      <c r="I53" s="172" t="s">
        <v>114</v>
      </c>
      <c r="J53" s="154" t="s">
        <v>878</v>
      </c>
      <c r="K53" s="154" t="s">
        <v>805</v>
      </c>
      <c r="L53" s="154" t="s">
        <v>114</v>
      </c>
      <c r="M53" s="154" t="s">
        <v>610</v>
      </c>
      <c r="N53" s="154" t="s">
        <v>625</v>
      </c>
      <c r="O53" s="154" t="s">
        <v>547</v>
      </c>
      <c r="P53" s="154" t="s">
        <v>114</v>
      </c>
      <c r="Q53" s="154" t="s">
        <v>637</v>
      </c>
      <c r="R53" s="154" t="s">
        <v>567</v>
      </c>
      <c r="S53" s="154" t="s">
        <v>547</v>
      </c>
      <c r="T53" s="154" t="s">
        <v>534</v>
      </c>
      <c r="U53" s="172" t="s">
        <v>114</v>
      </c>
      <c r="V53" s="172" t="s">
        <v>879</v>
      </c>
    </row>
    <row r="54" spans="1:22" x14ac:dyDescent="0.25">
      <c r="A54" s="171">
        <v>51</v>
      </c>
      <c r="B54" s="154" t="s">
        <v>27</v>
      </c>
      <c r="C54" s="177" t="s">
        <v>662</v>
      </c>
      <c r="D54" s="154" t="s">
        <v>880</v>
      </c>
      <c r="E54" s="154" t="s">
        <v>114</v>
      </c>
      <c r="F54" s="154" t="s">
        <v>881</v>
      </c>
      <c r="G54" s="177" t="s">
        <v>882</v>
      </c>
      <c r="H54" s="154" t="s">
        <v>771</v>
      </c>
      <c r="I54" s="172" t="s">
        <v>114</v>
      </c>
      <c r="J54" s="154" t="s">
        <v>883</v>
      </c>
      <c r="K54" s="154" t="s">
        <v>884</v>
      </c>
      <c r="L54" s="154" t="s">
        <v>576</v>
      </c>
      <c r="M54" s="154" t="s">
        <v>885</v>
      </c>
      <c r="N54" s="154" t="s">
        <v>660</v>
      </c>
      <c r="O54" s="154" t="s">
        <v>534</v>
      </c>
      <c r="P54" s="154" t="s">
        <v>534</v>
      </c>
      <c r="Q54" s="154" t="s">
        <v>612</v>
      </c>
      <c r="R54" s="154" t="s">
        <v>826</v>
      </c>
      <c r="S54" s="154" t="s">
        <v>594</v>
      </c>
      <c r="T54" s="154" t="s">
        <v>534</v>
      </c>
      <c r="U54" s="172" t="s">
        <v>114</v>
      </c>
      <c r="V54" s="172" t="s">
        <v>886</v>
      </c>
    </row>
    <row r="55" spans="1:22" x14ac:dyDescent="0.25">
      <c r="A55" s="171">
        <v>52</v>
      </c>
      <c r="B55" s="154" t="s">
        <v>37</v>
      </c>
      <c r="C55" s="177" t="s">
        <v>887</v>
      </c>
      <c r="D55" s="154" t="s">
        <v>613</v>
      </c>
      <c r="E55" s="154" t="s">
        <v>114</v>
      </c>
      <c r="F55" s="154" t="s">
        <v>823</v>
      </c>
      <c r="G55" s="177" t="s">
        <v>888</v>
      </c>
      <c r="H55" s="154" t="s">
        <v>774</v>
      </c>
      <c r="I55" s="172" t="s">
        <v>889</v>
      </c>
      <c r="J55" s="154" t="s">
        <v>642</v>
      </c>
      <c r="K55" s="154" t="s">
        <v>584</v>
      </c>
      <c r="L55" s="154" t="s">
        <v>114</v>
      </c>
      <c r="M55" s="154" t="s">
        <v>890</v>
      </c>
      <c r="N55" s="154" t="s">
        <v>733</v>
      </c>
      <c r="O55" s="154" t="s">
        <v>534</v>
      </c>
      <c r="P55" s="154" t="s">
        <v>114</v>
      </c>
      <c r="Q55" s="154" t="s">
        <v>533</v>
      </c>
      <c r="R55" s="154" t="s">
        <v>546</v>
      </c>
      <c r="S55" s="154" t="s">
        <v>546</v>
      </c>
      <c r="T55" s="154" t="s">
        <v>547</v>
      </c>
      <c r="U55" s="172" t="s">
        <v>114</v>
      </c>
      <c r="V55" s="172" t="s">
        <v>891</v>
      </c>
    </row>
    <row r="56" spans="1:22" x14ac:dyDescent="0.25">
      <c r="A56" s="171">
        <v>53</v>
      </c>
      <c r="B56" s="154" t="s">
        <v>38</v>
      </c>
      <c r="C56" s="177" t="s">
        <v>591</v>
      </c>
      <c r="D56" s="154" t="s">
        <v>892</v>
      </c>
      <c r="E56" s="154" t="s">
        <v>114</v>
      </c>
      <c r="F56" s="154" t="s">
        <v>737</v>
      </c>
      <c r="G56" s="177" t="s">
        <v>893</v>
      </c>
      <c r="H56" s="154" t="s">
        <v>543</v>
      </c>
      <c r="I56" s="172" t="s">
        <v>894</v>
      </c>
      <c r="J56" s="154" t="s">
        <v>895</v>
      </c>
      <c r="K56" s="154" t="s">
        <v>841</v>
      </c>
      <c r="L56" s="154" t="s">
        <v>114</v>
      </c>
      <c r="M56" s="154" t="s">
        <v>894</v>
      </c>
      <c r="N56" s="154" t="s">
        <v>733</v>
      </c>
      <c r="O56" s="154" t="s">
        <v>114</v>
      </c>
      <c r="P56" s="154" t="s">
        <v>114</v>
      </c>
      <c r="Q56" s="154" t="s">
        <v>576</v>
      </c>
      <c r="R56" s="154" t="s">
        <v>534</v>
      </c>
      <c r="S56" s="154" t="s">
        <v>547</v>
      </c>
      <c r="T56" s="154" t="s">
        <v>592</v>
      </c>
      <c r="U56" s="172" t="s">
        <v>114</v>
      </c>
      <c r="V56" s="172" t="s">
        <v>896</v>
      </c>
    </row>
    <row r="57" spans="1:22" x14ac:dyDescent="0.25">
      <c r="A57" s="171">
        <v>54</v>
      </c>
      <c r="B57" s="154" t="s">
        <v>39</v>
      </c>
      <c r="C57" s="177" t="s">
        <v>749</v>
      </c>
      <c r="D57" s="154" t="s">
        <v>897</v>
      </c>
      <c r="E57" s="154" t="s">
        <v>114</v>
      </c>
      <c r="F57" s="154" t="s">
        <v>586</v>
      </c>
      <c r="G57" s="177" t="s">
        <v>898</v>
      </c>
      <c r="H57" s="154" t="s">
        <v>899</v>
      </c>
      <c r="I57" s="172" t="s">
        <v>900</v>
      </c>
      <c r="J57" s="154" t="s">
        <v>901</v>
      </c>
      <c r="K57" s="154" t="s">
        <v>566</v>
      </c>
      <c r="L57" s="154" t="s">
        <v>114</v>
      </c>
      <c r="M57" s="154" t="s">
        <v>902</v>
      </c>
      <c r="N57" s="154" t="s">
        <v>535</v>
      </c>
      <c r="O57" s="154" t="s">
        <v>567</v>
      </c>
      <c r="P57" s="154" t="s">
        <v>114</v>
      </c>
      <c r="Q57" s="154" t="s">
        <v>576</v>
      </c>
      <c r="R57" s="154" t="s">
        <v>567</v>
      </c>
      <c r="S57" s="154" t="s">
        <v>534</v>
      </c>
      <c r="T57" s="154" t="s">
        <v>547</v>
      </c>
      <c r="U57" s="172" t="s">
        <v>114</v>
      </c>
      <c r="V57" s="172" t="s">
        <v>903</v>
      </c>
    </row>
    <row r="58" spans="1:22" x14ac:dyDescent="0.25">
      <c r="A58" s="171">
        <v>55</v>
      </c>
      <c r="B58" s="154" t="s">
        <v>49</v>
      </c>
      <c r="C58" s="177" t="s">
        <v>624</v>
      </c>
      <c r="D58" s="154" t="s">
        <v>899</v>
      </c>
      <c r="E58" s="154" t="s">
        <v>114</v>
      </c>
      <c r="F58" s="154" t="s">
        <v>114</v>
      </c>
      <c r="G58" s="177" t="s">
        <v>904</v>
      </c>
      <c r="H58" s="154" t="s">
        <v>114</v>
      </c>
      <c r="I58" s="172" t="s">
        <v>880</v>
      </c>
      <c r="J58" s="154" t="s">
        <v>905</v>
      </c>
      <c r="K58" s="154" t="s">
        <v>847</v>
      </c>
      <c r="L58" s="154" t="s">
        <v>114</v>
      </c>
      <c r="M58" s="154" t="s">
        <v>906</v>
      </c>
      <c r="N58" s="154" t="s">
        <v>626</v>
      </c>
      <c r="O58" s="154" t="s">
        <v>114</v>
      </c>
      <c r="P58" s="154" t="s">
        <v>114</v>
      </c>
      <c r="Q58" s="154" t="s">
        <v>114</v>
      </c>
      <c r="R58" s="154" t="s">
        <v>547</v>
      </c>
      <c r="S58" s="154" t="s">
        <v>547</v>
      </c>
      <c r="T58" s="154" t="s">
        <v>547</v>
      </c>
      <c r="U58" s="172" t="s">
        <v>114</v>
      </c>
      <c r="V58" s="172" t="s">
        <v>907</v>
      </c>
    </row>
    <row r="59" spans="1:22" x14ac:dyDescent="0.25">
      <c r="A59" s="171">
        <v>56</v>
      </c>
      <c r="B59" s="154" t="s">
        <v>50</v>
      </c>
      <c r="C59" s="177" t="s">
        <v>624</v>
      </c>
      <c r="D59" s="154" t="s">
        <v>899</v>
      </c>
      <c r="E59" s="154" t="s">
        <v>114</v>
      </c>
      <c r="F59" s="154" t="s">
        <v>827</v>
      </c>
      <c r="G59" s="177" t="s">
        <v>908</v>
      </c>
      <c r="H59" s="154" t="s">
        <v>114</v>
      </c>
      <c r="I59" s="172" t="s">
        <v>909</v>
      </c>
      <c r="J59" s="154" t="s">
        <v>910</v>
      </c>
      <c r="K59" s="154" t="s">
        <v>637</v>
      </c>
      <c r="L59" s="154" t="s">
        <v>114</v>
      </c>
      <c r="M59" s="154" t="s">
        <v>713</v>
      </c>
      <c r="N59" s="154" t="s">
        <v>626</v>
      </c>
      <c r="O59" s="154" t="s">
        <v>114</v>
      </c>
      <c r="P59" s="154" t="s">
        <v>534</v>
      </c>
      <c r="Q59" s="154" t="s">
        <v>114</v>
      </c>
      <c r="R59" s="154" t="s">
        <v>911</v>
      </c>
      <c r="S59" s="154" t="s">
        <v>533</v>
      </c>
      <c r="T59" s="154" t="s">
        <v>547</v>
      </c>
      <c r="U59" s="172" t="s">
        <v>114</v>
      </c>
      <c r="V59" s="172" t="s">
        <v>912</v>
      </c>
    </row>
    <row r="60" spans="1:22" x14ac:dyDescent="0.25">
      <c r="A60" s="171">
        <v>57</v>
      </c>
      <c r="B60" s="154" t="s">
        <v>51</v>
      </c>
      <c r="C60" s="177" t="s">
        <v>837</v>
      </c>
      <c r="D60" s="154" t="s">
        <v>913</v>
      </c>
      <c r="E60" s="154" t="s">
        <v>114</v>
      </c>
      <c r="F60" s="154" t="s">
        <v>914</v>
      </c>
      <c r="G60" s="177" t="s">
        <v>915</v>
      </c>
      <c r="H60" s="154" t="s">
        <v>114</v>
      </c>
      <c r="I60" s="172" t="s">
        <v>916</v>
      </c>
      <c r="J60" s="154" t="s">
        <v>917</v>
      </c>
      <c r="K60" s="154" t="s">
        <v>802</v>
      </c>
      <c r="L60" s="154" t="s">
        <v>114</v>
      </c>
      <c r="M60" s="154" t="s">
        <v>918</v>
      </c>
      <c r="N60" s="154" t="s">
        <v>626</v>
      </c>
      <c r="O60" s="154" t="s">
        <v>114</v>
      </c>
      <c r="P60" s="154" t="s">
        <v>114</v>
      </c>
      <c r="Q60" s="154" t="s">
        <v>114</v>
      </c>
      <c r="R60" s="154" t="s">
        <v>567</v>
      </c>
      <c r="S60" s="154" t="s">
        <v>534</v>
      </c>
      <c r="T60" s="154" t="s">
        <v>547</v>
      </c>
      <c r="U60" s="172" t="s">
        <v>114</v>
      </c>
      <c r="V60" s="172" t="s">
        <v>900</v>
      </c>
    </row>
    <row r="61" spans="1:22" x14ac:dyDescent="0.25">
      <c r="A61" s="171">
        <v>58</v>
      </c>
      <c r="B61" s="154" t="s">
        <v>61</v>
      </c>
      <c r="C61" s="177" t="s">
        <v>640</v>
      </c>
      <c r="D61" s="154" t="s">
        <v>870</v>
      </c>
      <c r="E61" s="154" t="s">
        <v>114</v>
      </c>
      <c r="F61" s="154" t="s">
        <v>737</v>
      </c>
      <c r="G61" s="177" t="s">
        <v>919</v>
      </c>
      <c r="H61" s="154" t="s">
        <v>114</v>
      </c>
      <c r="I61" s="172" t="s">
        <v>735</v>
      </c>
      <c r="J61" s="154" t="s">
        <v>920</v>
      </c>
      <c r="K61" s="154" t="s">
        <v>557</v>
      </c>
      <c r="L61" s="154" t="s">
        <v>114</v>
      </c>
      <c r="M61" s="154" t="s">
        <v>921</v>
      </c>
      <c r="N61" s="154" t="s">
        <v>533</v>
      </c>
      <c r="O61" s="154" t="s">
        <v>114</v>
      </c>
      <c r="P61" s="154" t="s">
        <v>567</v>
      </c>
      <c r="Q61" s="154" t="s">
        <v>114</v>
      </c>
      <c r="R61" s="154" t="s">
        <v>911</v>
      </c>
      <c r="S61" s="154" t="s">
        <v>533</v>
      </c>
      <c r="T61" s="154" t="s">
        <v>534</v>
      </c>
      <c r="U61" s="172" t="s">
        <v>114</v>
      </c>
      <c r="V61" s="172" t="s">
        <v>922</v>
      </c>
    </row>
    <row r="62" spans="1:22" x14ac:dyDescent="0.25">
      <c r="A62" s="171">
        <v>59</v>
      </c>
      <c r="B62" s="154" t="s">
        <v>62</v>
      </c>
      <c r="C62" s="177" t="s">
        <v>532</v>
      </c>
      <c r="D62" s="154" t="s">
        <v>923</v>
      </c>
      <c r="E62" s="154" t="s">
        <v>114</v>
      </c>
      <c r="F62" s="154" t="s">
        <v>744</v>
      </c>
      <c r="G62" s="177" t="s">
        <v>924</v>
      </c>
      <c r="H62" s="154" t="s">
        <v>114</v>
      </c>
      <c r="I62" s="172" t="s">
        <v>568</v>
      </c>
      <c r="J62" s="154" t="s">
        <v>703</v>
      </c>
      <c r="K62" s="154" t="s">
        <v>638</v>
      </c>
      <c r="L62" s="154" t="s">
        <v>114</v>
      </c>
      <c r="M62" s="154" t="s">
        <v>925</v>
      </c>
      <c r="N62" s="154" t="s">
        <v>602</v>
      </c>
      <c r="O62" s="154" t="s">
        <v>114</v>
      </c>
      <c r="P62" s="154" t="s">
        <v>114</v>
      </c>
      <c r="Q62" s="154" t="s">
        <v>114</v>
      </c>
      <c r="R62" s="154" t="s">
        <v>567</v>
      </c>
      <c r="S62" s="154" t="s">
        <v>534</v>
      </c>
      <c r="T62" s="154" t="s">
        <v>547</v>
      </c>
      <c r="U62" s="172" t="s">
        <v>114</v>
      </c>
      <c r="V62" s="172" t="s">
        <v>629</v>
      </c>
    </row>
    <row r="63" spans="1:22" x14ac:dyDescent="0.25">
      <c r="A63" s="173">
        <v>60</v>
      </c>
      <c r="B63" s="164" t="s">
        <v>63</v>
      </c>
      <c r="C63" s="178" t="s">
        <v>659</v>
      </c>
      <c r="D63" s="164" t="s">
        <v>926</v>
      </c>
      <c r="E63" s="164" t="s">
        <v>114</v>
      </c>
      <c r="F63" s="164" t="s">
        <v>914</v>
      </c>
      <c r="G63" s="178" t="s">
        <v>927</v>
      </c>
      <c r="H63" s="164" t="s">
        <v>114</v>
      </c>
      <c r="I63" s="174" t="s">
        <v>725</v>
      </c>
      <c r="J63" s="164" t="s">
        <v>928</v>
      </c>
      <c r="K63" s="164" t="s">
        <v>637</v>
      </c>
      <c r="L63" s="164" t="s">
        <v>114</v>
      </c>
      <c r="M63" s="164" t="s">
        <v>929</v>
      </c>
      <c r="N63" s="164" t="s">
        <v>536</v>
      </c>
      <c r="O63" s="164" t="s">
        <v>114</v>
      </c>
      <c r="P63" s="164" t="s">
        <v>567</v>
      </c>
      <c r="Q63" s="164" t="s">
        <v>576</v>
      </c>
      <c r="R63" s="164" t="s">
        <v>536</v>
      </c>
      <c r="S63" s="164" t="s">
        <v>546</v>
      </c>
      <c r="T63" s="164" t="s">
        <v>547</v>
      </c>
      <c r="U63" s="174" t="s">
        <v>114</v>
      </c>
      <c r="V63" s="174" t="s">
        <v>683</v>
      </c>
    </row>
  </sheetData>
  <mergeCells count="6">
    <mergeCell ref="C1:V1"/>
    <mergeCell ref="C2:F2"/>
    <mergeCell ref="G2:I2"/>
    <mergeCell ref="J2:U2"/>
    <mergeCell ref="A1:A3"/>
    <mergeCell ref="B1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workbookViewId="0">
      <selection activeCell="N33" sqref="N33"/>
    </sheetView>
  </sheetViews>
  <sheetFormatPr defaultRowHeight="15.75" x14ac:dyDescent="0.25"/>
  <cols>
    <col min="1" max="1" width="3.25" bestFit="1" customWidth="1"/>
    <col min="2" max="2" width="8.625" bestFit="1" customWidth="1"/>
    <col min="3" max="3" width="7.375" bestFit="1" customWidth="1"/>
    <col min="4" max="4" width="7.875" bestFit="1" customWidth="1"/>
    <col min="5" max="5" width="7.25" bestFit="1" customWidth="1"/>
    <col min="6" max="6" width="7.375" bestFit="1" customWidth="1"/>
    <col min="7" max="7" width="7.875" bestFit="1" customWidth="1"/>
    <col min="8" max="8" width="7.25" bestFit="1" customWidth="1"/>
    <col min="9" max="9" width="7.375" bestFit="1" customWidth="1"/>
    <col min="10" max="10" width="7.875" bestFit="1" customWidth="1"/>
    <col min="11" max="11" width="7.25" bestFit="1" customWidth="1"/>
    <col min="12" max="12" width="7.375" bestFit="1" customWidth="1"/>
    <col min="13" max="13" width="7.875" bestFit="1" customWidth="1"/>
    <col min="14" max="14" width="7.25" bestFit="1" customWidth="1"/>
  </cols>
  <sheetData>
    <row r="1" spans="1:14" x14ac:dyDescent="0.25">
      <c r="A1" s="258" t="s">
        <v>64</v>
      </c>
      <c r="B1" s="226" t="s">
        <v>143</v>
      </c>
      <c r="C1" s="228" t="s">
        <v>486</v>
      </c>
      <c r="D1" s="229"/>
      <c r="E1" s="230"/>
      <c r="F1" s="228" t="s">
        <v>930</v>
      </c>
      <c r="G1" s="229"/>
      <c r="H1" s="230"/>
      <c r="I1" s="228" t="s">
        <v>931</v>
      </c>
      <c r="J1" s="229"/>
      <c r="K1" s="229"/>
      <c r="L1" s="228" t="s">
        <v>932</v>
      </c>
      <c r="M1" s="229"/>
      <c r="N1" s="230"/>
    </row>
    <row r="2" spans="1:14" x14ac:dyDescent="0.25">
      <c r="A2" s="259"/>
      <c r="B2" s="227"/>
      <c r="C2" s="194" t="s">
        <v>936</v>
      </c>
      <c r="D2" s="184" t="s">
        <v>937</v>
      </c>
      <c r="E2" s="185" t="s">
        <v>938</v>
      </c>
      <c r="F2" s="194" t="s">
        <v>936</v>
      </c>
      <c r="G2" s="184" t="s">
        <v>937</v>
      </c>
      <c r="H2" s="185" t="s">
        <v>938</v>
      </c>
      <c r="I2" s="194" t="s">
        <v>936</v>
      </c>
      <c r="J2" s="184" t="s">
        <v>937</v>
      </c>
      <c r="K2" s="184" t="s">
        <v>938</v>
      </c>
      <c r="L2" s="181" t="s">
        <v>936</v>
      </c>
      <c r="M2" s="182" t="s">
        <v>937</v>
      </c>
      <c r="N2" s="183" t="s">
        <v>938</v>
      </c>
    </row>
    <row r="3" spans="1:14" x14ac:dyDescent="0.25">
      <c r="A3" s="159">
        <v>1</v>
      </c>
      <c r="B3" s="154" t="s">
        <v>4</v>
      </c>
      <c r="C3" s="187">
        <v>1.9438E-2</v>
      </c>
      <c r="D3" s="187">
        <v>1.2305E-8</v>
      </c>
      <c r="E3" s="187">
        <v>1.8132999999999999E-3</v>
      </c>
      <c r="F3" s="187">
        <v>1.9442000000000001E-2</v>
      </c>
      <c r="G3" s="187">
        <v>1.2308E-8</v>
      </c>
      <c r="H3" s="187">
        <v>1.8136999999999999E-3</v>
      </c>
      <c r="I3" s="187">
        <v>1.9439000000000001E-2</v>
      </c>
      <c r="J3" s="187">
        <v>1.2305999999999999E-8</v>
      </c>
      <c r="K3" s="187">
        <v>1.0844E-5</v>
      </c>
      <c r="L3" s="187">
        <v>1.9439999999999999E-2</v>
      </c>
      <c r="M3" s="187">
        <v>1.2307000000000001E-8</v>
      </c>
      <c r="N3" s="189">
        <v>2.1466000000000001E-4</v>
      </c>
    </row>
    <row r="4" spans="1:14" x14ac:dyDescent="0.25">
      <c r="A4" s="159">
        <v>2</v>
      </c>
      <c r="B4" s="154" t="s">
        <v>8</v>
      </c>
      <c r="C4" s="187">
        <v>1.8735999999999999E-2</v>
      </c>
      <c r="D4" s="187">
        <v>1.2305E-8</v>
      </c>
      <c r="E4" s="187">
        <v>1.487E-3</v>
      </c>
      <c r="F4" s="187">
        <v>1.8738999999999999E-2</v>
      </c>
      <c r="G4" s="187">
        <v>1.2307000000000001E-8</v>
      </c>
      <c r="H4" s="187">
        <v>1.4871999999999999E-3</v>
      </c>
      <c r="I4" s="187">
        <v>1.8737E-2</v>
      </c>
      <c r="J4" s="187">
        <v>1.2305E-8</v>
      </c>
      <c r="K4" s="187">
        <v>1.1070000000000001E-5</v>
      </c>
      <c r="L4" s="187">
        <v>1.8738000000000001E-2</v>
      </c>
      <c r="M4" s="187">
        <v>1.2305999999999999E-8</v>
      </c>
      <c r="N4" s="189">
        <v>2.2866E-4</v>
      </c>
    </row>
    <row r="5" spans="1:14" x14ac:dyDescent="0.25">
      <c r="A5" s="159">
        <v>3</v>
      </c>
      <c r="B5" s="154" t="s">
        <v>216</v>
      </c>
      <c r="C5" s="187">
        <v>1.9494000000000001E-2</v>
      </c>
      <c r="D5" s="187">
        <v>1.2305E-8</v>
      </c>
      <c r="E5" s="187">
        <v>1.4176E-3</v>
      </c>
      <c r="F5" s="187">
        <v>1.9498000000000001E-2</v>
      </c>
      <c r="G5" s="187">
        <v>1.2308E-8</v>
      </c>
      <c r="H5" s="187">
        <v>1.4178999999999999E-3</v>
      </c>
      <c r="I5" s="187">
        <v>1.9495999999999999E-2</v>
      </c>
      <c r="J5" s="187">
        <v>1.2305999999999999E-8</v>
      </c>
      <c r="K5" s="187">
        <v>1.0606E-5</v>
      </c>
      <c r="L5" s="187">
        <v>1.9497E-2</v>
      </c>
      <c r="M5" s="187">
        <v>1.2307000000000001E-8</v>
      </c>
      <c r="N5" s="189">
        <v>1.8421E-4</v>
      </c>
    </row>
    <row r="6" spans="1:14" x14ac:dyDescent="0.25">
      <c r="A6" s="159">
        <v>4</v>
      </c>
      <c r="B6" s="154" t="s">
        <v>14</v>
      </c>
      <c r="C6" s="187">
        <v>3.1857000000000003E-2</v>
      </c>
      <c r="D6" s="187">
        <v>1.5559E-6</v>
      </c>
      <c r="E6" s="187">
        <v>1.2716999999999999E-2</v>
      </c>
      <c r="F6" s="187">
        <v>3.1865999999999998E-2</v>
      </c>
      <c r="G6" s="187">
        <v>1.5563E-6</v>
      </c>
      <c r="H6" s="187">
        <v>1.2721E-2</v>
      </c>
      <c r="I6" s="187">
        <v>3.1856000000000002E-2</v>
      </c>
      <c r="J6" s="187">
        <v>3.1894999999999998E-7</v>
      </c>
      <c r="K6" s="187">
        <v>9.1722E-6</v>
      </c>
      <c r="L6" s="187">
        <v>3.1859999999999999E-2</v>
      </c>
      <c r="M6" s="187">
        <v>1.556E-6</v>
      </c>
      <c r="N6" s="189">
        <v>8.8190999999999996E-5</v>
      </c>
    </row>
    <row r="7" spans="1:14" x14ac:dyDescent="0.25">
      <c r="A7" s="159">
        <v>5</v>
      </c>
      <c r="B7" s="154" t="s">
        <v>16</v>
      </c>
      <c r="C7" s="187">
        <v>1.0491E-2</v>
      </c>
      <c r="D7" s="187">
        <v>1.2302E-8</v>
      </c>
      <c r="E7" s="187">
        <v>9.1151999999999997E-4</v>
      </c>
      <c r="F7" s="187">
        <v>1.0492E-2</v>
      </c>
      <c r="G7" s="187">
        <v>1.2302999999999999E-8</v>
      </c>
      <c r="H7" s="187">
        <v>9.1160000000000004E-4</v>
      </c>
      <c r="I7" s="187">
        <v>1.0491E-2</v>
      </c>
      <c r="J7" s="187">
        <v>1.2302E-8</v>
      </c>
      <c r="K7" s="187">
        <v>1.4287999999999999E-5</v>
      </c>
      <c r="L7" s="187">
        <v>1.0491E-2</v>
      </c>
      <c r="M7" s="187">
        <v>1.2302999999999999E-8</v>
      </c>
      <c r="N7" s="189">
        <v>4.2761999999999997E-4</v>
      </c>
    </row>
    <row r="8" spans="1:14" x14ac:dyDescent="0.25">
      <c r="A8" s="159">
        <v>6</v>
      </c>
      <c r="B8" s="154" t="s">
        <v>19</v>
      </c>
      <c r="C8" s="187">
        <v>1.1727E-2</v>
      </c>
      <c r="D8" s="187">
        <v>1.2302999999999999E-8</v>
      </c>
      <c r="E8" s="187">
        <v>1.1077999999999999E-3</v>
      </c>
      <c r="F8" s="187">
        <v>1.1728000000000001E-2</v>
      </c>
      <c r="G8" s="187">
        <v>1.2304000000000001E-8</v>
      </c>
      <c r="H8" s="187">
        <v>1.1079E-3</v>
      </c>
      <c r="I8" s="187">
        <v>1.1727E-2</v>
      </c>
      <c r="J8" s="187">
        <v>1.2302999999999999E-8</v>
      </c>
      <c r="K8" s="187">
        <v>1.3426E-5</v>
      </c>
      <c r="L8" s="187">
        <v>1.1728000000000001E-2</v>
      </c>
      <c r="M8" s="187">
        <v>1.2302999999999999E-8</v>
      </c>
      <c r="N8" s="189">
        <v>3.7028000000000001E-4</v>
      </c>
    </row>
    <row r="9" spans="1:14" x14ac:dyDescent="0.25">
      <c r="A9" s="159">
        <v>7</v>
      </c>
      <c r="B9" s="154" t="s">
        <v>22</v>
      </c>
      <c r="C9" s="187">
        <v>9.6681000000000007E-3</v>
      </c>
      <c r="D9" s="187">
        <v>1.2652E-6</v>
      </c>
      <c r="E9" s="187">
        <v>1.0168E-3</v>
      </c>
      <c r="F9" s="187">
        <v>9.6688E-3</v>
      </c>
      <c r="G9" s="187">
        <v>1.2652E-6</v>
      </c>
      <c r="H9" s="187">
        <v>1.0169000000000001E-3</v>
      </c>
      <c r="I9" s="187">
        <v>9.6682999999999995E-3</v>
      </c>
      <c r="J9" s="187">
        <v>6.8940000000000002E-7</v>
      </c>
      <c r="K9" s="187">
        <v>1.5113000000000001E-5</v>
      </c>
      <c r="L9" s="187">
        <v>9.6685999999999994E-3</v>
      </c>
      <c r="M9" s="187">
        <v>1.2652E-6</v>
      </c>
      <c r="N9" s="189">
        <v>4.7246000000000001E-4</v>
      </c>
    </row>
    <row r="10" spans="1:14" x14ac:dyDescent="0.25">
      <c r="A10" s="159">
        <v>8</v>
      </c>
      <c r="B10" s="154" t="s">
        <v>25</v>
      </c>
      <c r="C10" s="187">
        <v>1.243E-2</v>
      </c>
      <c r="D10" s="187">
        <v>1.4816999999999999E-6</v>
      </c>
      <c r="E10" s="187">
        <v>1.2435999999999999E-2</v>
      </c>
      <c r="F10" s="187">
        <v>1.2433E-2</v>
      </c>
      <c r="G10" s="187">
        <v>1.4818999999999999E-6</v>
      </c>
      <c r="H10" s="187">
        <v>1.2437999999999999E-2</v>
      </c>
      <c r="I10" s="187">
        <v>1.243E-2</v>
      </c>
      <c r="J10" s="187">
        <v>5.6380000000000001E-7</v>
      </c>
      <c r="K10" s="187">
        <v>1.3012E-5</v>
      </c>
      <c r="L10" s="187">
        <v>1.243E-2</v>
      </c>
      <c r="M10" s="187">
        <v>1.4815999999999999E-6</v>
      </c>
      <c r="N10" s="189">
        <v>3.4553999999999997E-4</v>
      </c>
    </row>
    <row r="11" spans="1:14" x14ac:dyDescent="0.25">
      <c r="A11" s="159">
        <v>9</v>
      </c>
      <c r="B11" s="154" t="s">
        <v>29</v>
      </c>
      <c r="C11" s="187">
        <v>6.7784999999999998E-3</v>
      </c>
      <c r="D11" s="187">
        <v>1.2301E-8</v>
      </c>
      <c r="E11" s="187">
        <v>9.6458999999999998E-4</v>
      </c>
      <c r="F11" s="187">
        <v>6.7787999999999998E-3</v>
      </c>
      <c r="G11" s="187">
        <v>1.2301E-8</v>
      </c>
      <c r="H11" s="187">
        <v>9.6464000000000001E-4</v>
      </c>
      <c r="I11" s="187">
        <v>6.7786000000000001E-3</v>
      </c>
      <c r="J11" s="187">
        <v>1.2301E-8</v>
      </c>
      <c r="K11" s="187">
        <v>2.0296E-5</v>
      </c>
      <c r="L11" s="187">
        <v>6.7787000000000004E-3</v>
      </c>
      <c r="M11" s="187">
        <v>1.2301E-8</v>
      </c>
      <c r="N11" s="189">
        <v>7.2533000000000005E-4</v>
      </c>
    </row>
    <row r="12" spans="1:14" x14ac:dyDescent="0.25">
      <c r="A12" s="159">
        <v>10</v>
      </c>
      <c r="B12" s="154" t="s">
        <v>32</v>
      </c>
      <c r="C12" s="187">
        <v>7.2833999999999998E-3</v>
      </c>
      <c r="D12" s="187">
        <v>1.668E-6</v>
      </c>
      <c r="E12" s="187">
        <v>9.8284000000000002E-4</v>
      </c>
      <c r="F12" s="187">
        <v>7.2838E-3</v>
      </c>
      <c r="G12" s="187">
        <v>1.6681E-6</v>
      </c>
      <c r="H12" s="187">
        <v>9.8288999999999994E-4</v>
      </c>
      <c r="I12" s="187">
        <v>7.2835E-3</v>
      </c>
      <c r="J12" s="187">
        <v>9.6342999999999994E-7</v>
      </c>
      <c r="K12" s="187">
        <v>1.9395999999999999E-5</v>
      </c>
      <c r="L12" s="187">
        <v>7.2836000000000003E-3</v>
      </c>
      <c r="M12" s="187">
        <v>1.668E-6</v>
      </c>
      <c r="N12" s="189">
        <v>6.9085999999999996E-4</v>
      </c>
    </row>
    <row r="13" spans="1:14" x14ac:dyDescent="0.25">
      <c r="A13" s="159">
        <v>11</v>
      </c>
      <c r="B13" s="154" t="s">
        <v>35</v>
      </c>
      <c r="C13" s="187">
        <v>6.8088999999999997E-3</v>
      </c>
      <c r="D13" s="187">
        <v>2.4519000000000002E-6</v>
      </c>
      <c r="E13" s="187">
        <v>1.0597E-3</v>
      </c>
      <c r="F13" s="187">
        <v>6.8092999999999999E-3</v>
      </c>
      <c r="G13" s="187">
        <v>2.452E-6</v>
      </c>
      <c r="H13" s="187">
        <v>1.0597E-3</v>
      </c>
      <c r="I13" s="187">
        <v>6.8089999999999999E-3</v>
      </c>
      <c r="J13" s="187">
        <v>9.5209999999999996E-7</v>
      </c>
      <c r="K13" s="187">
        <v>1.9595000000000001E-5</v>
      </c>
      <c r="L13" s="187">
        <v>6.8091000000000002E-3</v>
      </c>
      <c r="M13" s="187">
        <v>2.452E-6</v>
      </c>
      <c r="N13" s="189">
        <v>6.9242999999999996E-4</v>
      </c>
    </row>
    <row r="14" spans="1:14" x14ac:dyDescent="0.25">
      <c r="A14" s="159">
        <v>12</v>
      </c>
      <c r="B14" s="154" t="s">
        <v>39</v>
      </c>
      <c r="C14" s="187">
        <v>4.8510999999999997E-3</v>
      </c>
      <c r="D14" s="187">
        <v>1.2301E-8</v>
      </c>
      <c r="E14" s="187">
        <v>2.4862E-3</v>
      </c>
      <c r="F14" s="187">
        <v>4.8512E-3</v>
      </c>
      <c r="G14" s="187">
        <v>1.2301E-8</v>
      </c>
      <c r="H14" s="187">
        <v>2.4862999999999999E-3</v>
      </c>
      <c r="I14" s="187">
        <v>4.8510000000000003E-3</v>
      </c>
      <c r="J14" s="187">
        <v>1.2299999999999999E-8</v>
      </c>
      <c r="K14" s="187">
        <v>3.4008999999999999E-5</v>
      </c>
      <c r="L14" s="187">
        <v>4.8510999999999997E-3</v>
      </c>
      <c r="M14" s="187">
        <v>1.2301E-8</v>
      </c>
      <c r="N14" s="189">
        <v>1.0916000000000001E-3</v>
      </c>
    </row>
    <row r="15" spans="1:14" x14ac:dyDescent="0.25">
      <c r="A15" s="159">
        <v>13</v>
      </c>
      <c r="B15" s="154" t="s">
        <v>41</v>
      </c>
      <c r="C15" s="187">
        <v>5.2554999999999998E-3</v>
      </c>
      <c r="D15" s="187">
        <v>1.2299999999999999E-8</v>
      </c>
      <c r="E15" s="187">
        <v>7.0551000000000001E-4</v>
      </c>
      <c r="F15" s="187">
        <v>5.2557000000000003E-3</v>
      </c>
      <c r="G15" s="187">
        <v>1.2301E-8</v>
      </c>
      <c r="H15" s="187">
        <v>7.0554000000000005E-4</v>
      </c>
      <c r="I15" s="187">
        <v>5.2556E-3</v>
      </c>
      <c r="J15" s="187">
        <v>1.2299999999999999E-8</v>
      </c>
      <c r="K15" s="187">
        <v>2.6797000000000001E-5</v>
      </c>
      <c r="L15" s="187">
        <v>5.2557000000000003E-3</v>
      </c>
      <c r="M15" s="187">
        <v>1.2301E-8</v>
      </c>
      <c r="N15" s="189">
        <v>7.0553E-4</v>
      </c>
    </row>
    <row r="16" spans="1:14" x14ac:dyDescent="0.25">
      <c r="A16" s="159">
        <v>14</v>
      </c>
      <c r="B16" s="154" t="s">
        <v>44</v>
      </c>
      <c r="C16" s="187">
        <v>5.0423000000000004E-3</v>
      </c>
      <c r="D16" s="187">
        <v>6.7693999999999999E-6</v>
      </c>
      <c r="E16" s="187">
        <v>3.9355E-4</v>
      </c>
      <c r="F16" s="187">
        <v>5.0423999999999998E-3</v>
      </c>
      <c r="G16" s="187">
        <v>6.7696000000000004E-6</v>
      </c>
      <c r="H16" s="187">
        <v>3.9356999999999999E-4</v>
      </c>
      <c r="I16" s="187">
        <v>5.0423000000000004E-3</v>
      </c>
      <c r="J16" s="187">
        <v>1.5544999999999999E-6</v>
      </c>
      <c r="K16" s="187">
        <v>2.8697999999999999E-5</v>
      </c>
      <c r="L16" s="187">
        <v>5.0423999999999998E-3</v>
      </c>
      <c r="M16" s="187">
        <v>6.7695000000000002E-6</v>
      </c>
      <c r="N16" s="189">
        <v>3.9355999999999999E-4</v>
      </c>
    </row>
    <row r="17" spans="1:14" x14ac:dyDescent="0.25">
      <c r="A17" s="159">
        <v>15</v>
      </c>
      <c r="B17" s="154" t="s">
        <v>46</v>
      </c>
      <c r="C17" s="187">
        <v>5.3598999999999999E-3</v>
      </c>
      <c r="D17" s="187">
        <v>1.2299999999999999E-8</v>
      </c>
      <c r="E17" s="187">
        <v>6.6383999999999996E-4</v>
      </c>
      <c r="F17" s="187">
        <v>5.3600999999999996E-3</v>
      </c>
      <c r="G17" s="187">
        <v>1.2301E-8</v>
      </c>
      <c r="H17" s="187">
        <v>6.6385999999999995E-4</v>
      </c>
      <c r="I17" s="187">
        <v>5.3600000000000002E-3</v>
      </c>
      <c r="J17" s="187">
        <v>1.2299999999999999E-8</v>
      </c>
      <c r="K17" s="187">
        <v>2.5596999999999999E-5</v>
      </c>
      <c r="L17" s="187">
        <v>5.3600999999999996E-3</v>
      </c>
      <c r="M17" s="187">
        <v>1.2301E-8</v>
      </c>
      <c r="N17" s="189">
        <v>6.6385000000000001E-4</v>
      </c>
    </row>
    <row r="18" spans="1:14" x14ac:dyDescent="0.25">
      <c r="A18" s="159">
        <v>16</v>
      </c>
      <c r="B18" s="154" t="s">
        <v>50</v>
      </c>
      <c r="C18" s="187">
        <v>3.1327E-3</v>
      </c>
      <c r="D18" s="187">
        <v>1.2299999999999999E-8</v>
      </c>
      <c r="E18" s="187">
        <v>1.4736E-3</v>
      </c>
      <c r="F18" s="187">
        <v>3.1327999999999998E-3</v>
      </c>
      <c r="G18" s="187">
        <v>1.2299999999999999E-8</v>
      </c>
      <c r="H18" s="187">
        <v>1.4736E-3</v>
      </c>
      <c r="I18" s="187">
        <v>3.1327E-3</v>
      </c>
      <c r="J18" s="187">
        <v>1.2299999999999999E-8</v>
      </c>
      <c r="K18" s="187">
        <v>6.3540000000000005E-5</v>
      </c>
      <c r="L18" s="187">
        <v>3.1327999999999998E-3</v>
      </c>
      <c r="M18" s="187">
        <v>1.2299999999999999E-8</v>
      </c>
      <c r="N18" s="189">
        <v>1.4736E-3</v>
      </c>
    </row>
    <row r="19" spans="1:14" x14ac:dyDescent="0.25">
      <c r="A19" s="159">
        <v>17</v>
      </c>
      <c r="B19" s="154" t="s">
        <v>53</v>
      </c>
      <c r="C19" s="187">
        <v>4.5897999999999998E-3</v>
      </c>
      <c r="D19" s="187">
        <v>1.2299999999999999E-8</v>
      </c>
      <c r="E19" s="187">
        <v>4.4995000000000001E-4</v>
      </c>
      <c r="F19" s="187">
        <v>4.5899000000000001E-3</v>
      </c>
      <c r="G19" s="187">
        <v>1.2299999999999999E-8</v>
      </c>
      <c r="H19" s="187">
        <v>4.4996000000000001E-4</v>
      </c>
      <c r="I19" s="187">
        <v>4.5897999999999998E-3</v>
      </c>
      <c r="J19" s="187">
        <v>1.2299999999999999E-8</v>
      </c>
      <c r="K19" s="187">
        <v>3.082E-5</v>
      </c>
      <c r="L19" s="187">
        <v>4.5899000000000001E-3</v>
      </c>
      <c r="M19" s="187">
        <v>1.2299999999999999E-8</v>
      </c>
      <c r="N19" s="189">
        <v>4.4996000000000001E-4</v>
      </c>
    </row>
    <row r="20" spans="1:14" x14ac:dyDescent="0.25">
      <c r="A20" s="159">
        <v>18</v>
      </c>
      <c r="B20" s="154" t="s">
        <v>56</v>
      </c>
      <c r="C20" s="187">
        <v>4.2412999999999999E-3</v>
      </c>
      <c r="D20" s="187">
        <v>4.3332000000000003E-6</v>
      </c>
      <c r="E20" s="187">
        <v>4.0004E-4</v>
      </c>
      <c r="F20" s="187">
        <v>4.2414000000000002E-3</v>
      </c>
      <c r="G20" s="187">
        <v>4.3332999999999997E-6</v>
      </c>
      <c r="H20" s="187">
        <v>4.0004999999999999E-4</v>
      </c>
      <c r="I20" s="187">
        <v>4.2412999999999999E-3</v>
      </c>
      <c r="J20" s="187">
        <v>1.8716E-6</v>
      </c>
      <c r="K20" s="187">
        <v>3.4051999999999999E-5</v>
      </c>
      <c r="L20" s="187">
        <v>4.2412999999999999E-3</v>
      </c>
      <c r="M20" s="187">
        <v>4.3332000000000003E-6</v>
      </c>
      <c r="N20" s="189">
        <v>4.0004E-4</v>
      </c>
    </row>
    <row r="21" spans="1:14" x14ac:dyDescent="0.25">
      <c r="A21" s="159">
        <v>19</v>
      </c>
      <c r="B21" s="154" t="s">
        <v>59</v>
      </c>
      <c r="C21" s="187">
        <v>4.9290999999999996E-3</v>
      </c>
      <c r="D21" s="187">
        <v>1.7929E-6</v>
      </c>
      <c r="E21" s="187">
        <v>3.6460000000000003E-4</v>
      </c>
      <c r="F21" s="187">
        <v>4.9293000000000002E-3</v>
      </c>
      <c r="G21" s="187">
        <v>1.793E-6</v>
      </c>
      <c r="H21" s="187">
        <v>3.6461000000000002E-4</v>
      </c>
      <c r="I21" s="187">
        <v>4.9290999999999996E-3</v>
      </c>
      <c r="J21" s="187">
        <v>1.4908E-6</v>
      </c>
      <c r="K21" s="187">
        <v>2.8175999999999999E-5</v>
      </c>
      <c r="L21" s="187">
        <v>4.9291999999999999E-3</v>
      </c>
      <c r="M21" s="187">
        <v>1.793E-6</v>
      </c>
      <c r="N21" s="189">
        <v>3.6461000000000002E-4</v>
      </c>
    </row>
    <row r="22" spans="1:14" x14ac:dyDescent="0.25">
      <c r="A22" s="163">
        <v>20</v>
      </c>
      <c r="B22" s="164" t="s">
        <v>62</v>
      </c>
      <c r="C22" s="191">
        <v>2.4788000000000002E-3</v>
      </c>
      <c r="D22" s="191">
        <v>1.2299999999999999E-8</v>
      </c>
      <c r="E22" s="191">
        <v>1.8537E-3</v>
      </c>
      <c r="F22" s="191">
        <v>2.4789E-3</v>
      </c>
      <c r="G22" s="191">
        <v>1.2299999999999999E-8</v>
      </c>
      <c r="H22" s="191">
        <v>1.8537E-3</v>
      </c>
      <c r="I22" s="191">
        <v>2.4788000000000002E-3</v>
      </c>
      <c r="J22" s="191">
        <v>1.2299E-8</v>
      </c>
      <c r="K22" s="191">
        <v>8.9889999999999995E-5</v>
      </c>
      <c r="L22" s="191">
        <v>2.4789E-3</v>
      </c>
      <c r="M22" s="191">
        <v>1.2299999999999999E-8</v>
      </c>
      <c r="N22" s="193">
        <v>1.5799E-3</v>
      </c>
    </row>
  </sheetData>
  <mergeCells count="6">
    <mergeCell ref="L1:N1"/>
    <mergeCell ref="A1:A2"/>
    <mergeCell ref="B1:B2"/>
    <mergeCell ref="C1:E1"/>
    <mergeCell ref="F1:H1"/>
    <mergeCell ref="I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T35" sqref="T35"/>
    </sheetView>
  </sheetViews>
  <sheetFormatPr defaultColWidth="10.375" defaultRowHeight="15.75" x14ac:dyDescent="0.25"/>
  <cols>
    <col min="1" max="1" width="10.25" bestFit="1" customWidth="1"/>
    <col min="2" max="2" width="8.625" bestFit="1" customWidth="1"/>
    <col min="3" max="3" width="4.25" bestFit="1" customWidth="1"/>
    <col min="4" max="7" width="3.5" bestFit="1" customWidth="1"/>
    <col min="8" max="12" width="4.25" bestFit="1" customWidth="1"/>
    <col min="13" max="13" width="5" bestFit="1" customWidth="1"/>
    <col min="14" max="14" width="4.25" bestFit="1" customWidth="1"/>
    <col min="15" max="15" width="6.125" customWidth="1"/>
  </cols>
  <sheetData>
    <row r="1" spans="1:15" x14ac:dyDescent="0.25">
      <c r="A1" s="263" t="s">
        <v>939</v>
      </c>
      <c r="B1" s="263" t="s">
        <v>143</v>
      </c>
      <c r="C1" s="260" t="s">
        <v>137</v>
      </c>
      <c r="D1" s="260"/>
      <c r="E1" s="260"/>
      <c r="F1" s="260"/>
      <c r="G1" s="260"/>
      <c r="H1" s="260" t="s">
        <v>949</v>
      </c>
      <c r="I1" s="260"/>
      <c r="J1" s="260"/>
      <c r="K1" s="260"/>
      <c r="L1" s="260"/>
      <c r="M1" s="260" t="s">
        <v>950</v>
      </c>
      <c r="N1" s="260"/>
      <c r="O1" s="260"/>
    </row>
    <row r="2" spans="1:15" x14ac:dyDescent="0.25">
      <c r="A2" s="263"/>
      <c r="B2" s="263"/>
      <c r="C2" s="198" t="s">
        <v>944</v>
      </c>
      <c r="D2" s="198" t="s">
        <v>945</v>
      </c>
      <c r="E2" s="198" t="s">
        <v>946</v>
      </c>
      <c r="F2" s="198" t="s">
        <v>947</v>
      </c>
      <c r="G2" s="198" t="s">
        <v>948</v>
      </c>
      <c r="H2" s="198" t="s">
        <v>944</v>
      </c>
      <c r="I2" s="198" t="s">
        <v>945</v>
      </c>
      <c r="J2" s="198" t="s">
        <v>946</v>
      </c>
      <c r="K2" s="198" t="s">
        <v>947</v>
      </c>
      <c r="L2" s="198" t="s">
        <v>948</v>
      </c>
      <c r="M2" s="198" t="s">
        <v>69</v>
      </c>
      <c r="N2" s="198" t="s">
        <v>74</v>
      </c>
      <c r="O2" s="198" t="s">
        <v>67</v>
      </c>
    </row>
    <row r="3" spans="1:15" x14ac:dyDescent="0.25">
      <c r="A3" s="261">
        <v>1</v>
      </c>
      <c r="B3" s="195" t="s">
        <v>940</v>
      </c>
      <c r="C3" s="199">
        <v>12.1759</v>
      </c>
      <c r="D3" s="199">
        <v>9.3410600000000006</v>
      </c>
      <c r="E3" s="199">
        <v>7.6123599999999998</v>
      </c>
      <c r="F3" s="200">
        <v>9.4121100000000002</v>
      </c>
      <c r="G3" s="207">
        <v>7.5552400000000004</v>
      </c>
      <c r="H3" s="199">
        <v>37.869999999999997</v>
      </c>
      <c r="I3" s="205">
        <v>31.297800000000002</v>
      </c>
      <c r="J3" s="199">
        <v>31.3033</v>
      </c>
      <c r="K3" s="200">
        <v>37.872399999999999</v>
      </c>
      <c r="L3" s="207">
        <v>37.879899999999999</v>
      </c>
      <c r="M3" s="199">
        <v>134.581636</v>
      </c>
      <c r="N3" s="199">
        <v>3.1634136000000001E-5</v>
      </c>
      <c r="O3" s="209">
        <v>72.662937999999997</v>
      </c>
    </row>
    <row r="4" spans="1:15" x14ac:dyDescent="0.25">
      <c r="A4" s="261"/>
      <c r="B4" s="196" t="s">
        <v>941</v>
      </c>
      <c r="C4" s="199">
        <v>12.167899999999999</v>
      </c>
      <c r="D4" s="199">
        <v>9.34483</v>
      </c>
      <c r="E4" s="199">
        <v>7.6481399999999997</v>
      </c>
      <c r="F4" s="200">
        <v>9.3978400000000004</v>
      </c>
      <c r="G4" s="201">
        <v>7.5389400000000002</v>
      </c>
      <c r="H4" s="199">
        <v>32.700000000000003</v>
      </c>
      <c r="I4" s="205">
        <v>21.973300000000002</v>
      </c>
      <c r="J4" s="199">
        <v>21.975999999999999</v>
      </c>
      <c r="K4" s="200">
        <v>32.700600000000001</v>
      </c>
      <c r="L4" s="201">
        <v>32.705800000000004</v>
      </c>
      <c r="M4" s="199">
        <v>100.85663599999999</v>
      </c>
      <c r="N4" s="199">
        <v>0.77082119999999998</v>
      </c>
      <c r="O4" s="209">
        <v>59.584090000000003</v>
      </c>
    </row>
    <row r="5" spans="1:15" x14ac:dyDescent="0.25">
      <c r="A5" s="261"/>
      <c r="B5" s="196" t="s">
        <v>942</v>
      </c>
      <c r="C5" s="199">
        <v>12.0337</v>
      </c>
      <c r="D5" s="199">
        <v>9.3438999999999997</v>
      </c>
      <c r="E5" s="199">
        <v>7.9599200000000003</v>
      </c>
      <c r="F5" s="200">
        <v>9.4195799999999998</v>
      </c>
      <c r="G5" s="201">
        <v>7.5745300000000002</v>
      </c>
      <c r="H5" s="199">
        <v>36.479999999999997</v>
      </c>
      <c r="I5" s="205">
        <v>32.848199999999999</v>
      </c>
      <c r="J5" s="199">
        <v>32.853899999999996</v>
      </c>
      <c r="K5" s="200">
        <v>36.4818</v>
      </c>
      <c r="L5" s="201">
        <v>36.488600000000005</v>
      </c>
      <c r="M5" s="199">
        <v>130.378152</v>
      </c>
      <c r="N5" s="199">
        <v>2.6015075999999998E-2</v>
      </c>
      <c r="O5" s="209">
        <v>56.807238999999996</v>
      </c>
    </row>
    <row r="6" spans="1:15" x14ac:dyDescent="0.25">
      <c r="A6" s="261"/>
      <c r="B6" s="196" t="s">
        <v>943</v>
      </c>
      <c r="C6" s="199">
        <v>12.4871</v>
      </c>
      <c r="D6" s="199">
        <v>9.59877</v>
      </c>
      <c r="E6" s="199">
        <v>7.4130399999999996</v>
      </c>
      <c r="F6" s="200">
        <v>9.5625599999999995</v>
      </c>
      <c r="G6" s="201">
        <v>7.7744</v>
      </c>
      <c r="H6" s="199">
        <v>57.03</v>
      </c>
      <c r="I6" s="205">
        <v>1.58731</v>
      </c>
      <c r="J6" s="199">
        <v>1.5873199999999998</v>
      </c>
      <c r="K6" s="200">
        <v>57.016100000000002</v>
      </c>
      <c r="L6" s="201">
        <v>57.0319</v>
      </c>
      <c r="M6" s="199">
        <v>0.231477608</v>
      </c>
      <c r="N6" s="199">
        <v>0.24740045999999993</v>
      </c>
      <c r="O6" s="209">
        <v>509.73047000000003</v>
      </c>
    </row>
    <row r="7" spans="1:15" x14ac:dyDescent="0.25">
      <c r="A7" s="261">
        <v>2</v>
      </c>
      <c r="B7" s="196" t="s">
        <v>940</v>
      </c>
      <c r="C7" s="199">
        <v>11.8001</v>
      </c>
      <c r="D7" s="199">
        <v>9.1776300000000006</v>
      </c>
      <c r="E7" s="199">
        <v>7.4573600000000004</v>
      </c>
      <c r="F7" s="200">
        <v>9.2312499999999993</v>
      </c>
      <c r="G7" s="201">
        <v>7.3534800000000002</v>
      </c>
      <c r="H7" s="199">
        <v>19.190000000000001</v>
      </c>
      <c r="I7" s="205">
        <v>19.661499999999997</v>
      </c>
      <c r="J7" s="199">
        <v>19.6632</v>
      </c>
      <c r="K7" s="200">
        <v>19.192299999999999</v>
      </c>
      <c r="L7" s="201">
        <v>19.193999999999999</v>
      </c>
      <c r="M7" s="199">
        <v>62.928152000000004</v>
      </c>
      <c r="N7" s="199">
        <v>3.1624091999999999E-5</v>
      </c>
      <c r="O7" s="209">
        <v>36.525407800000004</v>
      </c>
    </row>
    <row r="8" spans="1:15" x14ac:dyDescent="0.25">
      <c r="A8" s="261"/>
      <c r="B8" s="196" t="s">
        <v>941</v>
      </c>
      <c r="C8" s="199">
        <v>11.835900000000001</v>
      </c>
      <c r="D8" s="199">
        <v>9.2146600000000003</v>
      </c>
      <c r="E8" s="199">
        <v>7.38734</v>
      </c>
      <c r="F8" s="200">
        <v>9.2634100000000004</v>
      </c>
      <c r="G8" s="201">
        <v>7.3888400000000001</v>
      </c>
      <c r="H8" s="199">
        <v>21.13</v>
      </c>
      <c r="I8" s="205">
        <v>15.648300000000001</v>
      </c>
      <c r="J8" s="199">
        <v>15.6496</v>
      </c>
      <c r="K8" s="200">
        <v>21.127300000000002</v>
      </c>
      <c r="L8" s="201">
        <v>21.129300000000001</v>
      </c>
      <c r="M8" s="199">
        <v>66.632506000000006</v>
      </c>
      <c r="N8" s="199">
        <v>2.2919849999999999</v>
      </c>
      <c r="O8" s="209">
        <v>44.389545999999996</v>
      </c>
    </row>
    <row r="9" spans="1:15" x14ac:dyDescent="0.25">
      <c r="A9" s="261"/>
      <c r="B9" s="196" t="s">
        <v>942</v>
      </c>
      <c r="C9" s="199">
        <v>11.7773</v>
      </c>
      <c r="D9" s="199">
        <v>9.1694700000000005</v>
      </c>
      <c r="E9" s="199">
        <v>7.78918</v>
      </c>
      <c r="F9" s="200">
        <v>9.2028800000000004</v>
      </c>
      <c r="G9" s="201">
        <v>7.32707</v>
      </c>
      <c r="H9" s="199">
        <v>17.170000000000002</v>
      </c>
      <c r="I9" s="205">
        <v>16.788999999999998</v>
      </c>
      <c r="J9" s="199">
        <v>16.790200000000002</v>
      </c>
      <c r="K9" s="200">
        <v>17.165799999999997</v>
      </c>
      <c r="L9" s="201">
        <v>17.167100000000001</v>
      </c>
      <c r="M9" s="199">
        <v>50.042504000000001</v>
      </c>
      <c r="N9" s="199">
        <v>0.8925209999999999</v>
      </c>
      <c r="O9" s="209">
        <v>40.747183000000007</v>
      </c>
    </row>
    <row r="10" spans="1:15" x14ac:dyDescent="0.25">
      <c r="A10" s="261"/>
      <c r="B10" s="196" t="s">
        <v>943</v>
      </c>
      <c r="C10" s="199">
        <v>12.3263</v>
      </c>
      <c r="D10" s="199">
        <v>9.4328500000000002</v>
      </c>
      <c r="E10" s="199">
        <v>7.2650499999999996</v>
      </c>
      <c r="F10" s="200">
        <v>9.2828999999999997</v>
      </c>
      <c r="G10" s="201">
        <v>7.4094100000000003</v>
      </c>
      <c r="H10" s="199">
        <v>37.1</v>
      </c>
      <c r="I10" s="205">
        <v>1.6909099999999999</v>
      </c>
      <c r="J10" s="199">
        <v>1.69092</v>
      </c>
      <c r="K10" s="200">
        <v>37.095799999999997</v>
      </c>
      <c r="L10" s="201">
        <v>37.102499999999999</v>
      </c>
      <c r="M10" s="199">
        <v>8.0891435999999997E-2</v>
      </c>
      <c r="N10" s="199">
        <v>0.26189171999999999</v>
      </c>
      <c r="O10" s="209">
        <v>498.39065999999997</v>
      </c>
    </row>
    <row r="11" spans="1:15" x14ac:dyDescent="0.25">
      <c r="A11" s="261">
        <v>3</v>
      </c>
      <c r="B11" s="196" t="s">
        <v>940</v>
      </c>
      <c r="C11" s="199">
        <v>11.655099999999999</v>
      </c>
      <c r="D11" s="199">
        <v>9.0723199999999995</v>
      </c>
      <c r="E11" s="199">
        <v>7.2857099999999999</v>
      </c>
      <c r="F11" s="200">
        <v>9.0790100000000002</v>
      </c>
      <c r="G11" s="201">
        <v>7.2214799999999997</v>
      </c>
      <c r="H11" s="199">
        <v>12.39</v>
      </c>
      <c r="I11" s="205">
        <v>12.9991</v>
      </c>
      <c r="J11" s="199">
        <v>12.999699999999999</v>
      </c>
      <c r="K11" s="200">
        <v>12.391400000000001</v>
      </c>
      <c r="L11" s="201">
        <v>12.391999999999999</v>
      </c>
      <c r="M11" s="199">
        <v>34.016384000000002</v>
      </c>
      <c r="N11" s="199">
        <v>6.8120639999999996E-2</v>
      </c>
      <c r="O11" s="209">
        <v>38.651522</v>
      </c>
    </row>
    <row r="12" spans="1:15" x14ac:dyDescent="0.25">
      <c r="A12" s="261"/>
      <c r="B12" s="196" t="s">
        <v>941</v>
      </c>
      <c r="C12" s="199">
        <v>11.685600000000001</v>
      </c>
      <c r="D12" s="199">
        <v>9.0863399999999999</v>
      </c>
      <c r="E12" s="199">
        <v>7.2812200000000002</v>
      </c>
      <c r="F12" s="200">
        <v>9.0993499999999994</v>
      </c>
      <c r="G12" s="201">
        <v>7.2367800000000004</v>
      </c>
      <c r="H12" s="199">
        <v>13.32</v>
      </c>
      <c r="I12" s="205">
        <v>9.1776</v>
      </c>
      <c r="J12" s="199">
        <v>9.1780000000000008</v>
      </c>
      <c r="K12" s="200">
        <v>13.3187</v>
      </c>
      <c r="L12" s="201">
        <v>13.3194</v>
      </c>
      <c r="M12" s="199">
        <v>36.347456000000001</v>
      </c>
      <c r="N12" s="199">
        <v>10.014425999999998</v>
      </c>
      <c r="O12" s="209">
        <v>39.382799499999997</v>
      </c>
    </row>
    <row r="13" spans="1:15" x14ac:dyDescent="0.25">
      <c r="A13" s="261"/>
      <c r="B13" s="196" t="s">
        <v>942</v>
      </c>
      <c r="C13" s="199">
        <v>11.6309</v>
      </c>
      <c r="D13" s="199">
        <v>9.0784500000000001</v>
      </c>
      <c r="E13" s="199">
        <v>7.2674700000000003</v>
      </c>
      <c r="F13" s="200">
        <v>9.0869700000000009</v>
      </c>
      <c r="G13" s="201">
        <v>7.2265199999999998</v>
      </c>
      <c r="H13" s="199">
        <v>12.99</v>
      </c>
      <c r="I13" s="205">
        <v>12.637799999999999</v>
      </c>
      <c r="J13" s="199">
        <v>12.638500000000001</v>
      </c>
      <c r="K13" s="200">
        <v>12.9879</v>
      </c>
      <c r="L13" s="201">
        <v>12.9885</v>
      </c>
      <c r="M13" s="199">
        <v>37.057029999999997</v>
      </c>
      <c r="N13" s="199">
        <v>3.4229393999999997</v>
      </c>
      <c r="O13" s="209">
        <v>42.462179000000006</v>
      </c>
    </row>
    <row r="14" spans="1:15" x14ac:dyDescent="0.25">
      <c r="A14" s="261"/>
      <c r="B14" s="196" t="s">
        <v>943</v>
      </c>
      <c r="C14" s="199">
        <v>11.7521</v>
      </c>
      <c r="D14" s="199">
        <v>9.1042400000000008</v>
      </c>
      <c r="E14" s="199">
        <v>7.1530500000000004</v>
      </c>
      <c r="F14" s="200">
        <v>8.9238499999999998</v>
      </c>
      <c r="G14" s="201">
        <v>7.1297899999999998</v>
      </c>
      <c r="H14" s="199">
        <v>9.9600000000000009</v>
      </c>
      <c r="I14" s="205">
        <v>5.1327400000000001</v>
      </c>
      <c r="J14" s="199">
        <v>5.1328100000000001</v>
      </c>
      <c r="K14" s="200">
        <v>9.9561500000000009</v>
      </c>
      <c r="L14" s="201">
        <v>9.956430000000001</v>
      </c>
      <c r="M14" s="199">
        <v>4.3049287999999999</v>
      </c>
      <c r="N14" s="199">
        <v>4.3704233999999995E-2</v>
      </c>
      <c r="O14" s="209">
        <v>99.626041000000001</v>
      </c>
    </row>
    <row r="15" spans="1:15" x14ac:dyDescent="0.25">
      <c r="A15" s="261">
        <v>4</v>
      </c>
      <c r="B15" s="196" t="s">
        <v>940</v>
      </c>
      <c r="C15" s="199">
        <v>11.5318</v>
      </c>
      <c r="D15" s="199">
        <v>8.9811800000000002</v>
      </c>
      <c r="E15" s="199">
        <v>7.1008699999999996</v>
      </c>
      <c r="F15" s="200">
        <v>8.9834899999999998</v>
      </c>
      <c r="G15" s="201">
        <v>7.1310200000000004</v>
      </c>
      <c r="H15" s="199">
        <v>9.3800000000000008</v>
      </c>
      <c r="I15" s="205">
        <v>10.2791</v>
      </c>
      <c r="J15" s="199">
        <v>10.279500000000001</v>
      </c>
      <c r="K15" s="200">
        <v>9.3812800000000003</v>
      </c>
      <c r="L15" s="201">
        <v>9.3816100000000002</v>
      </c>
      <c r="M15" s="199">
        <v>25.323697799999998</v>
      </c>
      <c r="N15" s="199">
        <v>0.14680421999999999</v>
      </c>
      <c r="O15" s="209">
        <v>28.270186399999996</v>
      </c>
    </row>
    <row r="16" spans="1:15" x14ac:dyDescent="0.25">
      <c r="A16" s="261"/>
      <c r="B16" s="196" t="s">
        <v>941</v>
      </c>
      <c r="C16" s="199">
        <v>11.4811</v>
      </c>
      <c r="D16" s="199">
        <v>8.9264799999999997</v>
      </c>
      <c r="E16" s="199">
        <v>7.1596500000000001</v>
      </c>
      <c r="F16" s="200">
        <v>8.9644200000000005</v>
      </c>
      <c r="G16" s="201">
        <v>7.0702100000000003</v>
      </c>
      <c r="H16" s="199">
        <v>8.84</v>
      </c>
      <c r="I16" s="205">
        <v>7.2652899999999994</v>
      </c>
      <c r="J16" s="199">
        <v>7.2655099999999999</v>
      </c>
      <c r="K16" s="200">
        <v>8.8392400000000002</v>
      </c>
      <c r="L16" s="201">
        <v>8.8395299999999999</v>
      </c>
      <c r="M16" s="199">
        <v>25.403288800000002</v>
      </c>
      <c r="N16" s="199">
        <v>17.538498000000001</v>
      </c>
      <c r="O16" s="209">
        <v>15.769949199999999</v>
      </c>
    </row>
    <row r="17" spans="1:15" x14ac:dyDescent="0.25">
      <c r="A17" s="261"/>
      <c r="B17" s="196" t="s">
        <v>942</v>
      </c>
      <c r="C17" s="199">
        <v>11.508100000000001</v>
      </c>
      <c r="D17" s="199">
        <v>8.9857399999999998</v>
      </c>
      <c r="E17" s="199">
        <v>7.0776399999999997</v>
      </c>
      <c r="F17" s="200">
        <v>8.9948899999999998</v>
      </c>
      <c r="G17" s="201">
        <v>7.1379000000000001</v>
      </c>
      <c r="H17" s="199">
        <v>9.5299999999999994</v>
      </c>
      <c r="I17" s="205">
        <v>7.92849</v>
      </c>
      <c r="J17" s="199">
        <v>7.92875</v>
      </c>
      <c r="K17" s="200">
        <v>9.5335900000000002</v>
      </c>
      <c r="L17" s="201">
        <v>9.5339299999999998</v>
      </c>
      <c r="M17" s="199">
        <v>26.003863599999999</v>
      </c>
      <c r="N17" s="199">
        <v>3.3918587999999996</v>
      </c>
      <c r="O17" s="209">
        <v>26.600068799999999</v>
      </c>
    </row>
    <row r="18" spans="1:15" x14ac:dyDescent="0.25">
      <c r="A18" s="261"/>
      <c r="B18" s="196" t="s">
        <v>943</v>
      </c>
      <c r="C18" s="199">
        <v>11.575799999999999</v>
      </c>
      <c r="D18" s="199">
        <v>8.9373900000000006</v>
      </c>
      <c r="E18" s="199">
        <v>7.0785200000000001</v>
      </c>
      <c r="F18" s="200">
        <v>8.7600700000000007</v>
      </c>
      <c r="G18" s="201">
        <v>7.0676100000000002</v>
      </c>
      <c r="H18" s="199">
        <v>7.14</v>
      </c>
      <c r="I18" s="205">
        <v>6.8420299999999994</v>
      </c>
      <c r="J18" s="199">
        <v>6.8421699999999994</v>
      </c>
      <c r="K18" s="200">
        <v>7.13774</v>
      </c>
      <c r="L18" s="201">
        <v>7.1378899999999996</v>
      </c>
      <c r="M18" s="199">
        <v>10.391077200000002</v>
      </c>
      <c r="N18" s="199">
        <v>3.1618511999999995E-5</v>
      </c>
      <c r="O18" s="209">
        <v>59.047152000000004</v>
      </c>
    </row>
    <row r="19" spans="1:15" x14ac:dyDescent="0.25">
      <c r="A19" s="261">
        <v>5</v>
      </c>
      <c r="B19" s="196" t="s">
        <v>940</v>
      </c>
      <c r="C19" s="199">
        <v>11.4299</v>
      </c>
      <c r="D19" s="199">
        <v>8.9164100000000008</v>
      </c>
      <c r="E19" s="199">
        <v>7.0487799999999998</v>
      </c>
      <c r="F19" s="200">
        <v>8.9365799999999993</v>
      </c>
      <c r="G19" s="201">
        <v>7.0545299999999997</v>
      </c>
      <c r="H19" s="199">
        <v>7.89</v>
      </c>
      <c r="I19" s="205">
        <v>8.8807299999999998</v>
      </c>
      <c r="J19" s="199">
        <v>8.8810000000000002</v>
      </c>
      <c r="K19" s="200">
        <v>7.8935099999999991</v>
      </c>
      <c r="L19" s="201">
        <v>7.8937400000000002</v>
      </c>
      <c r="M19" s="199">
        <v>22.3726254</v>
      </c>
      <c r="N19" s="199">
        <v>0.48887495999999997</v>
      </c>
      <c r="O19" s="209">
        <v>18.0294965</v>
      </c>
    </row>
    <row r="20" spans="1:15" x14ac:dyDescent="0.25">
      <c r="A20" s="261"/>
      <c r="B20" s="196" t="s">
        <v>941</v>
      </c>
      <c r="C20" s="199">
        <v>11.381399999999999</v>
      </c>
      <c r="D20" s="199">
        <v>8.8789700000000007</v>
      </c>
      <c r="E20" s="199">
        <v>7.0953099999999996</v>
      </c>
      <c r="F20" s="200">
        <v>8.9075199999999999</v>
      </c>
      <c r="G20" s="201">
        <v>7.0182099999999998</v>
      </c>
      <c r="H20" s="199">
        <v>7.7</v>
      </c>
      <c r="I20" s="205">
        <v>6.6032799999999998</v>
      </c>
      <c r="J20" s="199">
        <v>6.6034500000000005</v>
      </c>
      <c r="K20" s="200">
        <v>7.7037900000000006</v>
      </c>
      <c r="L20" s="201">
        <v>7.7039999999999997</v>
      </c>
      <c r="M20" s="199">
        <v>21.562416000000002</v>
      </c>
      <c r="N20" s="199">
        <v>19.306799999999999</v>
      </c>
      <c r="O20" s="209">
        <v>16.029602799999999</v>
      </c>
    </row>
    <row r="21" spans="1:15" x14ac:dyDescent="0.25">
      <c r="A21" s="261"/>
      <c r="B21" s="196" t="s">
        <v>942</v>
      </c>
      <c r="C21" s="199">
        <v>11.428000000000001</v>
      </c>
      <c r="D21" s="199">
        <v>8.9179999999999993</v>
      </c>
      <c r="E21" s="199">
        <v>7.0921500000000002</v>
      </c>
      <c r="F21" s="200">
        <v>8.9628200000000007</v>
      </c>
      <c r="G21" s="201">
        <v>7.0660999999999996</v>
      </c>
      <c r="H21" s="199">
        <v>8.6</v>
      </c>
      <c r="I21" s="205">
        <v>7.63009</v>
      </c>
      <c r="J21" s="199">
        <v>7.6303400000000003</v>
      </c>
      <c r="K21" s="200">
        <v>8.5959400000000006</v>
      </c>
      <c r="L21" s="201">
        <v>8.5962300000000003</v>
      </c>
      <c r="M21" s="199">
        <v>26.773063400000002</v>
      </c>
      <c r="N21" s="199">
        <v>6.7434299999999991</v>
      </c>
      <c r="O21" s="209">
        <v>14.609522000000002</v>
      </c>
    </row>
    <row r="22" spans="1:15" x14ac:dyDescent="0.25">
      <c r="A22" s="262"/>
      <c r="B22" s="197" t="s">
        <v>943</v>
      </c>
      <c r="C22" s="202">
        <v>11.5168</v>
      </c>
      <c r="D22" s="202">
        <v>8.9275800000000007</v>
      </c>
      <c r="E22" s="202">
        <v>7.0921500000000002</v>
      </c>
      <c r="F22" s="203">
        <v>8.6671399999999998</v>
      </c>
      <c r="G22" s="204">
        <v>7.0419400000000003</v>
      </c>
      <c r="H22" s="202">
        <v>7.53</v>
      </c>
      <c r="I22" s="208">
        <v>6.99404</v>
      </c>
      <c r="J22" s="202">
        <v>6.9942099999999998</v>
      </c>
      <c r="K22" s="203">
        <v>7.5298600000000002</v>
      </c>
      <c r="L22" s="204">
        <v>7.5300500000000001</v>
      </c>
      <c r="M22" s="202">
        <v>13.131166</v>
      </c>
      <c r="N22" s="202">
        <v>3.1617953999999995E-5</v>
      </c>
      <c r="O22" s="210">
        <v>74.277759000000003</v>
      </c>
    </row>
  </sheetData>
  <mergeCells count="10">
    <mergeCell ref="A15:A18"/>
    <mergeCell ref="A19:A22"/>
    <mergeCell ref="C1:G1"/>
    <mergeCell ref="A1:A2"/>
    <mergeCell ref="B1:B2"/>
    <mergeCell ref="H1:L1"/>
    <mergeCell ref="M1:O1"/>
    <mergeCell ref="A3:A6"/>
    <mergeCell ref="A7:A10"/>
    <mergeCell ref="A11:A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showGridLines="0" showRowColHeaders="0" topLeftCell="A9" zoomScaleNormal="100" workbookViewId="0">
      <selection sqref="A1:Y43"/>
    </sheetView>
  </sheetViews>
  <sheetFormatPr defaultRowHeight="12.75" x14ac:dyDescent="0.2"/>
  <cols>
    <col min="1" max="1" width="21.875" style="206" customWidth="1"/>
    <col min="2" max="2" width="11.625" style="206" customWidth="1"/>
    <col min="3" max="5" width="9.125" style="206" bestFit="1" customWidth="1"/>
    <col min="6" max="7" width="10.25" style="206" bestFit="1" customWidth="1"/>
    <col min="8" max="8" width="9.625" style="206" bestFit="1" customWidth="1"/>
    <col min="9" max="16" width="10.25" style="206" bestFit="1" customWidth="1"/>
    <col min="17" max="19" width="9.625" style="206" bestFit="1" customWidth="1"/>
    <col min="20" max="20" width="10.25" style="206" bestFit="1" customWidth="1"/>
    <col min="21" max="24" width="9.625" style="206" bestFit="1" customWidth="1"/>
    <col min="25" max="25" width="10.25" style="206" bestFit="1" customWidth="1"/>
    <col min="26" max="16384" width="9" style="206"/>
  </cols>
  <sheetData>
    <row r="1" spans="1:25" ht="18.75" x14ac:dyDescent="0.3">
      <c r="A1" s="211" t="s">
        <v>951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</row>
    <row r="2" spans="1:25" ht="18.75" x14ac:dyDescent="0.3">
      <c r="A2" s="212" t="s">
        <v>962</v>
      </c>
      <c r="B2" s="211" t="s">
        <v>952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</row>
    <row r="3" spans="1:25" ht="18.75" x14ac:dyDescent="0.3">
      <c r="A3" s="212" t="s">
        <v>963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</row>
    <row r="4" spans="1:25" ht="18.75" x14ac:dyDescent="0.3">
      <c r="A4" s="211" t="s">
        <v>953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</row>
    <row r="5" spans="1:25" ht="18.75" x14ac:dyDescent="0.3">
      <c r="A5" s="211" t="s">
        <v>954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</row>
    <row r="6" spans="1:25" ht="18.75" x14ac:dyDescent="0.3">
      <c r="A6" s="211" t="s">
        <v>955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</row>
    <row r="7" spans="1:25" ht="18.75" x14ac:dyDescent="0.3">
      <c r="A7" s="211" t="s">
        <v>956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</row>
    <row r="8" spans="1:25" ht="18.75" x14ac:dyDescent="0.3">
      <c r="A8" s="211" t="s">
        <v>964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</row>
    <row r="9" spans="1:25" ht="18.75" x14ac:dyDescent="0.3">
      <c r="A9" s="211" t="s">
        <v>957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</row>
    <row r="10" spans="1:25" ht="18.75" x14ac:dyDescent="0.3">
      <c r="A10" s="211" t="s">
        <v>965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</row>
    <row r="11" spans="1:25" ht="18.75" x14ac:dyDescent="0.3">
      <c r="A11" s="211" t="s">
        <v>966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</row>
    <row r="12" spans="1:25" ht="18.75" x14ac:dyDescent="0.3">
      <c r="A12" s="211" t="s">
        <v>967</v>
      </c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</row>
    <row r="13" spans="1:25" ht="18.75" x14ac:dyDescent="0.3">
      <c r="A13" s="211" t="s">
        <v>968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</row>
    <row r="14" spans="1:25" ht="18.75" x14ac:dyDescent="0.3">
      <c r="A14" s="211" t="s">
        <v>969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</row>
    <row r="15" spans="1:25" ht="18.75" x14ac:dyDescent="0.3">
      <c r="A15" s="211" t="s">
        <v>970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</row>
    <row r="16" spans="1:25" ht="18.75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  <c r="V16" s="211"/>
      <c r="W16" s="211"/>
      <c r="X16" s="211"/>
      <c r="Y16" s="211"/>
    </row>
    <row r="17" spans="1:25" ht="18.75" x14ac:dyDescent="0.3">
      <c r="A17" s="211" t="s">
        <v>959</v>
      </c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</row>
    <row r="18" spans="1:25" ht="18.75" x14ac:dyDescent="0.3">
      <c r="A18" s="211" t="s">
        <v>996</v>
      </c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</row>
    <row r="19" spans="1:25" ht="18.75" x14ac:dyDescent="0.3">
      <c r="A19" s="211" t="s">
        <v>960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</row>
    <row r="20" spans="1:25" ht="18.75" x14ac:dyDescent="0.3">
      <c r="A20" s="211" t="s">
        <v>961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</row>
    <row r="21" spans="1:25" ht="18.75" x14ac:dyDescent="0.3">
      <c r="A21" s="211" t="s">
        <v>972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</row>
    <row r="22" spans="1:25" ht="18.75" x14ac:dyDescent="0.3">
      <c r="A22" s="213" t="s">
        <v>147</v>
      </c>
      <c r="B22" s="213" t="s">
        <v>143</v>
      </c>
      <c r="C22" s="213" t="s">
        <v>137</v>
      </c>
      <c r="D22" s="213" t="s">
        <v>144</v>
      </c>
      <c r="E22" s="213" t="s">
        <v>145</v>
      </c>
      <c r="F22" s="213" t="s">
        <v>3</v>
      </c>
      <c r="G22" s="213" t="s">
        <v>65</v>
      </c>
      <c r="H22" s="213" t="s">
        <v>66</v>
      </c>
      <c r="I22" s="213" t="s">
        <v>67</v>
      </c>
      <c r="J22" s="213" t="s">
        <v>85</v>
      </c>
      <c r="K22" s="213" t="s">
        <v>86</v>
      </c>
      <c r="L22" s="213" t="s">
        <v>149</v>
      </c>
      <c r="M22" s="213" t="s">
        <v>88</v>
      </c>
      <c r="N22" s="213" t="s">
        <v>148</v>
      </c>
      <c r="O22" s="213" t="s">
        <v>150</v>
      </c>
      <c r="P22" s="213" t="s">
        <v>69</v>
      </c>
      <c r="Q22" s="213" t="s">
        <v>71</v>
      </c>
      <c r="R22" s="213" t="s">
        <v>72</v>
      </c>
      <c r="S22" s="213" t="s">
        <v>73</v>
      </c>
      <c r="T22" s="213" t="s">
        <v>74</v>
      </c>
      <c r="U22" s="213" t="s">
        <v>76</v>
      </c>
      <c r="V22" s="213" t="s">
        <v>77</v>
      </c>
      <c r="W22" s="213" t="s">
        <v>78</v>
      </c>
      <c r="X22" s="213" t="s">
        <v>79</v>
      </c>
      <c r="Y22" s="213" t="s">
        <v>151</v>
      </c>
    </row>
    <row r="23" spans="1:25" ht="18.75" x14ac:dyDescent="0.3">
      <c r="A23" s="213">
        <v>1</v>
      </c>
      <c r="B23" s="213" t="s">
        <v>4</v>
      </c>
      <c r="C23" s="213">
        <v>11.98</v>
      </c>
      <c r="D23" s="213">
        <v>4</v>
      </c>
      <c r="E23" s="213">
        <v>25.6</v>
      </c>
      <c r="F23" s="214">
        <v>446.6</v>
      </c>
      <c r="G23" s="214">
        <v>1.016</v>
      </c>
      <c r="H23" s="214">
        <v>2.989E-4</v>
      </c>
      <c r="I23" s="214">
        <v>72.63</v>
      </c>
      <c r="J23" s="214">
        <v>1.1759999999999999</v>
      </c>
      <c r="K23" s="214">
        <v>3.2639999999999998</v>
      </c>
      <c r="L23" s="214">
        <v>0</v>
      </c>
      <c r="M23" s="214">
        <v>0</v>
      </c>
      <c r="N23" s="214">
        <v>0.71489999999999998</v>
      </c>
      <c r="O23" s="214">
        <v>0</v>
      </c>
      <c r="P23" s="214">
        <v>134.5</v>
      </c>
      <c r="Q23" s="214">
        <v>0.50409999999999999</v>
      </c>
      <c r="R23" s="214">
        <v>5.7750000000000003E-2</v>
      </c>
      <c r="S23" s="214">
        <v>6.1789999999999996E-3</v>
      </c>
      <c r="T23" s="214">
        <v>3.1640000000000002E-5</v>
      </c>
      <c r="U23" s="214">
        <v>0.1263</v>
      </c>
      <c r="V23" s="214">
        <v>7.5380000000000003E-2</v>
      </c>
      <c r="W23" s="214">
        <v>0.18529999999999999</v>
      </c>
      <c r="X23" s="214">
        <v>1.191E-2</v>
      </c>
      <c r="Y23" s="214">
        <v>0.21299999999999999</v>
      </c>
    </row>
    <row r="24" spans="1:25" ht="18.75" x14ac:dyDescent="0.3">
      <c r="A24" s="213">
        <v>2</v>
      </c>
      <c r="B24" s="213" t="s">
        <v>8</v>
      </c>
      <c r="C24" s="213">
        <v>11.76</v>
      </c>
      <c r="D24" s="213">
        <v>4</v>
      </c>
      <c r="E24" s="213">
        <v>25.6</v>
      </c>
      <c r="F24" s="214">
        <v>430.5</v>
      </c>
      <c r="G24" s="214">
        <v>3.91</v>
      </c>
      <c r="H24" s="214">
        <v>2.989E-4</v>
      </c>
      <c r="I24" s="214">
        <v>59.56</v>
      </c>
      <c r="J24" s="214">
        <v>0.5423</v>
      </c>
      <c r="K24" s="214">
        <v>9.8569999999999993</v>
      </c>
      <c r="L24" s="214">
        <v>0</v>
      </c>
      <c r="M24" s="214">
        <v>0</v>
      </c>
      <c r="N24" s="214">
        <v>0.74160000000000004</v>
      </c>
      <c r="O24" s="214">
        <v>0</v>
      </c>
      <c r="P24" s="214">
        <v>100.8</v>
      </c>
      <c r="Q24" s="214">
        <v>0.80330000000000001</v>
      </c>
      <c r="R24" s="214">
        <v>8.4339999999999998E-2</v>
      </c>
      <c r="S24" s="214">
        <v>4.5979999999999997E-5</v>
      </c>
      <c r="T24" s="214">
        <v>0.77100000000000002</v>
      </c>
      <c r="U24" s="214">
        <v>3.6499999999999998E-2</v>
      </c>
      <c r="V24" s="214">
        <v>1.1140000000000001E-2</v>
      </c>
      <c r="W24" s="214">
        <v>0.15490000000000001</v>
      </c>
      <c r="X24" s="214">
        <v>3.1480000000000001E-2</v>
      </c>
      <c r="Y24" s="214">
        <v>12.6</v>
      </c>
    </row>
    <row r="25" spans="1:25" ht="18.75" x14ac:dyDescent="0.3">
      <c r="A25" s="213">
        <v>3</v>
      </c>
      <c r="B25" s="213" t="s">
        <v>216</v>
      </c>
      <c r="C25" s="213">
        <v>11.93</v>
      </c>
      <c r="D25" s="213">
        <v>4</v>
      </c>
      <c r="E25" s="213">
        <v>29.3</v>
      </c>
      <c r="F25" s="214">
        <v>447.9</v>
      </c>
      <c r="G25" s="214">
        <v>0.9758</v>
      </c>
      <c r="H25" s="214">
        <v>2.989E-4</v>
      </c>
      <c r="I25" s="214">
        <v>56.78</v>
      </c>
      <c r="J25" s="214">
        <v>1.4890000000000001</v>
      </c>
      <c r="K25" s="214">
        <v>3.11</v>
      </c>
      <c r="L25" s="214">
        <v>0</v>
      </c>
      <c r="M25" s="214">
        <v>0</v>
      </c>
      <c r="N25" s="214">
        <v>3.2</v>
      </c>
      <c r="O25" s="214">
        <v>0</v>
      </c>
      <c r="P25" s="214">
        <v>130.30000000000001</v>
      </c>
      <c r="Q25" s="214">
        <v>0.8851</v>
      </c>
      <c r="R25" s="214">
        <v>4.9840000000000002E-2</v>
      </c>
      <c r="S25" s="214">
        <v>4.5979999999999997E-5</v>
      </c>
      <c r="T25" s="214">
        <v>2.6020000000000001E-2</v>
      </c>
      <c r="U25" s="214">
        <v>6.3299999999999997E-3</v>
      </c>
      <c r="V25" s="214">
        <v>9.077E-3</v>
      </c>
      <c r="W25" s="214">
        <v>0.19270000000000001</v>
      </c>
      <c r="X25" s="214">
        <v>3.1060000000000001E-2</v>
      </c>
      <c r="Y25" s="214">
        <v>16.899999999999999</v>
      </c>
    </row>
    <row r="26" spans="1:25" ht="18.75" x14ac:dyDescent="0.3">
      <c r="A26" s="213">
        <v>4</v>
      </c>
      <c r="B26" s="213" t="s">
        <v>14</v>
      </c>
      <c r="C26" s="213">
        <v>10.92</v>
      </c>
      <c r="D26" s="213">
        <v>4</v>
      </c>
      <c r="E26" s="213">
        <v>30.2</v>
      </c>
      <c r="F26" s="214">
        <v>731.7</v>
      </c>
      <c r="G26" s="214">
        <v>1.526</v>
      </c>
      <c r="H26" s="214">
        <v>3.7780000000000001E-2</v>
      </c>
      <c r="I26" s="214">
        <v>509.2</v>
      </c>
      <c r="J26" s="214">
        <v>0.46660000000000001</v>
      </c>
      <c r="K26" s="214">
        <v>4.1879999999999997</v>
      </c>
      <c r="L26" s="214">
        <v>7.585</v>
      </c>
      <c r="M26" s="214">
        <v>0</v>
      </c>
      <c r="N26" s="214">
        <v>0.71309999999999996</v>
      </c>
      <c r="O26" s="214">
        <v>0</v>
      </c>
      <c r="P26" s="214">
        <v>0.23119999999999999</v>
      </c>
      <c r="Q26" s="214">
        <v>0.1404</v>
      </c>
      <c r="R26" s="214">
        <v>4.5179999999999998E-2</v>
      </c>
      <c r="S26" s="214">
        <v>4.5979999999999997E-5</v>
      </c>
      <c r="T26" s="214">
        <v>0.24729999999999999</v>
      </c>
      <c r="U26" s="214">
        <v>2.249E-2</v>
      </c>
      <c r="V26" s="214">
        <v>1.7909999999999999E-2</v>
      </c>
      <c r="W26" s="214">
        <v>2.1399999999999999E-2</v>
      </c>
      <c r="X26" s="214">
        <v>3.1449999999999999E-5</v>
      </c>
      <c r="Y26" s="214">
        <v>1.05</v>
      </c>
    </row>
    <row r="27" spans="1:25" ht="18.75" x14ac:dyDescent="0.3">
      <c r="A27" s="213">
        <v>5</v>
      </c>
      <c r="B27" s="213" t="s">
        <v>16</v>
      </c>
      <c r="C27" s="213">
        <v>11.82</v>
      </c>
      <c r="D27" s="213">
        <v>4</v>
      </c>
      <c r="E27" s="213">
        <v>29.8</v>
      </c>
      <c r="F27" s="214">
        <v>241.1</v>
      </c>
      <c r="G27" s="214">
        <v>0.55259999999999998</v>
      </c>
      <c r="H27" s="214">
        <v>2.989E-4</v>
      </c>
      <c r="I27" s="214">
        <v>36.520000000000003</v>
      </c>
      <c r="J27" s="214">
        <v>0.63880000000000003</v>
      </c>
      <c r="K27" s="214">
        <v>2.0619999999999998</v>
      </c>
      <c r="L27" s="214">
        <v>0</v>
      </c>
      <c r="M27" s="214">
        <v>0</v>
      </c>
      <c r="N27" s="214">
        <v>0.70309999999999995</v>
      </c>
      <c r="O27" s="214">
        <v>0</v>
      </c>
      <c r="P27" s="214">
        <v>62.91</v>
      </c>
      <c r="Q27" s="214">
        <v>0.35410000000000003</v>
      </c>
      <c r="R27" s="214">
        <v>2.3869999999999999E-2</v>
      </c>
      <c r="S27" s="214">
        <v>4.5979999999999997E-5</v>
      </c>
      <c r="T27" s="214">
        <v>3.1640000000000002E-5</v>
      </c>
      <c r="U27" s="214">
        <v>4.6280000000000002E-3</v>
      </c>
      <c r="V27" s="214">
        <v>9.5930000000000008E-3</v>
      </c>
      <c r="W27" s="214">
        <v>5.9209999999999999E-2</v>
      </c>
      <c r="X27" s="214">
        <v>9.2870000000000001E-3</v>
      </c>
      <c r="Y27" s="214">
        <v>2</v>
      </c>
    </row>
    <row r="28" spans="1:25" ht="18.75" x14ac:dyDescent="0.3">
      <c r="A28" s="213">
        <v>6</v>
      </c>
      <c r="B28" s="213" t="s">
        <v>19</v>
      </c>
      <c r="C28" s="213">
        <v>11.54</v>
      </c>
      <c r="D28" s="213">
        <v>4</v>
      </c>
      <c r="E28" s="213">
        <v>30.1</v>
      </c>
      <c r="F28" s="214">
        <v>269.5</v>
      </c>
      <c r="G28" s="214">
        <v>2.4289999999999998</v>
      </c>
      <c r="H28" s="214">
        <v>2.989E-4</v>
      </c>
      <c r="I28" s="214">
        <v>44.38</v>
      </c>
      <c r="J28" s="214">
        <v>3.1509999999999998</v>
      </c>
      <c r="K28" s="214">
        <v>2.97</v>
      </c>
      <c r="L28" s="214">
        <v>0</v>
      </c>
      <c r="M28" s="214">
        <v>3.3740000000000001</v>
      </c>
      <c r="N28" s="214">
        <v>0.74370000000000003</v>
      </c>
      <c r="O28" s="214">
        <v>0</v>
      </c>
      <c r="P28" s="214">
        <v>66.61</v>
      </c>
      <c r="Q28" s="214">
        <v>0.55659999999999998</v>
      </c>
      <c r="R28" s="214">
        <v>4.8520000000000001E-2</v>
      </c>
      <c r="S28" s="214">
        <v>6.0179999999999999E-3</v>
      </c>
      <c r="T28" s="214">
        <v>2.2930000000000001</v>
      </c>
      <c r="U28" s="214">
        <v>9.6809999999999993E-2</v>
      </c>
      <c r="V28" s="214">
        <v>5.0250000000000003E-2</v>
      </c>
      <c r="W28" s="214">
        <v>6.9540000000000005E-2</v>
      </c>
      <c r="X28" s="214">
        <v>2.4240000000000001E-2</v>
      </c>
      <c r="Y28" s="214">
        <v>8.9600000000000009</v>
      </c>
    </row>
    <row r="29" spans="1:25" ht="18.75" x14ac:dyDescent="0.3">
      <c r="A29" s="213">
        <v>7</v>
      </c>
      <c r="B29" s="213" t="s">
        <v>22</v>
      </c>
      <c r="C29" s="213">
        <v>11.76</v>
      </c>
      <c r="D29" s="213">
        <v>4</v>
      </c>
      <c r="E29" s="213">
        <v>30.1</v>
      </c>
      <c r="F29" s="214">
        <v>222.2</v>
      </c>
      <c r="G29" s="214">
        <v>0.60340000000000005</v>
      </c>
      <c r="H29" s="214">
        <v>3.074E-2</v>
      </c>
      <c r="I29" s="214">
        <v>40.74</v>
      </c>
      <c r="J29" s="214">
        <v>0.66059999999999997</v>
      </c>
      <c r="K29" s="214">
        <v>2.2050000000000001</v>
      </c>
      <c r="L29" s="214">
        <v>0</v>
      </c>
      <c r="M29" s="214">
        <v>0</v>
      </c>
      <c r="N29" s="214">
        <v>0.70620000000000005</v>
      </c>
      <c r="O29" s="214">
        <v>0</v>
      </c>
      <c r="P29" s="214">
        <v>50.03</v>
      </c>
      <c r="Q29" s="214">
        <v>0.58760000000000001</v>
      </c>
      <c r="R29" s="214">
        <v>1.405E-2</v>
      </c>
      <c r="S29" s="214">
        <v>4.5979999999999997E-5</v>
      </c>
      <c r="T29" s="214">
        <v>0.89300000000000002</v>
      </c>
      <c r="U29" s="214">
        <v>4.0000000000000001E-3</v>
      </c>
      <c r="V29" s="214">
        <v>6.7010000000000004E-3</v>
      </c>
      <c r="W29" s="214">
        <v>4.1950000000000001E-2</v>
      </c>
      <c r="X29" s="214">
        <v>2.7539999999999999E-2</v>
      </c>
      <c r="Y29" s="214">
        <v>10.8</v>
      </c>
    </row>
    <row r="30" spans="1:25" ht="18.75" x14ac:dyDescent="0.3">
      <c r="A30" s="213">
        <v>8</v>
      </c>
      <c r="B30" s="213" t="s">
        <v>25</v>
      </c>
      <c r="C30" s="213">
        <v>10.94</v>
      </c>
      <c r="D30" s="213">
        <v>4</v>
      </c>
      <c r="E30" s="213">
        <v>29.6</v>
      </c>
      <c r="F30" s="214">
        <v>285.60000000000002</v>
      </c>
      <c r="G30" s="214">
        <v>0.68730000000000002</v>
      </c>
      <c r="H30" s="214">
        <v>3.5990000000000001E-2</v>
      </c>
      <c r="I30" s="214">
        <v>498.1</v>
      </c>
      <c r="J30" s="214">
        <v>0.53769999999999996</v>
      </c>
      <c r="K30" s="214">
        <v>2.0579999999999998</v>
      </c>
      <c r="L30" s="214">
        <v>5.1509999999999998</v>
      </c>
      <c r="M30" s="214">
        <v>0</v>
      </c>
      <c r="N30" s="214">
        <v>0.70479999999999998</v>
      </c>
      <c r="O30" s="214">
        <v>0</v>
      </c>
      <c r="P30" s="214">
        <v>8.0829999999999999E-2</v>
      </c>
      <c r="Q30" s="214">
        <v>0.14000000000000001</v>
      </c>
      <c r="R30" s="214">
        <v>1.1639999999999999E-2</v>
      </c>
      <c r="S30" s="214">
        <v>4.5979999999999997E-5</v>
      </c>
      <c r="T30" s="214">
        <v>0.26190000000000002</v>
      </c>
      <c r="U30" s="214">
        <v>6.7669999999999996E-3</v>
      </c>
      <c r="V30" s="214">
        <v>1.5879999999999998E-2</v>
      </c>
      <c r="W30" s="214">
        <v>1.259E-2</v>
      </c>
      <c r="X30" s="214">
        <v>3.1449999999999999E-5</v>
      </c>
      <c r="Y30" s="214">
        <v>10.3</v>
      </c>
    </row>
    <row r="31" spans="1:25" ht="18.75" x14ac:dyDescent="0.3">
      <c r="A31" s="213">
        <v>9</v>
      </c>
      <c r="B31" s="213" t="s">
        <v>29</v>
      </c>
      <c r="C31" s="213">
        <v>11.69</v>
      </c>
      <c r="D31" s="213">
        <v>4</v>
      </c>
      <c r="E31" s="213">
        <v>30.2</v>
      </c>
      <c r="F31" s="214">
        <v>155.80000000000001</v>
      </c>
      <c r="G31" s="214">
        <v>0.4365</v>
      </c>
      <c r="H31" s="214">
        <v>2.989E-4</v>
      </c>
      <c r="I31" s="214">
        <v>38.65</v>
      </c>
      <c r="J31" s="214">
        <v>0.37059999999999998</v>
      </c>
      <c r="K31" s="214">
        <v>1.772</v>
      </c>
      <c r="L31" s="214">
        <v>0</v>
      </c>
      <c r="M31" s="214">
        <v>0</v>
      </c>
      <c r="N31" s="214">
        <v>0.76770000000000005</v>
      </c>
      <c r="O31" s="214">
        <v>0</v>
      </c>
      <c r="P31" s="214">
        <v>34.01</v>
      </c>
      <c r="Q31" s="214">
        <v>0.32900000000000001</v>
      </c>
      <c r="R31" s="214">
        <v>2.5049999999999999E-2</v>
      </c>
      <c r="S31" s="214">
        <v>6.9899999999999997E-3</v>
      </c>
      <c r="T31" s="214">
        <v>6.8159999999999998E-2</v>
      </c>
      <c r="U31" s="214">
        <v>0.1293</v>
      </c>
      <c r="V31" s="214">
        <v>7.041E-2</v>
      </c>
      <c r="W31" s="214">
        <v>1.8350000000000002E-2</v>
      </c>
      <c r="X31" s="214">
        <v>3.1449999999999999E-5</v>
      </c>
      <c r="Y31" s="214">
        <v>11.5</v>
      </c>
    </row>
    <row r="32" spans="1:25" ht="18.75" x14ac:dyDescent="0.3">
      <c r="A32" s="213">
        <v>10</v>
      </c>
      <c r="B32" s="213" t="s">
        <v>32</v>
      </c>
      <c r="C32" s="213">
        <v>11.33</v>
      </c>
      <c r="D32" s="213">
        <v>4</v>
      </c>
      <c r="E32" s="213">
        <v>29.6</v>
      </c>
      <c r="F32" s="214">
        <v>167.4</v>
      </c>
      <c r="G32" s="214">
        <v>1.425</v>
      </c>
      <c r="H32" s="214">
        <v>4.0529999999999997E-2</v>
      </c>
      <c r="I32" s="214">
        <v>39.380000000000003</v>
      </c>
      <c r="J32" s="214">
        <v>0.47099999999999997</v>
      </c>
      <c r="K32" s="214">
        <v>2.153</v>
      </c>
      <c r="L32" s="214">
        <v>0</v>
      </c>
      <c r="M32" s="214">
        <v>3.5059999999999998</v>
      </c>
      <c r="N32" s="214">
        <v>0.99399999999999999</v>
      </c>
      <c r="O32" s="214">
        <v>0</v>
      </c>
      <c r="P32" s="214">
        <v>36.340000000000003</v>
      </c>
      <c r="Q32" s="214">
        <v>0.39</v>
      </c>
      <c r="R32" s="214">
        <v>4.0289999999999999E-2</v>
      </c>
      <c r="S32" s="214">
        <v>6.6210000000000001E-3</v>
      </c>
      <c r="T32" s="214">
        <v>10.02</v>
      </c>
      <c r="U32" s="214">
        <v>1.0290000000000001E-2</v>
      </c>
      <c r="V32" s="214">
        <v>2.0660000000000001E-2</v>
      </c>
      <c r="W32" s="214">
        <v>3.0300000000000001E-2</v>
      </c>
      <c r="X32" s="214">
        <v>1.754E-2</v>
      </c>
      <c r="Y32" s="214">
        <v>12.3</v>
      </c>
    </row>
    <row r="33" spans="1:25" ht="18.75" x14ac:dyDescent="0.3">
      <c r="A33" s="213">
        <v>11</v>
      </c>
      <c r="B33" s="213" t="s">
        <v>35</v>
      </c>
      <c r="C33" s="213">
        <v>11.61</v>
      </c>
      <c r="D33" s="213">
        <v>4</v>
      </c>
      <c r="E33" s="213">
        <v>31.4</v>
      </c>
      <c r="F33" s="214">
        <v>156.5</v>
      </c>
      <c r="G33" s="214">
        <v>0.49249999999999999</v>
      </c>
      <c r="H33" s="214">
        <v>5.9580000000000001E-2</v>
      </c>
      <c r="I33" s="214">
        <v>42.46</v>
      </c>
      <c r="J33" s="214">
        <v>0.3538</v>
      </c>
      <c r="K33" s="214">
        <v>2.56</v>
      </c>
      <c r="L33" s="214">
        <v>0</v>
      </c>
      <c r="M33" s="214">
        <v>0</v>
      </c>
      <c r="N33" s="214">
        <v>0.79200000000000004</v>
      </c>
      <c r="O33" s="214">
        <v>0</v>
      </c>
      <c r="P33" s="214">
        <v>37.049999999999997</v>
      </c>
      <c r="Q33" s="214">
        <v>0.34589999999999999</v>
      </c>
      <c r="R33" s="214">
        <v>2.2460000000000001E-2</v>
      </c>
      <c r="S33" s="214">
        <v>4.5979999999999997E-5</v>
      </c>
      <c r="T33" s="214">
        <v>3.4249999999999998</v>
      </c>
      <c r="U33" s="214">
        <v>7.7980000000000002E-3</v>
      </c>
      <c r="V33" s="214">
        <v>1.4959999999999999E-2</v>
      </c>
      <c r="W33" s="214">
        <v>1.9040000000000001E-2</v>
      </c>
      <c r="X33" s="214">
        <v>1.686E-2</v>
      </c>
      <c r="Y33" s="214">
        <v>0.151</v>
      </c>
    </row>
    <row r="34" spans="1:25" ht="18.75" x14ac:dyDescent="0.3">
      <c r="A34" s="213">
        <v>12</v>
      </c>
      <c r="B34" s="213" t="s">
        <v>39</v>
      </c>
      <c r="C34" s="213">
        <v>11.41</v>
      </c>
      <c r="D34" s="213">
        <v>4</v>
      </c>
      <c r="E34" s="213">
        <v>29.7</v>
      </c>
      <c r="F34" s="214">
        <v>111.5</v>
      </c>
      <c r="G34" s="214">
        <v>0.34570000000000001</v>
      </c>
      <c r="H34" s="214">
        <v>2.989E-4</v>
      </c>
      <c r="I34" s="214">
        <v>99.62</v>
      </c>
      <c r="J34" s="214">
        <v>0.43440000000000001</v>
      </c>
      <c r="K34" s="214">
        <v>9.5329999999999995</v>
      </c>
      <c r="L34" s="214">
        <v>0.50719999999999998</v>
      </c>
      <c r="M34" s="214">
        <v>0</v>
      </c>
      <c r="N34" s="214">
        <v>0.80210000000000004</v>
      </c>
      <c r="O34" s="214">
        <v>1.71</v>
      </c>
      <c r="P34" s="214">
        <v>4.3040000000000003</v>
      </c>
      <c r="Q34" s="214">
        <v>0.13009999999999999</v>
      </c>
      <c r="R34" s="214">
        <v>4.9550000000000002E-3</v>
      </c>
      <c r="S34" s="214">
        <v>4.5979999999999997E-5</v>
      </c>
      <c r="T34" s="214">
        <v>4.3729999999999998E-2</v>
      </c>
      <c r="U34" s="214">
        <v>4.8050000000000002E-3</v>
      </c>
      <c r="V34" s="214">
        <v>1.2319999999999999E-2</v>
      </c>
      <c r="W34" s="214">
        <v>2.3189999999999999E-2</v>
      </c>
      <c r="X34" s="214">
        <v>3.1449999999999999E-5</v>
      </c>
      <c r="Y34" s="214">
        <v>22.4</v>
      </c>
    </row>
    <row r="35" spans="1:25" ht="18.75" x14ac:dyDescent="0.3">
      <c r="A35" s="213">
        <v>13</v>
      </c>
      <c r="B35" s="213" t="s">
        <v>41</v>
      </c>
      <c r="C35" s="213">
        <v>11.6</v>
      </c>
      <c r="D35" s="213">
        <v>4</v>
      </c>
      <c r="E35" s="213">
        <v>29.9</v>
      </c>
      <c r="F35" s="214">
        <v>120.8</v>
      </c>
      <c r="G35" s="214">
        <v>0.3831</v>
      </c>
      <c r="H35" s="214">
        <v>2.989E-4</v>
      </c>
      <c r="I35" s="214">
        <v>28.27</v>
      </c>
      <c r="J35" s="214">
        <v>0.33979999999999999</v>
      </c>
      <c r="K35" s="214">
        <v>1.8140000000000001</v>
      </c>
      <c r="L35" s="214">
        <v>0</v>
      </c>
      <c r="M35" s="214">
        <v>0</v>
      </c>
      <c r="N35" s="214">
        <v>0.76819999999999999</v>
      </c>
      <c r="O35" s="214">
        <v>0</v>
      </c>
      <c r="P35" s="214">
        <v>25.32</v>
      </c>
      <c r="Q35" s="214">
        <v>0.27400000000000002</v>
      </c>
      <c r="R35" s="214">
        <v>6.5970000000000004E-3</v>
      </c>
      <c r="S35" s="214">
        <v>4.823E-3</v>
      </c>
      <c r="T35" s="214">
        <v>0.1469</v>
      </c>
      <c r="U35" s="214">
        <v>9.5430000000000001E-2</v>
      </c>
      <c r="V35" s="214">
        <v>5.2819999999999999E-2</v>
      </c>
      <c r="W35" s="214">
        <v>1.0279999999999999E-2</v>
      </c>
      <c r="X35" s="214">
        <v>9.1529999999999997E-3</v>
      </c>
      <c r="Y35" s="214">
        <v>25</v>
      </c>
    </row>
    <row r="36" spans="1:25" ht="18.75" x14ac:dyDescent="0.3">
      <c r="A36" s="213">
        <v>14</v>
      </c>
      <c r="B36" s="213" t="s">
        <v>44</v>
      </c>
      <c r="C36" s="213">
        <v>11.29</v>
      </c>
      <c r="D36" s="213">
        <v>4</v>
      </c>
      <c r="E36" s="213">
        <v>29.3</v>
      </c>
      <c r="F36" s="214">
        <v>115.9</v>
      </c>
      <c r="G36" s="214">
        <v>1.093</v>
      </c>
      <c r="H36" s="214">
        <v>0.16450000000000001</v>
      </c>
      <c r="I36" s="214">
        <v>15.77</v>
      </c>
      <c r="J36" s="214">
        <v>0.3901</v>
      </c>
      <c r="K36" s="214">
        <v>2.0510000000000002</v>
      </c>
      <c r="L36" s="214">
        <v>0</v>
      </c>
      <c r="M36" s="214">
        <v>3.4380000000000002</v>
      </c>
      <c r="N36" s="214">
        <v>0.79779999999999995</v>
      </c>
      <c r="O36" s="214">
        <v>0</v>
      </c>
      <c r="P36" s="214">
        <v>25.4</v>
      </c>
      <c r="Q36" s="214">
        <v>0.24940000000000001</v>
      </c>
      <c r="R36" s="214">
        <v>4.258E-2</v>
      </c>
      <c r="S36" s="214">
        <v>1.7080000000000001E-2</v>
      </c>
      <c r="T36" s="214">
        <v>17.55</v>
      </c>
      <c r="U36" s="214">
        <v>3.1379999999999998E-2</v>
      </c>
      <c r="V36" s="214">
        <v>4.2119999999999998E-2</v>
      </c>
      <c r="W36" s="214">
        <v>2.2110000000000001E-2</v>
      </c>
      <c r="X36" s="214">
        <v>1.7399999999999999E-2</v>
      </c>
      <c r="Y36" s="214">
        <v>3.29</v>
      </c>
    </row>
    <row r="37" spans="1:25" ht="18.75" x14ac:dyDescent="0.3">
      <c r="A37" s="213">
        <v>15</v>
      </c>
      <c r="B37" s="213" t="s">
        <v>46</v>
      </c>
      <c r="C37" s="213">
        <v>11.35</v>
      </c>
      <c r="D37" s="213">
        <v>4</v>
      </c>
      <c r="E37" s="213">
        <v>30.7</v>
      </c>
      <c r="F37" s="214">
        <v>123.2</v>
      </c>
      <c r="G37" s="214">
        <v>0.37809999999999999</v>
      </c>
      <c r="H37" s="214">
        <v>2.989E-4</v>
      </c>
      <c r="I37" s="214">
        <v>26.6</v>
      </c>
      <c r="J37" s="214">
        <v>0.2959</v>
      </c>
      <c r="K37" s="214">
        <v>1.8129999999999999</v>
      </c>
      <c r="L37" s="214">
        <v>0</v>
      </c>
      <c r="M37" s="214">
        <v>0</v>
      </c>
      <c r="N37" s="214">
        <v>0.77</v>
      </c>
      <c r="O37" s="214">
        <v>0</v>
      </c>
      <c r="P37" s="214">
        <v>26</v>
      </c>
      <c r="Q37" s="214">
        <v>0.21210000000000001</v>
      </c>
      <c r="R37" s="214">
        <v>1.242E-2</v>
      </c>
      <c r="S37" s="214">
        <v>4.5979999999999997E-5</v>
      </c>
      <c r="T37" s="214">
        <v>3.3940000000000001</v>
      </c>
      <c r="U37" s="214">
        <v>2.7820000000000001E-2</v>
      </c>
      <c r="V37" s="214">
        <v>2.112E-2</v>
      </c>
      <c r="W37" s="214">
        <v>9.9069999999999991E-3</v>
      </c>
      <c r="X37" s="214">
        <v>9.7409999999999997E-3</v>
      </c>
      <c r="Y37" s="214">
        <v>21.1</v>
      </c>
    </row>
    <row r="38" spans="1:25" ht="18.75" x14ac:dyDescent="0.3">
      <c r="A38" s="213">
        <v>16</v>
      </c>
      <c r="B38" s="213" t="s">
        <v>50</v>
      </c>
      <c r="C38" s="213">
        <v>11.55</v>
      </c>
      <c r="D38" s="213">
        <v>4</v>
      </c>
      <c r="E38" s="213">
        <v>28.1</v>
      </c>
      <c r="F38" s="214">
        <v>72.010000000000005</v>
      </c>
      <c r="G38" s="214">
        <v>0.25140000000000001</v>
      </c>
      <c r="H38" s="214">
        <v>2.989E-4</v>
      </c>
      <c r="I38" s="214">
        <v>59.05</v>
      </c>
      <c r="J38" s="214">
        <v>0.2747</v>
      </c>
      <c r="K38" s="214">
        <v>1.5249999999999999</v>
      </c>
      <c r="L38" s="214">
        <v>0</v>
      </c>
      <c r="M38" s="214">
        <v>0</v>
      </c>
      <c r="N38" s="214">
        <v>0.76470000000000005</v>
      </c>
      <c r="O38" s="214">
        <v>2.6549999999999998</v>
      </c>
      <c r="P38" s="214">
        <v>10.39</v>
      </c>
      <c r="Q38" s="214">
        <v>9.9650000000000002E-2</v>
      </c>
      <c r="R38" s="214">
        <v>3.7249999999999997E-5</v>
      </c>
      <c r="S38" s="214">
        <v>6.581E-3</v>
      </c>
      <c r="T38" s="214">
        <v>3.1640000000000002E-5</v>
      </c>
      <c r="U38" s="214">
        <v>9.4600000000000004E-2</v>
      </c>
      <c r="V38" s="214">
        <v>6.479E-2</v>
      </c>
      <c r="W38" s="214">
        <v>1.967E-2</v>
      </c>
      <c r="X38" s="214">
        <v>3.1449999999999999E-5</v>
      </c>
      <c r="Y38" s="214">
        <v>16.100000000000001</v>
      </c>
    </row>
    <row r="39" spans="1:25" ht="18.75" x14ac:dyDescent="0.3">
      <c r="A39" s="213">
        <v>17</v>
      </c>
      <c r="B39" s="213" t="s">
        <v>53</v>
      </c>
      <c r="C39" s="213">
        <v>11.52</v>
      </c>
      <c r="D39" s="213">
        <v>4</v>
      </c>
      <c r="E39" s="213">
        <v>30.4</v>
      </c>
      <c r="F39" s="214">
        <v>105.5</v>
      </c>
      <c r="G39" s="214">
        <v>0.34710000000000002</v>
      </c>
      <c r="H39" s="214">
        <v>2.989E-4</v>
      </c>
      <c r="I39" s="214">
        <v>18.03</v>
      </c>
      <c r="J39" s="214">
        <v>0.38969999999999999</v>
      </c>
      <c r="K39" s="214">
        <v>1.605</v>
      </c>
      <c r="L39" s="214">
        <v>0</v>
      </c>
      <c r="M39" s="214">
        <v>3.2559999999999998</v>
      </c>
      <c r="N39" s="214">
        <v>0</v>
      </c>
      <c r="O39" s="214">
        <v>0</v>
      </c>
      <c r="P39" s="214">
        <v>22.37</v>
      </c>
      <c r="Q39" s="214">
        <v>0.23480000000000001</v>
      </c>
      <c r="R39" s="214">
        <v>5.3530000000000001E-3</v>
      </c>
      <c r="S39" s="214">
        <v>4.5979999999999997E-5</v>
      </c>
      <c r="T39" s="214">
        <v>0.48920000000000002</v>
      </c>
      <c r="U39" s="214">
        <v>3.8960000000000002E-3</v>
      </c>
      <c r="V39" s="214">
        <v>9.8820000000000002E-3</v>
      </c>
      <c r="W39" s="214">
        <v>7.8729999999999998E-3</v>
      </c>
      <c r="X39" s="214">
        <v>1.627E-2</v>
      </c>
      <c r="Y39" s="214">
        <v>20.7</v>
      </c>
    </row>
    <row r="40" spans="1:25" ht="18.75" x14ac:dyDescent="0.3">
      <c r="A40" s="213">
        <v>18</v>
      </c>
      <c r="B40" s="213" t="s">
        <v>56</v>
      </c>
      <c r="C40" s="213">
        <v>11.23</v>
      </c>
      <c r="D40" s="213">
        <v>4</v>
      </c>
      <c r="E40" s="213">
        <v>30.2</v>
      </c>
      <c r="F40" s="214">
        <v>97.49</v>
      </c>
      <c r="G40" s="214">
        <v>2.8</v>
      </c>
      <c r="H40" s="214">
        <v>0.1053</v>
      </c>
      <c r="I40" s="214">
        <v>16.03</v>
      </c>
      <c r="J40" s="214">
        <v>0.43169999999999997</v>
      </c>
      <c r="K40" s="214">
        <v>1.78</v>
      </c>
      <c r="L40" s="214">
        <v>0</v>
      </c>
      <c r="M40" s="214">
        <v>3.2789999999999999</v>
      </c>
      <c r="N40" s="214">
        <v>0.7792</v>
      </c>
      <c r="O40" s="214">
        <v>0</v>
      </c>
      <c r="P40" s="214">
        <v>21.56</v>
      </c>
      <c r="Q40" s="214">
        <v>0.18090000000000001</v>
      </c>
      <c r="R40" s="214">
        <v>4.231E-2</v>
      </c>
      <c r="S40" s="214">
        <v>1.7000000000000001E-2</v>
      </c>
      <c r="T40" s="214">
        <v>19.32</v>
      </c>
      <c r="U40" s="214">
        <v>9.7439999999999992E-3</v>
      </c>
      <c r="V40" s="214">
        <v>0.1216</v>
      </c>
      <c r="W40" s="214">
        <v>1.9879999999999998E-2</v>
      </c>
      <c r="X40" s="214">
        <v>1.154E-2</v>
      </c>
      <c r="Y40" s="214">
        <v>6.74</v>
      </c>
    </row>
    <row r="41" spans="1:25" ht="18.75" x14ac:dyDescent="0.3">
      <c r="A41" s="213">
        <v>19</v>
      </c>
      <c r="B41" s="213" t="s">
        <v>59</v>
      </c>
      <c r="C41" s="213">
        <v>11.32</v>
      </c>
      <c r="D41" s="213">
        <v>4</v>
      </c>
      <c r="E41" s="213">
        <v>30.9</v>
      </c>
      <c r="F41" s="214">
        <v>113.3</v>
      </c>
      <c r="G41" s="214">
        <v>0.29089999999999999</v>
      </c>
      <c r="H41" s="214">
        <v>4.3569999999999998E-2</v>
      </c>
      <c r="I41" s="214">
        <v>14.61</v>
      </c>
      <c r="J41" s="214">
        <v>0.48980000000000001</v>
      </c>
      <c r="K41" s="214">
        <v>1.821</v>
      </c>
      <c r="L41" s="214">
        <v>0</v>
      </c>
      <c r="M41" s="214">
        <v>3.3889999999999998</v>
      </c>
      <c r="N41" s="214">
        <v>0.77680000000000005</v>
      </c>
      <c r="O41" s="214">
        <v>0</v>
      </c>
      <c r="P41" s="214">
        <v>26.77</v>
      </c>
      <c r="Q41" s="214">
        <v>0.15079999999999999</v>
      </c>
      <c r="R41" s="214">
        <v>1.464E-2</v>
      </c>
      <c r="S41" s="214">
        <v>4.5979999999999997E-5</v>
      </c>
      <c r="T41" s="214">
        <v>6.7480000000000002</v>
      </c>
      <c r="U41" s="214">
        <v>4.4600000000000004E-3</v>
      </c>
      <c r="V41" s="214">
        <v>2.069E-2</v>
      </c>
      <c r="W41" s="214">
        <v>1.1129999999999999E-2</v>
      </c>
      <c r="X41" s="214">
        <v>8.8529999999999998E-3</v>
      </c>
      <c r="Y41" s="214">
        <v>2.5299999999999998</v>
      </c>
    </row>
    <row r="42" spans="1:25" ht="18.75" x14ac:dyDescent="0.3">
      <c r="A42" s="213">
        <v>20</v>
      </c>
      <c r="B42" s="213" t="s">
        <v>62</v>
      </c>
      <c r="C42" s="213">
        <v>11.47</v>
      </c>
      <c r="D42" s="213">
        <v>4</v>
      </c>
      <c r="E42" s="213">
        <v>30.3</v>
      </c>
      <c r="F42" s="214">
        <v>56.98</v>
      </c>
      <c r="G42" s="214">
        <v>0.2175</v>
      </c>
      <c r="H42" s="214">
        <v>2.989E-4</v>
      </c>
      <c r="I42" s="214">
        <v>74.28</v>
      </c>
      <c r="J42" s="214">
        <v>0.49869999999999998</v>
      </c>
      <c r="K42" s="214">
        <v>1.47</v>
      </c>
      <c r="L42" s="214">
        <v>0</v>
      </c>
      <c r="M42" s="214">
        <v>0</v>
      </c>
      <c r="N42" s="214">
        <v>0.79469999999999996</v>
      </c>
      <c r="O42" s="214">
        <v>3.9350000000000001</v>
      </c>
      <c r="P42" s="214">
        <v>13.13</v>
      </c>
      <c r="Q42" s="214">
        <v>7.3819999999999997E-2</v>
      </c>
      <c r="R42" s="214">
        <v>3.7249999999999997E-5</v>
      </c>
      <c r="S42" s="214">
        <v>4.5979999999999997E-5</v>
      </c>
      <c r="T42" s="214">
        <v>3.1640000000000002E-5</v>
      </c>
      <c r="U42" s="214">
        <v>4.8349999999999999E-3</v>
      </c>
      <c r="V42" s="214">
        <v>7.8750000000000001E-3</v>
      </c>
      <c r="W42" s="214">
        <v>1.5129999999999999E-2</v>
      </c>
      <c r="X42" s="214">
        <v>3.1449999999999999E-5</v>
      </c>
      <c r="Y42" s="214">
        <v>0.69</v>
      </c>
    </row>
    <row r="43" spans="1:25" ht="18.75" x14ac:dyDescent="0.3">
      <c r="A43" s="211" t="s">
        <v>960</v>
      </c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showRowColHeaders="0" workbookViewId="0">
      <selection activeCell="G19" sqref="G19"/>
    </sheetView>
  </sheetViews>
  <sheetFormatPr defaultRowHeight="18.75" x14ac:dyDescent="0.3"/>
  <cols>
    <col min="1" max="1" width="19.25" style="211" customWidth="1"/>
    <col min="2" max="2" width="12.375" style="211" customWidth="1"/>
    <col min="3" max="3" width="12.75" style="211" customWidth="1"/>
    <col min="4" max="5" width="9.25" style="211" bestFit="1" customWidth="1"/>
    <col min="6" max="7" width="11.75" style="211" bestFit="1" customWidth="1"/>
    <col min="8" max="8" width="11.125" style="211" bestFit="1" customWidth="1"/>
    <col min="9" max="16" width="11.75" style="211" bestFit="1" customWidth="1"/>
    <col min="17" max="19" width="11.125" style="211" bestFit="1" customWidth="1"/>
    <col min="20" max="20" width="11.75" style="211" bestFit="1" customWidth="1"/>
    <col min="21" max="24" width="11.125" style="211" bestFit="1" customWidth="1"/>
    <col min="25" max="25" width="11.7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993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25" x14ac:dyDescent="0.3">
      <c r="A17" s="211" t="s">
        <v>958</v>
      </c>
    </row>
    <row r="18" spans="1:25" x14ac:dyDescent="0.3">
      <c r="A18" s="211" t="s">
        <v>973</v>
      </c>
    </row>
    <row r="19" spans="1:25" x14ac:dyDescent="0.3">
      <c r="A19" s="211" t="s">
        <v>997</v>
      </c>
    </row>
    <row r="20" spans="1:25" x14ac:dyDescent="0.3">
      <c r="A20" s="211" t="s">
        <v>960</v>
      </c>
    </row>
    <row r="21" spans="1:25" x14ac:dyDescent="0.3">
      <c r="A21" s="211" t="s">
        <v>961</v>
      </c>
    </row>
    <row r="22" spans="1:25" x14ac:dyDescent="0.3">
      <c r="A22" s="211" t="s">
        <v>972</v>
      </c>
    </row>
    <row r="23" spans="1:25" x14ac:dyDescent="0.3">
      <c r="A23" s="213" t="s">
        <v>147</v>
      </c>
      <c r="B23" s="213" t="s">
        <v>143</v>
      </c>
      <c r="C23" s="213" t="s">
        <v>137</v>
      </c>
      <c r="D23" s="213" t="s">
        <v>144</v>
      </c>
      <c r="E23" s="213" t="s">
        <v>145</v>
      </c>
      <c r="F23" s="213" t="s">
        <v>3</v>
      </c>
      <c r="G23" s="213" t="s">
        <v>65</v>
      </c>
      <c r="H23" s="213" t="s">
        <v>66</v>
      </c>
      <c r="I23" s="213" t="s">
        <v>67</v>
      </c>
      <c r="J23" s="213" t="s">
        <v>85</v>
      </c>
      <c r="K23" s="213" t="s">
        <v>86</v>
      </c>
      <c r="L23" s="213" t="s">
        <v>149</v>
      </c>
      <c r="M23" s="213" t="s">
        <v>88</v>
      </c>
      <c r="N23" s="213" t="s">
        <v>148</v>
      </c>
      <c r="O23" s="213" t="s">
        <v>150</v>
      </c>
      <c r="P23" s="213" t="s">
        <v>69</v>
      </c>
      <c r="Q23" s="213" t="s">
        <v>71</v>
      </c>
      <c r="R23" s="213" t="s">
        <v>72</v>
      </c>
      <c r="S23" s="213" t="s">
        <v>73</v>
      </c>
      <c r="T23" s="213" t="s">
        <v>74</v>
      </c>
      <c r="U23" s="213" t="s">
        <v>76</v>
      </c>
      <c r="V23" s="213" t="s">
        <v>77</v>
      </c>
      <c r="W23" s="213" t="s">
        <v>78</v>
      </c>
      <c r="X23" s="213" t="s">
        <v>79</v>
      </c>
      <c r="Y23" s="213" t="s">
        <v>151</v>
      </c>
    </row>
    <row r="24" spans="1:25" x14ac:dyDescent="0.3">
      <c r="A24" s="213">
        <v>1</v>
      </c>
      <c r="B24" s="213" t="s">
        <v>4</v>
      </c>
      <c r="C24" s="213" t="s">
        <v>974</v>
      </c>
      <c r="D24" s="213">
        <v>4</v>
      </c>
      <c r="E24" s="213">
        <v>25.6</v>
      </c>
      <c r="F24" s="214">
        <v>446.6</v>
      </c>
      <c r="G24" s="214">
        <v>1.016</v>
      </c>
      <c r="H24" s="214">
        <v>2.989E-4</v>
      </c>
      <c r="I24" s="214">
        <v>72.63</v>
      </c>
      <c r="J24" s="214">
        <v>1.1759999999999999</v>
      </c>
      <c r="K24" s="214">
        <v>3.2639999999999998</v>
      </c>
      <c r="L24" s="214">
        <v>0</v>
      </c>
      <c r="M24" s="214">
        <v>0</v>
      </c>
      <c r="N24" s="214">
        <v>0.71489999999999998</v>
      </c>
      <c r="O24" s="214">
        <v>0</v>
      </c>
      <c r="P24" s="214">
        <v>134.5</v>
      </c>
      <c r="Q24" s="214">
        <v>0.50409999999999999</v>
      </c>
      <c r="R24" s="214">
        <v>5.7750000000000003E-2</v>
      </c>
      <c r="S24" s="214">
        <v>6.1789999999999996E-3</v>
      </c>
      <c r="T24" s="214">
        <v>3.1640000000000002E-5</v>
      </c>
      <c r="U24" s="214">
        <v>0.1263</v>
      </c>
      <c r="V24" s="214">
        <v>7.5380000000000003E-2</v>
      </c>
      <c r="W24" s="214">
        <v>0.18529999999999999</v>
      </c>
      <c r="X24" s="214">
        <v>1.191E-2</v>
      </c>
      <c r="Y24" s="214">
        <v>0.21299999999999999</v>
      </c>
    </row>
    <row r="25" spans="1:25" x14ac:dyDescent="0.3">
      <c r="A25" s="213">
        <v>2</v>
      </c>
      <c r="B25" s="213" t="s">
        <v>8</v>
      </c>
      <c r="C25" s="213" t="s">
        <v>975</v>
      </c>
      <c r="D25" s="213">
        <v>4</v>
      </c>
      <c r="E25" s="213">
        <v>25.6</v>
      </c>
      <c r="F25" s="214">
        <v>430.5</v>
      </c>
      <c r="G25" s="214">
        <v>3.91</v>
      </c>
      <c r="H25" s="214">
        <v>2.989E-4</v>
      </c>
      <c r="I25" s="214">
        <v>59.56</v>
      </c>
      <c r="J25" s="214">
        <v>0.5423</v>
      </c>
      <c r="K25" s="214">
        <v>9.8569999999999993</v>
      </c>
      <c r="L25" s="214">
        <v>0</v>
      </c>
      <c r="M25" s="214">
        <v>0</v>
      </c>
      <c r="N25" s="214">
        <v>0.74160000000000004</v>
      </c>
      <c r="O25" s="214">
        <v>0</v>
      </c>
      <c r="P25" s="214">
        <v>100.8</v>
      </c>
      <c r="Q25" s="214">
        <v>0.80330000000000001</v>
      </c>
      <c r="R25" s="214">
        <v>8.4339999999999998E-2</v>
      </c>
      <c r="S25" s="214">
        <v>4.5979999999999997E-5</v>
      </c>
      <c r="T25" s="214">
        <v>0.77100000000000002</v>
      </c>
      <c r="U25" s="214">
        <v>3.6499999999999998E-2</v>
      </c>
      <c r="V25" s="214">
        <v>1.1140000000000001E-2</v>
      </c>
      <c r="W25" s="214">
        <v>0.15490000000000001</v>
      </c>
      <c r="X25" s="214">
        <v>3.1480000000000001E-2</v>
      </c>
      <c r="Y25" s="214">
        <v>12.6</v>
      </c>
    </row>
    <row r="26" spans="1:25" x14ac:dyDescent="0.3">
      <c r="A26" s="213">
        <v>3</v>
      </c>
      <c r="B26" s="213" t="s">
        <v>216</v>
      </c>
      <c r="C26" s="213" t="s">
        <v>976</v>
      </c>
      <c r="D26" s="213">
        <v>4</v>
      </c>
      <c r="E26" s="213">
        <v>29.3</v>
      </c>
      <c r="F26" s="214">
        <v>447.9</v>
      </c>
      <c r="G26" s="214">
        <v>0.9758</v>
      </c>
      <c r="H26" s="214">
        <v>2.989E-4</v>
      </c>
      <c r="I26" s="214">
        <v>56.78</v>
      </c>
      <c r="J26" s="214">
        <v>1.4890000000000001</v>
      </c>
      <c r="K26" s="214">
        <v>3.11</v>
      </c>
      <c r="L26" s="214">
        <v>0</v>
      </c>
      <c r="M26" s="214">
        <v>0</v>
      </c>
      <c r="N26" s="214">
        <v>3.2</v>
      </c>
      <c r="O26" s="214">
        <v>0</v>
      </c>
      <c r="P26" s="214">
        <v>130.30000000000001</v>
      </c>
      <c r="Q26" s="214">
        <v>0.8851</v>
      </c>
      <c r="R26" s="214">
        <v>4.9840000000000002E-2</v>
      </c>
      <c r="S26" s="214">
        <v>4.5979999999999997E-5</v>
      </c>
      <c r="T26" s="214">
        <v>2.6020000000000001E-2</v>
      </c>
      <c r="U26" s="214">
        <v>6.3299999999999997E-3</v>
      </c>
      <c r="V26" s="214">
        <v>9.077E-3</v>
      </c>
      <c r="W26" s="214">
        <v>0.19270000000000001</v>
      </c>
      <c r="X26" s="214">
        <v>3.1060000000000001E-2</v>
      </c>
      <c r="Y26" s="214">
        <v>16.899999999999999</v>
      </c>
    </row>
    <row r="27" spans="1:25" x14ac:dyDescent="0.3">
      <c r="A27" s="213">
        <v>4</v>
      </c>
      <c r="B27" s="213" t="s">
        <v>14</v>
      </c>
      <c r="C27" s="213" t="s">
        <v>977</v>
      </c>
      <c r="D27" s="213">
        <v>4</v>
      </c>
      <c r="E27" s="213">
        <v>30.2</v>
      </c>
      <c r="F27" s="214">
        <v>731.7</v>
      </c>
      <c r="G27" s="214">
        <v>1.526</v>
      </c>
      <c r="H27" s="214">
        <v>3.7780000000000001E-2</v>
      </c>
      <c r="I27" s="214">
        <v>509.2</v>
      </c>
      <c r="J27" s="214">
        <v>0.46660000000000001</v>
      </c>
      <c r="K27" s="214">
        <v>4.1879999999999997</v>
      </c>
      <c r="L27" s="214">
        <v>7.585</v>
      </c>
      <c r="M27" s="214">
        <v>0</v>
      </c>
      <c r="N27" s="214">
        <v>0.71309999999999996</v>
      </c>
      <c r="O27" s="214">
        <v>0</v>
      </c>
      <c r="P27" s="214">
        <v>0.23119999999999999</v>
      </c>
      <c r="Q27" s="214">
        <v>0.1404</v>
      </c>
      <c r="R27" s="214">
        <v>4.5179999999999998E-2</v>
      </c>
      <c r="S27" s="214">
        <v>4.5979999999999997E-5</v>
      </c>
      <c r="T27" s="214">
        <v>0.24729999999999999</v>
      </c>
      <c r="U27" s="214">
        <v>2.249E-2</v>
      </c>
      <c r="V27" s="214">
        <v>1.7909999999999999E-2</v>
      </c>
      <c r="W27" s="214">
        <v>2.1399999999999999E-2</v>
      </c>
      <c r="X27" s="214">
        <v>3.1449999999999999E-5</v>
      </c>
      <c r="Y27" s="214">
        <v>1.05</v>
      </c>
    </row>
    <row r="28" spans="1:25" x14ac:dyDescent="0.3">
      <c r="A28" s="213">
        <v>5</v>
      </c>
      <c r="B28" s="213" t="s">
        <v>16</v>
      </c>
      <c r="C28" s="213" t="s">
        <v>978</v>
      </c>
      <c r="D28" s="213">
        <v>4</v>
      </c>
      <c r="E28" s="213">
        <v>29.8</v>
      </c>
      <c r="F28" s="214">
        <v>241.1</v>
      </c>
      <c r="G28" s="214">
        <v>0.55259999999999998</v>
      </c>
      <c r="H28" s="214">
        <v>2.989E-4</v>
      </c>
      <c r="I28" s="214">
        <v>36.520000000000003</v>
      </c>
      <c r="J28" s="214">
        <v>0.63880000000000003</v>
      </c>
      <c r="K28" s="214">
        <v>2.0619999999999998</v>
      </c>
      <c r="L28" s="214">
        <v>0</v>
      </c>
      <c r="M28" s="214">
        <v>0</v>
      </c>
      <c r="N28" s="214">
        <v>0.70309999999999995</v>
      </c>
      <c r="O28" s="214">
        <v>0</v>
      </c>
      <c r="P28" s="214">
        <v>62.91</v>
      </c>
      <c r="Q28" s="214">
        <v>0.35410000000000003</v>
      </c>
      <c r="R28" s="214">
        <v>2.3869999999999999E-2</v>
      </c>
      <c r="S28" s="214">
        <v>4.5979999999999997E-5</v>
      </c>
      <c r="T28" s="214">
        <v>3.1640000000000002E-5</v>
      </c>
      <c r="U28" s="214">
        <v>4.6280000000000002E-3</v>
      </c>
      <c r="V28" s="214">
        <v>9.5930000000000008E-3</v>
      </c>
      <c r="W28" s="214">
        <v>5.9209999999999999E-2</v>
      </c>
      <c r="X28" s="214">
        <v>9.2870000000000001E-3</v>
      </c>
      <c r="Y28" s="214">
        <v>2</v>
      </c>
    </row>
    <row r="29" spans="1:25" x14ac:dyDescent="0.3">
      <c r="A29" s="213">
        <v>6</v>
      </c>
      <c r="B29" s="213" t="s">
        <v>19</v>
      </c>
      <c r="C29" s="213" t="s">
        <v>979</v>
      </c>
      <c r="D29" s="213">
        <v>4</v>
      </c>
      <c r="E29" s="213">
        <v>30.1</v>
      </c>
      <c r="F29" s="214">
        <v>269.5</v>
      </c>
      <c r="G29" s="214">
        <v>2.4289999999999998</v>
      </c>
      <c r="H29" s="214">
        <v>2.989E-4</v>
      </c>
      <c r="I29" s="214">
        <v>44.38</v>
      </c>
      <c r="J29" s="214">
        <v>3.1509999999999998</v>
      </c>
      <c r="K29" s="214">
        <v>2.97</v>
      </c>
      <c r="L29" s="214">
        <v>0</v>
      </c>
      <c r="M29" s="214">
        <v>3.3740000000000001</v>
      </c>
      <c r="N29" s="214">
        <v>0.74370000000000003</v>
      </c>
      <c r="O29" s="214">
        <v>0</v>
      </c>
      <c r="P29" s="214">
        <v>66.61</v>
      </c>
      <c r="Q29" s="214">
        <v>0.55659999999999998</v>
      </c>
      <c r="R29" s="214">
        <v>4.8520000000000001E-2</v>
      </c>
      <c r="S29" s="214">
        <v>6.0179999999999999E-3</v>
      </c>
      <c r="T29" s="214">
        <v>2.2930000000000001</v>
      </c>
      <c r="U29" s="214">
        <v>9.6809999999999993E-2</v>
      </c>
      <c r="V29" s="214">
        <v>5.0250000000000003E-2</v>
      </c>
      <c r="W29" s="214">
        <v>6.9540000000000005E-2</v>
      </c>
      <c r="X29" s="214">
        <v>2.4240000000000001E-2</v>
      </c>
      <c r="Y29" s="214">
        <v>8.9600000000000009</v>
      </c>
    </row>
    <row r="30" spans="1:25" x14ac:dyDescent="0.3">
      <c r="A30" s="213">
        <v>7</v>
      </c>
      <c r="B30" s="213" t="s">
        <v>22</v>
      </c>
      <c r="C30" s="213" t="s">
        <v>975</v>
      </c>
      <c r="D30" s="213">
        <v>4</v>
      </c>
      <c r="E30" s="213">
        <v>30.1</v>
      </c>
      <c r="F30" s="214">
        <v>222.2</v>
      </c>
      <c r="G30" s="214">
        <v>0.60340000000000005</v>
      </c>
      <c r="H30" s="214">
        <v>3.074E-2</v>
      </c>
      <c r="I30" s="214">
        <v>40.74</v>
      </c>
      <c r="J30" s="214">
        <v>0.66059999999999997</v>
      </c>
      <c r="K30" s="214">
        <v>2.2050000000000001</v>
      </c>
      <c r="L30" s="214">
        <v>0</v>
      </c>
      <c r="M30" s="214">
        <v>0</v>
      </c>
      <c r="N30" s="214">
        <v>0.70620000000000005</v>
      </c>
      <c r="O30" s="214">
        <v>0</v>
      </c>
      <c r="P30" s="214">
        <v>50.03</v>
      </c>
      <c r="Q30" s="214">
        <v>0.58760000000000001</v>
      </c>
      <c r="R30" s="214">
        <v>1.405E-2</v>
      </c>
      <c r="S30" s="214">
        <v>4.5979999999999997E-5</v>
      </c>
      <c r="T30" s="214">
        <v>0.89300000000000002</v>
      </c>
      <c r="U30" s="214">
        <v>4.0000000000000001E-3</v>
      </c>
      <c r="V30" s="214">
        <v>6.7010000000000004E-3</v>
      </c>
      <c r="W30" s="214">
        <v>4.1950000000000001E-2</v>
      </c>
      <c r="X30" s="214">
        <v>2.7539999999999999E-2</v>
      </c>
      <c r="Y30" s="214">
        <v>10.8</v>
      </c>
    </row>
    <row r="31" spans="1:25" x14ac:dyDescent="0.3">
      <c r="A31" s="213">
        <v>8</v>
      </c>
      <c r="B31" s="213" t="s">
        <v>25</v>
      </c>
      <c r="C31" s="213" t="s">
        <v>980</v>
      </c>
      <c r="D31" s="213">
        <v>4</v>
      </c>
      <c r="E31" s="213">
        <v>29.6</v>
      </c>
      <c r="F31" s="214">
        <v>285.60000000000002</v>
      </c>
      <c r="G31" s="214">
        <v>0.68730000000000002</v>
      </c>
      <c r="H31" s="214">
        <v>3.5990000000000001E-2</v>
      </c>
      <c r="I31" s="214">
        <v>498.1</v>
      </c>
      <c r="J31" s="214">
        <v>0.53769999999999996</v>
      </c>
      <c r="K31" s="214">
        <v>2.0579999999999998</v>
      </c>
      <c r="L31" s="214">
        <v>5.1509999999999998</v>
      </c>
      <c r="M31" s="214">
        <v>0</v>
      </c>
      <c r="N31" s="214">
        <v>0.70479999999999998</v>
      </c>
      <c r="O31" s="214">
        <v>0</v>
      </c>
      <c r="P31" s="214">
        <v>8.0829999999999999E-2</v>
      </c>
      <c r="Q31" s="214">
        <v>0.14000000000000001</v>
      </c>
      <c r="R31" s="214">
        <v>1.1639999999999999E-2</v>
      </c>
      <c r="S31" s="214">
        <v>4.5979999999999997E-5</v>
      </c>
      <c r="T31" s="214">
        <v>0.26190000000000002</v>
      </c>
      <c r="U31" s="214">
        <v>6.7669999999999996E-3</v>
      </c>
      <c r="V31" s="214">
        <v>1.5879999999999998E-2</v>
      </c>
      <c r="W31" s="214">
        <v>1.259E-2</v>
      </c>
      <c r="X31" s="214">
        <v>3.1449999999999999E-5</v>
      </c>
      <c r="Y31" s="214">
        <v>10.3</v>
      </c>
    </row>
    <row r="32" spans="1:25" x14ac:dyDescent="0.3">
      <c r="A32" s="213">
        <v>9</v>
      </c>
      <c r="B32" s="213" t="s">
        <v>29</v>
      </c>
      <c r="C32" s="213" t="s">
        <v>981</v>
      </c>
      <c r="D32" s="213">
        <v>4</v>
      </c>
      <c r="E32" s="213">
        <v>30.2</v>
      </c>
      <c r="F32" s="214">
        <v>155.80000000000001</v>
      </c>
      <c r="G32" s="214">
        <v>0.4365</v>
      </c>
      <c r="H32" s="214">
        <v>2.989E-4</v>
      </c>
      <c r="I32" s="214">
        <v>38.65</v>
      </c>
      <c r="J32" s="214">
        <v>0.37059999999999998</v>
      </c>
      <c r="K32" s="214">
        <v>1.772</v>
      </c>
      <c r="L32" s="214">
        <v>0</v>
      </c>
      <c r="M32" s="214">
        <v>0</v>
      </c>
      <c r="N32" s="214">
        <v>0.76770000000000005</v>
      </c>
      <c r="O32" s="214">
        <v>0</v>
      </c>
      <c r="P32" s="214">
        <v>34.01</v>
      </c>
      <c r="Q32" s="214">
        <v>0.32900000000000001</v>
      </c>
      <c r="R32" s="214">
        <v>2.5049999999999999E-2</v>
      </c>
      <c r="S32" s="214">
        <v>6.9899999999999997E-3</v>
      </c>
      <c r="T32" s="214">
        <v>6.8159999999999998E-2</v>
      </c>
      <c r="U32" s="214">
        <v>0.1293</v>
      </c>
      <c r="V32" s="214">
        <v>7.041E-2</v>
      </c>
      <c r="W32" s="214">
        <v>1.8350000000000002E-2</v>
      </c>
      <c r="X32" s="214">
        <v>3.1449999999999999E-5</v>
      </c>
      <c r="Y32" s="214">
        <v>11.5</v>
      </c>
    </row>
    <row r="33" spans="1:25" x14ac:dyDescent="0.3">
      <c r="A33" s="213">
        <v>10</v>
      </c>
      <c r="B33" s="213" t="s">
        <v>32</v>
      </c>
      <c r="C33" s="213" t="s">
        <v>982</v>
      </c>
      <c r="D33" s="213">
        <v>4</v>
      </c>
      <c r="E33" s="213">
        <v>29.6</v>
      </c>
      <c r="F33" s="214">
        <v>167.4</v>
      </c>
      <c r="G33" s="214">
        <v>1.425</v>
      </c>
      <c r="H33" s="214">
        <v>4.0529999999999997E-2</v>
      </c>
      <c r="I33" s="214">
        <v>39.380000000000003</v>
      </c>
      <c r="J33" s="214">
        <v>0.47099999999999997</v>
      </c>
      <c r="K33" s="214">
        <v>2.153</v>
      </c>
      <c r="L33" s="214">
        <v>0</v>
      </c>
      <c r="M33" s="214">
        <v>3.5059999999999998</v>
      </c>
      <c r="N33" s="214">
        <v>0.99399999999999999</v>
      </c>
      <c r="O33" s="214">
        <v>0</v>
      </c>
      <c r="P33" s="214">
        <v>36.340000000000003</v>
      </c>
      <c r="Q33" s="214">
        <v>0.39</v>
      </c>
      <c r="R33" s="214">
        <v>4.0289999999999999E-2</v>
      </c>
      <c r="S33" s="214">
        <v>6.6210000000000001E-3</v>
      </c>
      <c r="T33" s="214">
        <v>10.02</v>
      </c>
      <c r="U33" s="214">
        <v>1.0290000000000001E-2</v>
      </c>
      <c r="V33" s="214">
        <v>2.0660000000000001E-2</v>
      </c>
      <c r="W33" s="214">
        <v>3.0300000000000001E-2</v>
      </c>
      <c r="X33" s="214">
        <v>1.754E-2</v>
      </c>
      <c r="Y33" s="214">
        <v>12.3</v>
      </c>
    </row>
    <row r="34" spans="1:25" x14ac:dyDescent="0.3">
      <c r="A34" s="213">
        <v>11</v>
      </c>
      <c r="B34" s="213" t="s">
        <v>35</v>
      </c>
      <c r="C34" s="213" t="s">
        <v>983</v>
      </c>
      <c r="D34" s="213">
        <v>4</v>
      </c>
      <c r="E34" s="213">
        <v>31.4</v>
      </c>
      <c r="F34" s="214">
        <v>156.5</v>
      </c>
      <c r="G34" s="214">
        <v>0.49249999999999999</v>
      </c>
      <c r="H34" s="214">
        <v>5.9580000000000001E-2</v>
      </c>
      <c r="I34" s="214">
        <v>42.46</v>
      </c>
      <c r="J34" s="214">
        <v>0.3538</v>
      </c>
      <c r="K34" s="214">
        <v>2.56</v>
      </c>
      <c r="L34" s="214">
        <v>0</v>
      </c>
      <c r="M34" s="214">
        <v>0</v>
      </c>
      <c r="N34" s="214">
        <v>0.79200000000000004</v>
      </c>
      <c r="O34" s="214">
        <v>0</v>
      </c>
      <c r="P34" s="214">
        <v>37.049999999999997</v>
      </c>
      <c r="Q34" s="214">
        <v>0.34589999999999999</v>
      </c>
      <c r="R34" s="214">
        <v>2.2460000000000001E-2</v>
      </c>
      <c r="S34" s="214">
        <v>4.5979999999999997E-5</v>
      </c>
      <c r="T34" s="214">
        <v>3.4249999999999998</v>
      </c>
      <c r="U34" s="214">
        <v>7.7980000000000002E-3</v>
      </c>
      <c r="V34" s="214">
        <v>1.4959999999999999E-2</v>
      </c>
      <c r="W34" s="214">
        <v>1.9040000000000001E-2</v>
      </c>
      <c r="X34" s="214">
        <v>1.686E-2</v>
      </c>
      <c r="Y34" s="214">
        <v>0.151</v>
      </c>
    </row>
    <row r="35" spans="1:25" x14ac:dyDescent="0.3">
      <c r="A35" s="213">
        <v>12</v>
      </c>
      <c r="B35" s="213" t="s">
        <v>39</v>
      </c>
      <c r="C35" s="213" t="s">
        <v>984</v>
      </c>
      <c r="D35" s="213">
        <v>4</v>
      </c>
      <c r="E35" s="213">
        <v>29.7</v>
      </c>
      <c r="F35" s="214">
        <v>111.5</v>
      </c>
      <c r="G35" s="214">
        <v>0.34570000000000001</v>
      </c>
      <c r="H35" s="214">
        <v>2.989E-4</v>
      </c>
      <c r="I35" s="214">
        <v>99.62</v>
      </c>
      <c r="J35" s="214">
        <v>0.43440000000000001</v>
      </c>
      <c r="K35" s="214">
        <v>9.5329999999999995</v>
      </c>
      <c r="L35" s="214">
        <v>0.50719999999999998</v>
      </c>
      <c r="M35" s="214">
        <v>0</v>
      </c>
      <c r="N35" s="214">
        <v>0.80210000000000004</v>
      </c>
      <c r="O35" s="214">
        <v>1.71</v>
      </c>
      <c r="P35" s="214">
        <v>4.3040000000000003</v>
      </c>
      <c r="Q35" s="214">
        <v>0.13009999999999999</v>
      </c>
      <c r="R35" s="214">
        <v>4.9550000000000002E-3</v>
      </c>
      <c r="S35" s="214">
        <v>4.5979999999999997E-5</v>
      </c>
      <c r="T35" s="214">
        <v>4.3729999999999998E-2</v>
      </c>
      <c r="U35" s="214">
        <v>4.8050000000000002E-3</v>
      </c>
      <c r="V35" s="214">
        <v>1.2319999999999999E-2</v>
      </c>
      <c r="W35" s="214">
        <v>2.3189999999999999E-2</v>
      </c>
      <c r="X35" s="214">
        <v>3.1449999999999999E-5</v>
      </c>
      <c r="Y35" s="214">
        <v>22.4</v>
      </c>
    </row>
    <row r="36" spans="1:25" x14ac:dyDescent="0.3">
      <c r="A36" s="213">
        <v>13</v>
      </c>
      <c r="B36" s="213" t="s">
        <v>41</v>
      </c>
      <c r="C36" s="213" t="s">
        <v>985</v>
      </c>
      <c r="D36" s="213">
        <v>4</v>
      </c>
      <c r="E36" s="213">
        <v>29.9</v>
      </c>
      <c r="F36" s="214">
        <v>120.8</v>
      </c>
      <c r="G36" s="214">
        <v>0.3831</v>
      </c>
      <c r="H36" s="214">
        <v>2.989E-4</v>
      </c>
      <c r="I36" s="214">
        <v>28.27</v>
      </c>
      <c r="J36" s="214">
        <v>0.33979999999999999</v>
      </c>
      <c r="K36" s="214">
        <v>1.8140000000000001</v>
      </c>
      <c r="L36" s="214">
        <v>0</v>
      </c>
      <c r="M36" s="214">
        <v>0</v>
      </c>
      <c r="N36" s="214">
        <v>0.76819999999999999</v>
      </c>
      <c r="O36" s="214">
        <v>0</v>
      </c>
      <c r="P36" s="214">
        <v>25.32</v>
      </c>
      <c r="Q36" s="214">
        <v>0.27400000000000002</v>
      </c>
      <c r="R36" s="214">
        <v>6.5970000000000004E-3</v>
      </c>
      <c r="S36" s="214">
        <v>4.823E-3</v>
      </c>
      <c r="T36" s="214">
        <v>0.1469</v>
      </c>
      <c r="U36" s="214">
        <v>9.5430000000000001E-2</v>
      </c>
      <c r="V36" s="214">
        <v>5.2819999999999999E-2</v>
      </c>
      <c r="W36" s="214">
        <v>1.0279999999999999E-2</v>
      </c>
      <c r="X36" s="214">
        <v>9.1529999999999997E-3</v>
      </c>
      <c r="Y36" s="214">
        <v>25</v>
      </c>
    </row>
    <row r="37" spans="1:25" x14ac:dyDescent="0.3">
      <c r="A37" s="213">
        <v>14</v>
      </c>
      <c r="B37" s="213" t="s">
        <v>44</v>
      </c>
      <c r="C37" s="213" t="s">
        <v>986</v>
      </c>
      <c r="D37" s="213">
        <v>4</v>
      </c>
      <c r="E37" s="213">
        <v>29.3</v>
      </c>
      <c r="F37" s="214">
        <v>115.9</v>
      </c>
      <c r="G37" s="214">
        <v>1.093</v>
      </c>
      <c r="H37" s="214">
        <v>0.16450000000000001</v>
      </c>
      <c r="I37" s="214">
        <v>15.77</v>
      </c>
      <c r="J37" s="214">
        <v>0.3901</v>
      </c>
      <c r="K37" s="214">
        <v>2.0510000000000002</v>
      </c>
      <c r="L37" s="214">
        <v>0</v>
      </c>
      <c r="M37" s="214">
        <v>3.4380000000000002</v>
      </c>
      <c r="N37" s="214">
        <v>0.79779999999999995</v>
      </c>
      <c r="O37" s="214">
        <v>0</v>
      </c>
      <c r="P37" s="214">
        <v>25.4</v>
      </c>
      <c r="Q37" s="214">
        <v>0.24940000000000001</v>
      </c>
      <c r="R37" s="214">
        <v>4.258E-2</v>
      </c>
      <c r="S37" s="214">
        <v>1.7080000000000001E-2</v>
      </c>
      <c r="T37" s="214">
        <v>17.55</v>
      </c>
      <c r="U37" s="214">
        <v>3.1379999999999998E-2</v>
      </c>
      <c r="V37" s="214">
        <v>4.2119999999999998E-2</v>
      </c>
      <c r="W37" s="214">
        <v>2.2110000000000001E-2</v>
      </c>
      <c r="X37" s="214">
        <v>1.7399999999999999E-2</v>
      </c>
      <c r="Y37" s="214">
        <v>3.29</v>
      </c>
    </row>
    <row r="38" spans="1:25" x14ac:dyDescent="0.3">
      <c r="A38" s="213">
        <v>15</v>
      </c>
      <c r="B38" s="213" t="s">
        <v>46</v>
      </c>
      <c r="C38" s="213" t="s">
        <v>987</v>
      </c>
      <c r="D38" s="213">
        <v>4</v>
      </c>
      <c r="E38" s="213">
        <v>30.7</v>
      </c>
      <c r="F38" s="214">
        <v>123.2</v>
      </c>
      <c r="G38" s="214">
        <v>0.37809999999999999</v>
      </c>
      <c r="H38" s="214">
        <v>2.989E-4</v>
      </c>
      <c r="I38" s="214">
        <v>26.6</v>
      </c>
      <c r="J38" s="214">
        <v>0.2959</v>
      </c>
      <c r="K38" s="214">
        <v>1.8129999999999999</v>
      </c>
      <c r="L38" s="214">
        <v>0</v>
      </c>
      <c r="M38" s="214">
        <v>0</v>
      </c>
      <c r="N38" s="214">
        <v>0.77</v>
      </c>
      <c r="O38" s="214">
        <v>0</v>
      </c>
      <c r="P38" s="214">
        <v>26</v>
      </c>
      <c r="Q38" s="214">
        <v>0.21210000000000001</v>
      </c>
      <c r="R38" s="214">
        <v>1.242E-2</v>
      </c>
      <c r="S38" s="214">
        <v>4.5979999999999997E-5</v>
      </c>
      <c r="T38" s="214">
        <v>3.3940000000000001</v>
      </c>
      <c r="U38" s="214">
        <v>2.7820000000000001E-2</v>
      </c>
      <c r="V38" s="214">
        <v>2.112E-2</v>
      </c>
      <c r="W38" s="214">
        <v>9.9069999999999991E-3</v>
      </c>
      <c r="X38" s="214">
        <v>9.7409999999999997E-3</v>
      </c>
      <c r="Y38" s="214">
        <v>21.1</v>
      </c>
    </row>
    <row r="39" spans="1:25" x14ac:dyDescent="0.3">
      <c r="A39" s="213">
        <v>16</v>
      </c>
      <c r="B39" s="213" t="s">
        <v>50</v>
      </c>
      <c r="C39" s="213" t="s">
        <v>988</v>
      </c>
      <c r="D39" s="213">
        <v>4</v>
      </c>
      <c r="E39" s="213">
        <v>28.1</v>
      </c>
      <c r="F39" s="214">
        <v>72.010000000000005</v>
      </c>
      <c r="G39" s="214">
        <v>0.25140000000000001</v>
      </c>
      <c r="H39" s="214">
        <v>2.989E-4</v>
      </c>
      <c r="I39" s="214">
        <v>59.05</v>
      </c>
      <c r="J39" s="214">
        <v>0.2747</v>
      </c>
      <c r="K39" s="214">
        <v>1.5249999999999999</v>
      </c>
      <c r="L39" s="214">
        <v>0</v>
      </c>
      <c r="M39" s="214">
        <v>0</v>
      </c>
      <c r="N39" s="214">
        <v>0.76470000000000005</v>
      </c>
      <c r="O39" s="214">
        <v>2.6549999999999998</v>
      </c>
      <c r="P39" s="214">
        <v>10.39</v>
      </c>
      <c r="Q39" s="214">
        <v>9.9650000000000002E-2</v>
      </c>
      <c r="R39" s="214">
        <v>3.7249999999999997E-5</v>
      </c>
      <c r="S39" s="214">
        <v>6.581E-3</v>
      </c>
      <c r="T39" s="214">
        <v>3.1640000000000002E-5</v>
      </c>
      <c r="U39" s="214">
        <v>9.4600000000000004E-2</v>
      </c>
      <c r="V39" s="214">
        <v>6.479E-2</v>
      </c>
      <c r="W39" s="214">
        <v>1.967E-2</v>
      </c>
      <c r="X39" s="214">
        <v>3.1449999999999999E-5</v>
      </c>
      <c r="Y39" s="214">
        <v>16.100000000000001</v>
      </c>
    </row>
    <row r="40" spans="1:25" x14ac:dyDescent="0.3">
      <c r="A40" s="213">
        <v>17</v>
      </c>
      <c r="B40" s="213" t="s">
        <v>53</v>
      </c>
      <c r="C40" s="213" t="s">
        <v>989</v>
      </c>
      <c r="D40" s="213">
        <v>4</v>
      </c>
      <c r="E40" s="213">
        <v>30.4</v>
      </c>
      <c r="F40" s="214">
        <v>105.5</v>
      </c>
      <c r="G40" s="214">
        <v>0.34710000000000002</v>
      </c>
      <c r="H40" s="214">
        <v>2.989E-4</v>
      </c>
      <c r="I40" s="214">
        <v>18.03</v>
      </c>
      <c r="J40" s="214">
        <v>0.38969999999999999</v>
      </c>
      <c r="K40" s="214">
        <v>1.605</v>
      </c>
      <c r="L40" s="214">
        <v>0</v>
      </c>
      <c r="M40" s="214">
        <v>3.2559999999999998</v>
      </c>
      <c r="N40" s="214">
        <v>0</v>
      </c>
      <c r="O40" s="214">
        <v>0</v>
      </c>
      <c r="P40" s="214">
        <v>22.37</v>
      </c>
      <c r="Q40" s="214">
        <v>0.23480000000000001</v>
      </c>
      <c r="R40" s="214">
        <v>5.3530000000000001E-3</v>
      </c>
      <c r="S40" s="214">
        <v>4.5979999999999997E-5</v>
      </c>
      <c r="T40" s="214">
        <v>0.48920000000000002</v>
      </c>
      <c r="U40" s="214">
        <v>3.8960000000000002E-3</v>
      </c>
      <c r="V40" s="214">
        <v>9.8820000000000002E-3</v>
      </c>
      <c r="W40" s="214">
        <v>7.8729999999999998E-3</v>
      </c>
      <c r="X40" s="214">
        <v>1.627E-2</v>
      </c>
      <c r="Y40" s="214">
        <v>20.7</v>
      </c>
    </row>
    <row r="41" spans="1:25" x14ac:dyDescent="0.3">
      <c r="A41" s="213">
        <v>18</v>
      </c>
      <c r="B41" s="213" t="s">
        <v>56</v>
      </c>
      <c r="C41" s="213" t="s">
        <v>990</v>
      </c>
      <c r="D41" s="213">
        <v>4</v>
      </c>
      <c r="E41" s="213">
        <v>30.2</v>
      </c>
      <c r="F41" s="214">
        <v>97.49</v>
      </c>
      <c r="G41" s="214">
        <v>2.8</v>
      </c>
      <c r="H41" s="214">
        <v>0.1053</v>
      </c>
      <c r="I41" s="214">
        <v>16.03</v>
      </c>
      <c r="J41" s="214">
        <v>0.43169999999999997</v>
      </c>
      <c r="K41" s="214">
        <v>1.78</v>
      </c>
      <c r="L41" s="214">
        <v>0</v>
      </c>
      <c r="M41" s="214">
        <v>3.2789999999999999</v>
      </c>
      <c r="N41" s="214">
        <v>0.7792</v>
      </c>
      <c r="O41" s="214">
        <v>0</v>
      </c>
      <c r="P41" s="214">
        <v>21.56</v>
      </c>
      <c r="Q41" s="214">
        <v>0.18090000000000001</v>
      </c>
      <c r="R41" s="214">
        <v>4.231E-2</v>
      </c>
      <c r="S41" s="214">
        <v>1.7000000000000001E-2</v>
      </c>
      <c r="T41" s="214">
        <v>19.32</v>
      </c>
      <c r="U41" s="214">
        <v>9.7439999999999992E-3</v>
      </c>
      <c r="V41" s="214">
        <v>0.1216</v>
      </c>
      <c r="W41" s="214">
        <v>1.9879999999999998E-2</v>
      </c>
      <c r="X41" s="214">
        <v>1.154E-2</v>
      </c>
      <c r="Y41" s="214">
        <v>6.74</v>
      </c>
    </row>
    <row r="42" spans="1:25" x14ac:dyDescent="0.3">
      <c r="A42" s="213">
        <v>19</v>
      </c>
      <c r="B42" s="213" t="s">
        <v>59</v>
      </c>
      <c r="C42" s="213" t="s">
        <v>991</v>
      </c>
      <c r="D42" s="213">
        <v>4</v>
      </c>
      <c r="E42" s="213">
        <v>30.9</v>
      </c>
      <c r="F42" s="214">
        <v>113.3</v>
      </c>
      <c r="G42" s="214">
        <v>0.29089999999999999</v>
      </c>
      <c r="H42" s="214">
        <v>4.3569999999999998E-2</v>
      </c>
      <c r="I42" s="214">
        <v>14.61</v>
      </c>
      <c r="J42" s="214">
        <v>0.48980000000000001</v>
      </c>
      <c r="K42" s="214">
        <v>1.821</v>
      </c>
      <c r="L42" s="214">
        <v>0</v>
      </c>
      <c r="M42" s="214">
        <v>3.3889999999999998</v>
      </c>
      <c r="N42" s="214">
        <v>0.77680000000000005</v>
      </c>
      <c r="O42" s="214">
        <v>0</v>
      </c>
      <c r="P42" s="214">
        <v>26.77</v>
      </c>
      <c r="Q42" s="214">
        <v>0.15079999999999999</v>
      </c>
      <c r="R42" s="214">
        <v>1.464E-2</v>
      </c>
      <c r="S42" s="214">
        <v>4.5979999999999997E-5</v>
      </c>
      <c r="T42" s="214">
        <v>6.7480000000000002</v>
      </c>
      <c r="U42" s="214">
        <v>4.4600000000000004E-3</v>
      </c>
      <c r="V42" s="214">
        <v>2.069E-2</v>
      </c>
      <c r="W42" s="214">
        <v>1.1129999999999999E-2</v>
      </c>
      <c r="X42" s="214">
        <v>8.8529999999999998E-3</v>
      </c>
      <c r="Y42" s="214">
        <v>2.5299999999999998</v>
      </c>
    </row>
    <row r="43" spans="1:25" x14ac:dyDescent="0.3">
      <c r="A43" s="213">
        <v>20</v>
      </c>
      <c r="B43" s="213" t="s">
        <v>62</v>
      </c>
      <c r="C43" s="213" t="s">
        <v>992</v>
      </c>
      <c r="D43" s="213">
        <v>4</v>
      </c>
      <c r="E43" s="213">
        <v>30.3</v>
      </c>
      <c r="F43" s="214">
        <v>56.98</v>
      </c>
      <c r="G43" s="214">
        <v>0.2175</v>
      </c>
      <c r="H43" s="214">
        <v>2.989E-4</v>
      </c>
      <c r="I43" s="214">
        <v>74.28</v>
      </c>
      <c r="J43" s="214">
        <v>0.49869999999999998</v>
      </c>
      <c r="K43" s="214">
        <v>1.47</v>
      </c>
      <c r="L43" s="214">
        <v>0</v>
      </c>
      <c r="M43" s="214">
        <v>0</v>
      </c>
      <c r="N43" s="214">
        <v>0.79469999999999996</v>
      </c>
      <c r="O43" s="214">
        <v>3.9350000000000001</v>
      </c>
      <c r="P43" s="214">
        <v>13.13</v>
      </c>
      <c r="Q43" s="214">
        <v>7.3819999999999997E-2</v>
      </c>
      <c r="R43" s="214">
        <v>3.7249999999999997E-5</v>
      </c>
      <c r="S43" s="214">
        <v>4.5979999999999997E-5</v>
      </c>
      <c r="T43" s="214">
        <v>3.1640000000000002E-5</v>
      </c>
      <c r="U43" s="214">
        <v>4.8349999999999999E-3</v>
      </c>
      <c r="V43" s="214">
        <v>7.8750000000000001E-3</v>
      </c>
      <c r="W43" s="214">
        <v>1.5129999999999999E-2</v>
      </c>
      <c r="X43" s="214">
        <v>3.1449999999999999E-5</v>
      </c>
      <c r="Y43" s="214">
        <v>0.69</v>
      </c>
    </row>
    <row r="44" spans="1:25" x14ac:dyDescent="0.3">
      <c r="A44" s="211" t="s">
        <v>960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showRowColHeaders="0" workbookViewId="0">
      <selection sqref="A1:Y44"/>
    </sheetView>
  </sheetViews>
  <sheetFormatPr defaultRowHeight="18.75" x14ac:dyDescent="0.3"/>
  <cols>
    <col min="1" max="1" width="9.125" style="211" bestFit="1" customWidth="1"/>
    <col min="2" max="2" width="13.5" style="211" customWidth="1"/>
    <col min="3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994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25" x14ac:dyDescent="0.3">
      <c r="A17" s="211" t="s">
        <v>958</v>
      </c>
    </row>
    <row r="18" spans="1:25" x14ac:dyDescent="0.3">
      <c r="A18" s="211" t="s">
        <v>973</v>
      </c>
    </row>
    <row r="19" spans="1:25" x14ac:dyDescent="0.3">
      <c r="A19" s="211" t="s">
        <v>998</v>
      </c>
    </row>
    <row r="20" spans="1:25" x14ac:dyDescent="0.3">
      <c r="A20" s="211" t="s">
        <v>960</v>
      </c>
    </row>
    <row r="21" spans="1:25" x14ac:dyDescent="0.3">
      <c r="A21" s="211" t="s">
        <v>961</v>
      </c>
    </row>
    <row r="22" spans="1:25" x14ac:dyDescent="0.3">
      <c r="A22" s="211" t="s">
        <v>972</v>
      </c>
    </row>
    <row r="23" spans="1:25" x14ac:dyDescent="0.3">
      <c r="A23" s="213" t="s">
        <v>147</v>
      </c>
      <c r="B23" s="213" t="s">
        <v>143</v>
      </c>
      <c r="C23" s="213" t="s">
        <v>137</v>
      </c>
      <c r="D23" s="213" t="s">
        <v>144</v>
      </c>
      <c r="E23" s="213" t="s">
        <v>145</v>
      </c>
      <c r="F23" s="213" t="s">
        <v>3</v>
      </c>
      <c r="G23" s="213" t="s">
        <v>65</v>
      </c>
      <c r="H23" s="213" t="s">
        <v>66</v>
      </c>
      <c r="I23" s="213" t="s">
        <v>67</v>
      </c>
      <c r="J23" s="213" t="s">
        <v>85</v>
      </c>
      <c r="K23" s="213" t="s">
        <v>86</v>
      </c>
      <c r="L23" s="213" t="s">
        <v>149</v>
      </c>
      <c r="M23" s="213" t="s">
        <v>88</v>
      </c>
      <c r="N23" s="213" t="s">
        <v>148</v>
      </c>
      <c r="O23" s="213" t="s">
        <v>150</v>
      </c>
      <c r="P23" s="213" t="s">
        <v>69</v>
      </c>
      <c r="Q23" s="213" t="s">
        <v>71</v>
      </c>
      <c r="R23" s="213" t="s">
        <v>72</v>
      </c>
      <c r="S23" s="213" t="s">
        <v>73</v>
      </c>
      <c r="T23" s="213" t="s">
        <v>74</v>
      </c>
      <c r="U23" s="213" t="s">
        <v>76</v>
      </c>
      <c r="V23" s="213" t="s">
        <v>77</v>
      </c>
      <c r="W23" s="213" t="s">
        <v>78</v>
      </c>
      <c r="X23" s="213" t="s">
        <v>79</v>
      </c>
      <c r="Y23" s="213" t="s">
        <v>151</v>
      </c>
    </row>
    <row r="24" spans="1:25" x14ac:dyDescent="0.3">
      <c r="A24" s="213">
        <v>1</v>
      </c>
      <c r="B24" s="213" t="s">
        <v>4</v>
      </c>
      <c r="C24" s="213">
        <v>11.98</v>
      </c>
      <c r="D24" s="213">
        <v>4</v>
      </c>
      <c r="E24" s="213">
        <v>25.6</v>
      </c>
      <c r="F24" s="214">
        <v>446.6</v>
      </c>
      <c r="G24" s="214">
        <v>1.016</v>
      </c>
      <c r="H24" s="214">
        <v>2.989E-4</v>
      </c>
      <c r="I24" s="214">
        <v>72.63</v>
      </c>
      <c r="J24" s="214">
        <v>1.1759999999999999</v>
      </c>
      <c r="K24" s="214">
        <v>3.2639999999999998</v>
      </c>
      <c r="L24" s="214">
        <v>0</v>
      </c>
      <c r="M24" s="214">
        <v>0</v>
      </c>
      <c r="N24" s="214">
        <v>0.71489999999999998</v>
      </c>
      <c r="O24" s="214">
        <v>0</v>
      </c>
      <c r="P24" s="214">
        <v>134.5</v>
      </c>
      <c r="Q24" s="214">
        <v>0.50409999999999999</v>
      </c>
      <c r="R24" s="214">
        <v>5.7750000000000003E-2</v>
      </c>
      <c r="S24" s="214">
        <v>6.1789999999999996E-3</v>
      </c>
      <c r="T24" s="214">
        <v>3.1640000000000002E-5</v>
      </c>
      <c r="U24" s="214">
        <v>0.1263</v>
      </c>
      <c r="V24" s="214">
        <v>7.5380000000000003E-2</v>
      </c>
      <c r="W24" s="214">
        <v>0.18529999999999999</v>
      </c>
      <c r="X24" s="214">
        <v>1.191E-2</v>
      </c>
      <c r="Y24" s="214">
        <v>0.21299999999999999</v>
      </c>
    </row>
    <row r="25" spans="1:25" x14ac:dyDescent="0.3">
      <c r="A25" s="213">
        <v>2</v>
      </c>
      <c r="B25" s="213" t="s">
        <v>8</v>
      </c>
      <c r="C25" s="213">
        <v>11.76</v>
      </c>
      <c r="D25" s="213">
        <v>4</v>
      </c>
      <c r="E25" s="213">
        <v>25.6</v>
      </c>
      <c r="F25" s="214">
        <v>430.5</v>
      </c>
      <c r="G25" s="214">
        <v>3.91</v>
      </c>
      <c r="H25" s="214">
        <v>2.989E-4</v>
      </c>
      <c r="I25" s="214">
        <v>59.56</v>
      </c>
      <c r="J25" s="214">
        <v>0.5423</v>
      </c>
      <c r="K25" s="214">
        <v>9.8569999999999993</v>
      </c>
      <c r="L25" s="214">
        <v>0</v>
      </c>
      <c r="M25" s="214">
        <v>0</v>
      </c>
      <c r="N25" s="214">
        <v>0.74160000000000004</v>
      </c>
      <c r="O25" s="214">
        <v>0</v>
      </c>
      <c r="P25" s="214">
        <v>100.8</v>
      </c>
      <c r="Q25" s="214">
        <v>0.80330000000000001</v>
      </c>
      <c r="R25" s="214">
        <v>8.4339999999999998E-2</v>
      </c>
      <c r="S25" s="214">
        <v>4.5979999999999997E-5</v>
      </c>
      <c r="T25" s="214">
        <v>0.77100000000000002</v>
      </c>
      <c r="U25" s="214">
        <v>3.6499999999999998E-2</v>
      </c>
      <c r="V25" s="214">
        <v>1.1140000000000001E-2</v>
      </c>
      <c r="W25" s="214">
        <v>0.15490000000000001</v>
      </c>
      <c r="X25" s="214">
        <v>3.1480000000000001E-2</v>
      </c>
      <c r="Y25" s="214">
        <v>12.6</v>
      </c>
    </row>
    <row r="26" spans="1:25" x14ac:dyDescent="0.3">
      <c r="A26" s="213">
        <v>3</v>
      </c>
      <c r="B26" s="213" t="s">
        <v>216</v>
      </c>
      <c r="C26" s="213">
        <v>11.93</v>
      </c>
      <c r="D26" s="213">
        <v>4</v>
      </c>
      <c r="E26" s="213">
        <v>29.3</v>
      </c>
      <c r="F26" s="214">
        <v>447.9</v>
      </c>
      <c r="G26" s="214">
        <v>0.9758</v>
      </c>
      <c r="H26" s="214">
        <v>2.989E-4</v>
      </c>
      <c r="I26" s="214">
        <v>56.78</v>
      </c>
      <c r="J26" s="214">
        <v>1.4890000000000001</v>
      </c>
      <c r="K26" s="214">
        <v>3.11</v>
      </c>
      <c r="L26" s="214">
        <v>0</v>
      </c>
      <c r="M26" s="214">
        <v>0</v>
      </c>
      <c r="N26" s="214">
        <v>3.2</v>
      </c>
      <c r="O26" s="214">
        <v>0</v>
      </c>
      <c r="P26" s="214">
        <v>130.30000000000001</v>
      </c>
      <c r="Q26" s="214">
        <v>0.8851</v>
      </c>
      <c r="R26" s="214">
        <v>4.9840000000000002E-2</v>
      </c>
      <c r="S26" s="214">
        <v>4.5979999999999997E-5</v>
      </c>
      <c r="T26" s="214">
        <v>2.6020000000000001E-2</v>
      </c>
      <c r="U26" s="214">
        <v>6.3299999999999997E-3</v>
      </c>
      <c r="V26" s="214">
        <v>9.077E-3</v>
      </c>
      <c r="W26" s="214">
        <v>0.19270000000000001</v>
      </c>
      <c r="X26" s="214">
        <v>3.1060000000000001E-2</v>
      </c>
      <c r="Y26" s="214">
        <v>16.899999999999999</v>
      </c>
    </row>
    <row r="27" spans="1:25" x14ac:dyDescent="0.3">
      <c r="A27" s="213">
        <v>4</v>
      </c>
      <c r="B27" s="213" t="s">
        <v>14</v>
      </c>
      <c r="C27" s="213">
        <v>10.92</v>
      </c>
      <c r="D27" s="213">
        <v>4</v>
      </c>
      <c r="E27" s="213">
        <v>30.2</v>
      </c>
      <c r="F27" s="214">
        <v>731.7</v>
      </c>
      <c r="G27" s="214">
        <v>1.526</v>
      </c>
      <c r="H27" s="214">
        <v>3.7780000000000001E-2</v>
      </c>
      <c r="I27" s="214">
        <v>509.2</v>
      </c>
      <c r="J27" s="214">
        <v>0.46660000000000001</v>
      </c>
      <c r="K27" s="214">
        <v>4.1879999999999997</v>
      </c>
      <c r="L27" s="214">
        <v>7.585</v>
      </c>
      <c r="M27" s="214">
        <v>0</v>
      </c>
      <c r="N27" s="214">
        <v>0.71309999999999996</v>
      </c>
      <c r="O27" s="214">
        <v>0</v>
      </c>
      <c r="P27" s="214">
        <v>0.23119999999999999</v>
      </c>
      <c r="Q27" s="214">
        <v>0.1404</v>
      </c>
      <c r="R27" s="214">
        <v>4.5179999999999998E-2</v>
      </c>
      <c r="S27" s="214">
        <v>4.5979999999999997E-5</v>
      </c>
      <c r="T27" s="214">
        <v>0.24729999999999999</v>
      </c>
      <c r="U27" s="214">
        <v>2.249E-2</v>
      </c>
      <c r="V27" s="214">
        <v>1.7909999999999999E-2</v>
      </c>
      <c r="W27" s="214">
        <v>2.1399999999999999E-2</v>
      </c>
      <c r="X27" s="214">
        <v>3.1449999999999999E-5</v>
      </c>
      <c r="Y27" s="214">
        <v>1.05</v>
      </c>
    </row>
    <row r="28" spans="1:25" x14ac:dyDescent="0.3">
      <c r="A28" s="213">
        <v>5</v>
      </c>
      <c r="B28" s="213" t="s">
        <v>16</v>
      </c>
      <c r="C28" s="213">
        <v>11.82</v>
      </c>
      <c r="D28" s="213">
        <v>4</v>
      </c>
      <c r="E28" s="213">
        <v>29.8</v>
      </c>
      <c r="F28" s="214">
        <v>241.1</v>
      </c>
      <c r="G28" s="214">
        <v>0.55259999999999998</v>
      </c>
      <c r="H28" s="214">
        <v>2.989E-4</v>
      </c>
      <c r="I28" s="214">
        <v>36.520000000000003</v>
      </c>
      <c r="J28" s="214">
        <v>0.63880000000000003</v>
      </c>
      <c r="K28" s="214">
        <v>2.0619999999999998</v>
      </c>
      <c r="L28" s="214">
        <v>0</v>
      </c>
      <c r="M28" s="214">
        <v>0</v>
      </c>
      <c r="N28" s="214">
        <v>0.70309999999999995</v>
      </c>
      <c r="O28" s="214">
        <v>0</v>
      </c>
      <c r="P28" s="214">
        <v>62.91</v>
      </c>
      <c r="Q28" s="214">
        <v>0.35410000000000003</v>
      </c>
      <c r="R28" s="214">
        <v>2.3869999999999999E-2</v>
      </c>
      <c r="S28" s="214">
        <v>4.5979999999999997E-5</v>
      </c>
      <c r="T28" s="214">
        <v>3.1640000000000002E-5</v>
      </c>
      <c r="U28" s="214">
        <v>4.6280000000000002E-3</v>
      </c>
      <c r="V28" s="214">
        <v>9.5930000000000008E-3</v>
      </c>
      <c r="W28" s="214">
        <v>5.9209999999999999E-2</v>
      </c>
      <c r="X28" s="214">
        <v>9.2870000000000001E-3</v>
      </c>
      <c r="Y28" s="214">
        <v>2</v>
      </c>
    </row>
    <row r="29" spans="1:25" x14ac:dyDescent="0.3">
      <c r="A29" s="213">
        <v>6</v>
      </c>
      <c r="B29" s="213" t="s">
        <v>19</v>
      </c>
      <c r="C29" s="213">
        <v>11.54</v>
      </c>
      <c r="D29" s="213">
        <v>4</v>
      </c>
      <c r="E29" s="213">
        <v>30.1</v>
      </c>
      <c r="F29" s="214">
        <v>269.5</v>
      </c>
      <c r="G29" s="214">
        <v>2.4289999999999998</v>
      </c>
      <c r="H29" s="214">
        <v>2.989E-4</v>
      </c>
      <c r="I29" s="214">
        <v>44.38</v>
      </c>
      <c r="J29" s="214">
        <v>3.1509999999999998</v>
      </c>
      <c r="K29" s="214">
        <v>2.97</v>
      </c>
      <c r="L29" s="214">
        <v>0</v>
      </c>
      <c r="M29" s="214">
        <v>3.3740000000000001</v>
      </c>
      <c r="N29" s="214">
        <v>0.74370000000000003</v>
      </c>
      <c r="O29" s="214">
        <v>0</v>
      </c>
      <c r="P29" s="214">
        <v>66.61</v>
      </c>
      <c r="Q29" s="214">
        <v>0.55659999999999998</v>
      </c>
      <c r="R29" s="214">
        <v>4.8520000000000001E-2</v>
      </c>
      <c r="S29" s="214">
        <v>6.0179999999999999E-3</v>
      </c>
      <c r="T29" s="214">
        <v>2.2930000000000001</v>
      </c>
      <c r="U29" s="214">
        <v>9.6809999999999993E-2</v>
      </c>
      <c r="V29" s="214">
        <v>5.0250000000000003E-2</v>
      </c>
      <c r="W29" s="214">
        <v>6.9540000000000005E-2</v>
      </c>
      <c r="X29" s="214">
        <v>2.4240000000000001E-2</v>
      </c>
      <c r="Y29" s="214">
        <v>8.9600000000000009</v>
      </c>
    </row>
    <row r="30" spans="1:25" x14ac:dyDescent="0.3">
      <c r="A30" s="213">
        <v>7</v>
      </c>
      <c r="B30" s="213" t="s">
        <v>22</v>
      </c>
      <c r="C30" s="213">
        <v>11.76</v>
      </c>
      <c r="D30" s="213">
        <v>4</v>
      </c>
      <c r="E30" s="213">
        <v>30.1</v>
      </c>
      <c r="F30" s="214">
        <v>222.2</v>
      </c>
      <c r="G30" s="214">
        <v>0.60340000000000005</v>
      </c>
      <c r="H30" s="214">
        <v>3.074E-2</v>
      </c>
      <c r="I30" s="214">
        <v>40.74</v>
      </c>
      <c r="J30" s="214">
        <v>0.66059999999999997</v>
      </c>
      <c r="K30" s="214">
        <v>2.2050000000000001</v>
      </c>
      <c r="L30" s="214">
        <v>0</v>
      </c>
      <c r="M30" s="214">
        <v>0</v>
      </c>
      <c r="N30" s="214">
        <v>0.70620000000000005</v>
      </c>
      <c r="O30" s="214">
        <v>0</v>
      </c>
      <c r="P30" s="214">
        <v>50.03</v>
      </c>
      <c r="Q30" s="214">
        <v>0.58760000000000001</v>
      </c>
      <c r="R30" s="214">
        <v>1.405E-2</v>
      </c>
      <c r="S30" s="214">
        <v>4.5979999999999997E-5</v>
      </c>
      <c r="T30" s="214">
        <v>0.89300000000000002</v>
      </c>
      <c r="U30" s="214">
        <v>4.0000000000000001E-3</v>
      </c>
      <c r="V30" s="214">
        <v>6.7010000000000004E-3</v>
      </c>
      <c r="W30" s="214">
        <v>4.1950000000000001E-2</v>
      </c>
      <c r="X30" s="214">
        <v>2.7539999999999999E-2</v>
      </c>
      <c r="Y30" s="214">
        <v>10.8</v>
      </c>
    </row>
    <row r="31" spans="1:25" x14ac:dyDescent="0.3">
      <c r="A31" s="213">
        <v>8</v>
      </c>
      <c r="B31" s="213" t="s">
        <v>25</v>
      </c>
      <c r="C31" s="213">
        <v>10.94</v>
      </c>
      <c r="D31" s="213">
        <v>4</v>
      </c>
      <c r="E31" s="213">
        <v>29.6</v>
      </c>
      <c r="F31" s="214">
        <v>285.60000000000002</v>
      </c>
      <c r="G31" s="214">
        <v>0.68730000000000002</v>
      </c>
      <c r="H31" s="214">
        <v>3.5990000000000001E-2</v>
      </c>
      <c r="I31" s="214">
        <v>498.1</v>
      </c>
      <c r="J31" s="214">
        <v>0.53769999999999996</v>
      </c>
      <c r="K31" s="214">
        <v>2.0579999999999998</v>
      </c>
      <c r="L31" s="214">
        <v>5.1509999999999998</v>
      </c>
      <c r="M31" s="214">
        <v>0</v>
      </c>
      <c r="N31" s="214">
        <v>0.70479999999999998</v>
      </c>
      <c r="O31" s="214">
        <v>0</v>
      </c>
      <c r="P31" s="214">
        <v>8.0829999999999999E-2</v>
      </c>
      <c r="Q31" s="214">
        <v>0.14000000000000001</v>
      </c>
      <c r="R31" s="214">
        <v>1.1639999999999999E-2</v>
      </c>
      <c r="S31" s="214">
        <v>4.5979999999999997E-5</v>
      </c>
      <c r="T31" s="214">
        <v>0.26190000000000002</v>
      </c>
      <c r="U31" s="214">
        <v>6.7669999999999996E-3</v>
      </c>
      <c r="V31" s="214">
        <v>1.5879999999999998E-2</v>
      </c>
      <c r="W31" s="214">
        <v>1.259E-2</v>
      </c>
      <c r="X31" s="214">
        <v>3.1449999999999999E-5</v>
      </c>
      <c r="Y31" s="214">
        <v>10.3</v>
      </c>
    </row>
    <row r="32" spans="1:25" x14ac:dyDescent="0.3">
      <c r="A32" s="213">
        <v>9</v>
      </c>
      <c r="B32" s="213" t="s">
        <v>29</v>
      </c>
      <c r="C32" s="213">
        <v>11.69</v>
      </c>
      <c r="D32" s="213">
        <v>4</v>
      </c>
      <c r="E32" s="213">
        <v>30.2</v>
      </c>
      <c r="F32" s="214">
        <v>155.80000000000001</v>
      </c>
      <c r="G32" s="214">
        <v>0.4365</v>
      </c>
      <c r="H32" s="214">
        <v>2.989E-4</v>
      </c>
      <c r="I32" s="214">
        <v>38.65</v>
      </c>
      <c r="J32" s="214">
        <v>0.37059999999999998</v>
      </c>
      <c r="K32" s="214">
        <v>1.772</v>
      </c>
      <c r="L32" s="214">
        <v>0</v>
      </c>
      <c r="M32" s="214">
        <v>0</v>
      </c>
      <c r="N32" s="214">
        <v>0.76770000000000005</v>
      </c>
      <c r="O32" s="214">
        <v>0</v>
      </c>
      <c r="P32" s="214">
        <v>34.01</v>
      </c>
      <c r="Q32" s="214">
        <v>0.32900000000000001</v>
      </c>
      <c r="R32" s="214">
        <v>2.5049999999999999E-2</v>
      </c>
      <c r="S32" s="214">
        <v>6.9899999999999997E-3</v>
      </c>
      <c r="T32" s="214">
        <v>6.8159999999999998E-2</v>
      </c>
      <c r="U32" s="214">
        <v>0.1293</v>
      </c>
      <c r="V32" s="214">
        <v>7.041E-2</v>
      </c>
      <c r="W32" s="214">
        <v>1.8350000000000002E-2</v>
      </c>
      <c r="X32" s="214">
        <v>3.1449999999999999E-5</v>
      </c>
      <c r="Y32" s="214">
        <v>11.5</v>
      </c>
    </row>
    <row r="33" spans="1:25" x14ac:dyDescent="0.3">
      <c r="A33" s="213">
        <v>10</v>
      </c>
      <c r="B33" s="213" t="s">
        <v>32</v>
      </c>
      <c r="C33" s="213">
        <v>11.33</v>
      </c>
      <c r="D33" s="213">
        <v>4</v>
      </c>
      <c r="E33" s="213">
        <v>29.6</v>
      </c>
      <c r="F33" s="214">
        <v>167.4</v>
      </c>
      <c r="G33" s="214">
        <v>1.425</v>
      </c>
      <c r="H33" s="214">
        <v>4.0529999999999997E-2</v>
      </c>
      <c r="I33" s="214">
        <v>39.380000000000003</v>
      </c>
      <c r="J33" s="214">
        <v>0.47099999999999997</v>
      </c>
      <c r="K33" s="214">
        <v>2.153</v>
      </c>
      <c r="L33" s="214">
        <v>0</v>
      </c>
      <c r="M33" s="214">
        <v>3.5059999999999998</v>
      </c>
      <c r="N33" s="214">
        <v>0.99399999999999999</v>
      </c>
      <c r="O33" s="214">
        <v>0</v>
      </c>
      <c r="P33" s="214">
        <v>36.340000000000003</v>
      </c>
      <c r="Q33" s="214">
        <v>0.39</v>
      </c>
      <c r="R33" s="214">
        <v>4.0289999999999999E-2</v>
      </c>
      <c r="S33" s="214">
        <v>6.6210000000000001E-3</v>
      </c>
      <c r="T33" s="214">
        <v>10.02</v>
      </c>
      <c r="U33" s="214">
        <v>1.0290000000000001E-2</v>
      </c>
      <c r="V33" s="214">
        <v>2.0660000000000001E-2</v>
      </c>
      <c r="W33" s="214">
        <v>3.0300000000000001E-2</v>
      </c>
      <c r="X33" s="214">
        <v>1.754E-2</v>
      </c>
      <c r="Y33" s="214">
        <v>12.3</v>
      </c>
    </row>
    <row r="34" spans="1:25" x14ac:dyDescent="0.3">
      <c r="A34" s="213">
        <v>11</v>
      </c>
      <c r="B34" s="213" t="s">
        <v>35</v>
      </c>
      <c r="C34" s="213">
        <v>11.61</v>
      </c>
      <c r="D34" s="213">
        <v>4</v>
      </c>
      <c r="E34" s="213">
        <v>31.4</v>
      </c>
      <c r="F34" s="214">
        <v>156.5</v>
      </c>
      <c r="G34" s="214">
        <v>0.49249999999999999</v>
      </c>
      <c r="H34" s="214">
        <v>5.9580000000000001E-2</v>
      </c>
      <c r="I34" s="214">
        <v>42.46</v>
      </c>
      <c r="J34" s="214">
        <v>0.3538</v>
      </c>
      <c r="K34" s="214">
        <v>2.56</v>
      </c>
      <c r="L34" s="214">
        <v>0</v>
      </c>
      <c r="M34" s="214">
        <v>0</v>
      </c>
      <c r="N34" s="214">
        <v>0.79200000000000004</v>
      </c>
      <c r="O34" s="214">
        <v>0</v>
      </c>
      <c r="P34" s="214">
        <v>37.049999999999997</v>
      </c>
      <c r="Q34" s="214">
        <v>0.34589999999999999</v>
      </c>
      <c r="R34" s="214">
        <v>2.2460000000000001E-2</v>
      </c>
      <c r="S34" s="214">
        <v>4.5979999999999997E-5</v>
      </c>
      <c r="T34" s="214">
        <v>3.4249999999999998</v>
      </c>
      <c r="U34" s="214">
        <v>7.7980000000000002E-3</v>
      </c>
      <c r="V34" s="214">
        <v>1.4959999999999999E-2</v>
      </c>
      <c r="W34" s="214">
        <v>1.9040000000000001E-2</v>
      </c>
      <c r="X34" s="214">
        <v>1.686E-2</v>
      </c>
      <c r="Y34" s="214">
        <v>0.151</v>
      </c>
    </row>
    <row r="35" spans="1:25" x14ac:dyDescent="0.3">
      <c r="A35" s="213">
        <v>12</v>
      </c>
      <c r="B35" s="213" t="s">
        <v>39</v>
      </c>
      <c r="C35" s="213">
        <v>11.41</v>
      </c>
      <c r="D35" s="213">
        <v>4</v>
      </c>
      <c r="E35" s="213">
        <v>29.7</v>
      </c>
      <c r="F35" s="214">
        <v>111.5</v>
      </c>
      <c r="G35" s="214">
        <v>0.34570000000000001</v>
      </c>
      <c r="H35" s="214">
        <v>2.989E-4</v>
      </c>
      <c r="I35" s="214">
        <v>99.62</v>
      </c>
      <c r="J35" s="214">
        <v>0.43440000000000001</v>
      </c>
      <c r="K35" s="214">
        <v>9.5329999999999995</v>
      </c>
      <c r="L35" s="214">
        <v>0.50719999999999998</v>
      </c>
      <c r="M35" s="214">
        <v>0</v>
      </c>
      <c r="N35" s="214">
        <v>0.80210000000000004</v>
      </c>
      <c r="O35" s="214">
        <v>1.71</v>
      </c>
      <c r="P35" s="214">
        <v>4.3040000000000003</v>
      </c>
      <c r="Q35" s="214">
        <v>0.13009999999999999</v>
      </c>
      <c r="R35" s="214">
        <v>4.9550000000000002E-3</v>
      </c>
      <c r="S35" s="214">
        <v>4.5979999999999997E-5</v>
      </c>
      <c r="T35" s="214">
        <v>4.3729999999999998E-2</v>
      </c>
      <c r="U35" s="214">
        <v>4.8050000000000002E-3</v>
      </c>
      <c r="V35" s="214">
        <v>1.2319999999999999E-2</v>
      </c>
      <c r="W35" s="214">
        <v>2.3189999999999999E-2</v>
      </c>
      <c r="X35" s="214">
        <v>3.1449999999999999E-5</v>
      </c>
      <c r="Y35" s="214">
        <v>22.4</v>
      </c>
    </row>
    <row r="36" spans="1:25" x14ac:dyDescent="0.3">
      <c r="A36" s="213">
        <v>13</v>
      </c>
      <c r="B36" s="213" t="s">
        <v>41</v>
      </c>
      <c r="C36" s="213">
        <v>11.6</v>
      </c>
      <c r="D36" s="213">
        <v>4</v>
      </c>
      <c r="E36" s="213">
        <v>29.9</v>
      </c>
      <c r="F36" s="214">
        <v>120.8</v>
      </c>
      <c r="G36" s="214">
        <v>0.3831</v>
      </c>
      <c r="H36" s="214">
        <v>2.989E-4</v>
      </c>
      <c r="I36" s="214">
        <v>28.27</v>
      </c>
      <c r="J36" s="214">
        <v>0.33979999999999999</v>
      </c>
      <c r="K36" s="214">
        <v>1.8140000000000001</v>
      </c>
      <c r="L36" s="214">
        <v>0</v>
      </c>
      <c r="M36" s="214">
        <v>0</v>
      </c>
      <c r="N36" s="214">
        <v>0.76819999999999999</v>
      </c>
      <c r="O36" s="214">
        <v>0</v>
      </c>
      <c r="P36" s="214">
        <v>25.32</v>
      </c>
      <c r="Q36" s="214">
        <v>0.27400000000000002</v>
      </c>
      <c r="R36" s="214">
        <v>6.5970000000000004E-3</v>
      </c>
      <c r="S36" s="214">
        <v>4.823E-3</v>
      </c>
      <c r="T36" s="214">
        <v>0.1469</v>
      </c>
      <c r="U36" s="214">
        <v>9.5430000000000001E-2</v>
      </c>
      <c r="V36" s="214">
        <v>5.2819999999999999E-2</v>
      </c>
      <c r="W36" s="214">
        <v>1.0279999999999999E-2</v>
      </c>
      <c r="X36" s="214">
        <v>9.1529999999999997E-3</v>
      </c>
      <c r="Y36" s="214">
        <v>25</v>
      </c>
    </row>
    <row r="37" spans="1:25" x14ac:dyDescent="0.3">
      <c r="A37" s="213">
        <v>14</v>
      </c>
      <c r="B37" s="213" t="s">
        <v>44</v>
      </c>
      <c r="C37" s="213">
        <v>11.29</v>
      </c>
      <c r="D37" s="213">
        <v>4</v>
      </c>
      <c r="E37" s="213">
        <v>29.3</v>
      </c>
      <c r="F37" s="214">
        <v>115.9</v>
      </c>
      <c r="G37" s="214">
        <v>1.093</v>
      </c>
      <c r="H37" s="214">
        <v>0.16450000000000001</v>
      </c>
      <c r="I37" s="214">
        <v>15.77</v>
      </c>
      <c r="J37" s="214">
        <v>0.3901</v>
      </c>
      <c r="K37" s="214">
        <v>2.0510000000000002</v>
      </c>
      <c r="L37" s="214">
        <v>0</v>
      </c>
      <c r="M37" s="214">
        <v>3.4380000000000002</v>
      </c>
      <c r="N37" s="214">
        <v>0.79779999999999995</v>
      </c>
      <c r="O37" s="214">
        <v>0</v>
      </c>
      <c r="P37" s="214">
        <v>25.4</v>
      </c>
      <c r="Q37" s="214">
        <v>0.24940000000000001</v>
      </c>
      <c r="R37" s="214">
        <v>4.258E-2</v>
      </c>
      <c r="S37" s="214">
        <v>1.7080000000000001E-2</v>
      </c>
      <c r="T37" s="214">
        <v>17.55</v>
      </c>
      <c r="U37" s="214">
        <v>3.1379999999999998E-2</v>
      </c>
      <c r="V37" s="214">
        <v>4.2119999999999998E-2</v>
      </c>
      <c r="W37" s="214">
        <v>2.2110000000000001E-2</v>
      </c>
      <c r="X37" s="214">
        <v>1.7399999999999999E-2</v>
      </c>
      <c r="Y37" s="214">
        <v>3.29</v>
      </c>
    </row>
    <row r="38" spans="1:25" x14ac:dyDescent="0.3">
      <c r="A38" s="213">
        <v>15</v>
      </c>
      <c r="B38" s="213" t="s">
        <v>46</v>
      </c>
      <c r="C38" s="213">
        <v>11.35</v>
      </c>
      <c r="D38" s="213">
        <v>4</v>
      </c>
      <c r="E38" s="213">
        <v>30.7</v>
      </c>
      <c r="F38" s="214">
        <v>123.2</v>
      </c>
      <c r="G38" s="214">
        <v>0.37809999999999999</v>
      </c>
      <c r="H38" s="214">
        <v>2.989E-4</v>
      </c>
      <c r="I38" s="214">
        <v>26.6</v>
      </c>
      <c r="J38" s="214">
        <v>0.2959</v>
      </c>
      <c r="K38" s="214">
        <v>1.8129999999999999</v>
      </c>
      <c r="L38" s="214">
        <v>0</v>
      </c>
      <c r="M38" s="214">
        <v>0</v>
      </c>
      <c r="N38" s="214">
        <v>0.77</v>
      </c>
      <c r="O38" s="214">
        <v>0</v>
      </c>
      <c r="P38" s="214">
        <v>26</v>
      </c>
      <c r="Q38" s="214">
        <v>0.21210000000000001</v>
      </c>
      <c r="R38" s="214">
        <v>1.242E-2</v>
      </c>
      <c r="S38" s="214">
        <v>4.5979999999999997E-5</v>
      </c>
      <c r="T38" s="214">
        <v>3.3940000000000001</v>
      </c>
      <c r="U38" s="214">
        <v>2.7820000000000001E-2</v>
      </c>
      <c r="V38" s="214">
        <v>2.112E-2</v>
      </c>
      <c r="W38" s="214">
        <v>9.9069999999999991E-3</v>
      </c>
      <c r="X38" s="214">
        <v>9.7409999999999997E-3</v>
      </c>
      <c r="Y38" s="214">
        <v>21.1</v>
      </c>
    </row>
    <row r="39" spans="1:25" x14ac:dyDescent="0.3">
      <c r="A39" s="213">
        <v>16</v>
      </c>
      <c r="B39" s="213" t="s">
        <v>50</v>
      </c>
      <c r="C39" s="213">
        <v>11.55</v>
      </c>
      <c r="D39" s="213">
        <v>4</v>
      </c>
      <c r="E39" s="213">
        <v>28.1</v>
      </c>
      <c r="F39" s="214">
        <v>72.010000000000005</v>
      </c>
      <c r="G39" s="214">
        <v>0.25140000000000001</v>
      </c>
      <c r="H39" s="214">
        <v>2.989E-4</v>
      </c>
      <c r="I39" s="214">
        <v>59.05</v>
      </c>
      <c r="J39" s="214">
        <v>0.2747</v>
      </c>
      <c r="K39" s="214">
        <v>1.5249999999999999</v>
      </c>
      <c r="L39" s="214">
        <v>0</v>
      </c>
      <c r="M39" s="214">
        <v>0</v>
      </c>
      <c r="N39" s="214">
        <v>0.76470000000000005</v>
      </c>
      <c r="O39" s="214">
        <v>2.6549999999999998</v>
      </c>
      <c r="P39" s="214">
        <v>10.39</v>
      </c>
      <c r="Q39" s="214">
        <v>9.9650000000000002E-2</v>
      </c>
      <c r="R39" s="214">
        <v>3.7249999999999997E-5</v>
      </c>
      <c r="S39" s="214">
        <v>6.581E-3</v>
      </c>
      <c r="T39" s="214">
        <v>3.1640000000000002E-5</v>
      </c>
      <c r="U39" s="214">
        <v>9.4600000000000004E-2</v>
      </c>
      <c r="V39" s="214">
        <v>6.479E-2</v>
      </c>
      <c r="W39" s="214">
        <v>1.967E-2</v>
      </c>
      <c r="X39" s="214">
        <v>3.1449999999999999E-5</v>
      </c>
      <c r="Y39" s="214">
        <v>16.100000000000001</v>
      </c>
    </row>
    <row r="40" spans="1:25" x14ac:dyDescent="0.3">
      <c r="A40" s="213">
        <v>17</v>
      </c>
      <c r="B40" s="213" t="s">
        <v>53</v>
      </c>
      <c r="C40" s="213">
        <v>11.52</v>
      </c>
      <c r="D40" s="213">
        <v>4</v>
      </c>
      <c r="E40" s="213">
        <v>30.4</v>
      </c>
      <c r="F40" s="214">
        <v>105.5</v>
      </c>
      <c r="G40" s="214">
        <v>0.34710000000000002</v>
      </c>
      <c r="H40" s="214">
        <v>2.989E-4</v>
      </c>
      <c r="I40" s="214">
        <v>18.03</v>
      </c>
      <c r="J40" s="214">
        <v>0.38969999999999999</v>
      </c>
      <c r="K40" s="214">
        <v>1.605</v>
      </c>
      <c r="L40" s="214">
        <v>0</v>
      </c>
      <c r="M40" s="214">
        <v>3.2559999999999998</v>
      </c>
      <c r="N40" s="214">
        <v>0</v>
      </c>
      <c r="O40" s="214">
        <v>0</v>
      </c>
      <c r="P40" s="214">
        <v>22.37</v>
      </c>
      <c r="Q40" s="214">
        <v>0.23480000000000001</v>
      </c>
      <c r="R40" s="214">
        <v>5.3530000000000001E-3</v>
      </c>
      <c r="S40" s="214">
        <v>4.5979999999999997E-5</v>
      </c>
      <c r="T40" s="214">
        <v>0.48920000000000002</v>
      </c>
      <c r="U40" s="214">
        <v>3.8960000000000002E-3</v>
      </c>
      <c r="V40" s="214">
        <v>9.8820000000000002E-3</v>
      </c>
      <c r="W40" s="214">
        <v>7.8729999999999998E-3</v>
      </c>
      <c r="X40" s="214">
        <v>1.627E-2</v>
      </c>
      <c r="Y40" s="214">
        <v>20.7</v>
      </c>
    </row>
    <row r="41" spans="1:25" x14ac:dyDescent="0.3">
      <c r="A41" s="213">
        <v>18</v>
      </c>
      <c r="B41" s="213" t="s">
        <v>56</v>
      </c>
      <c r="C41" s="213">
        <v>11.23</v>
      </c>
      <c r="D41" s="213">
        <v>4</v>
      </c>
      <c r="E41" s="213">
        <v>30.2</v>
      </c>
      <c r="F41" s="214">
        <v>97.49</v>
      </c>
      <c r="G41" s="214">
        <v>2.8</v>
      </c>
      <c r="H41" s="214">
        <v>0.1053</v>
      </c>
      <c r="I41" s="214">
        <v>16.03</v>
      </c>
      <c r="J41" s="214">
        <v>0.43169999999999997</v>
      </c>
      <c r="K41" s="214">
        <v>1.78</v>
      </c>
      <c r="L41" s="214">
        <v>0</v>
      </c>
      <c r="M41" s="214">
        <v>3.2789999999999999</v>
      </c>
      <c r="N41" s="214">
        <v>0.7792</v>
      </c>
      <c r="O41" s="214">
        <v>0</v>
      </c>
      <c r="P41" s="214">
        <v>21.56</v>
      </c>
      <c r="Q41" s="214">
        <v>0.18090000000000001</v>
      </c>
      <c r="R41" s="214">
        <v>4.231E-2</v>
      </c>
      <c r="S41" s="214">
        <v>1.7000000000000001E-2</v>
      </c>
      <c r="T41" s="214">
        <v>19.32</v>
      </c>
      <c r="U41" s="214">
        <v>9.7439999999999992E-3</v>
      </c>
      <c r="V41" s="214">
        <v>0.1216</v>
      </c>
      <c r="W41" s="214">
        <v>1.9879999999999998E-2</v>
      </c>
      <c r="X41" s="214">
        <v>1.154E-2</v>
      </c>
      <c r="Y41" s="214">
        <v>6.74</v>
      </c>
    </row>
    <row r="42" spans="1:25" x14ac:dyDescent="0.3">
      <c r="A42" s="213">
        <v>19</v>
      </c>
      <c r="B42" s="213" t="s">
        <v>59</v>
      </c>
      <c r="C42" s="213">
        <v>11.32</v>
      </c>
      <c r="D42" s="213">
        <v>4</v>
      </c>
      <c r="E42" s="213">
        <v>30.9</v>
      </c>
      <c r="F42" s="214">
        <v>113.3</v>
      </c>
      <c r="G42" s="214">
        <v>0.29089999999999999</v>
      </c>
      <c r="H42" s="214">
        <v>4.3569999999999998E-2</v>
      </c>
      <c r="I42" s="214">
        <v>14.61</v>
      </c>
      <c r="J42" s="214">
        <v>0.48980000000000001</v>
      </c>
      <c r="K42" s="214">
        <v>1.821</v>
      </c>
      <c r="L42" s="214">
        <v>0</v>
      </c>
      <c r="M42" s="214">
        <v>3.3889999999999998</v>
      </c>
      <c r="N42" s="214">
        <v>0.77680000000000005</v>
      </c>
      <c r="O42" s="214">
        <v>0</v>
      </c>
      <c r="P42" s="214">
        <v>26.77</v>
      </c>
      <c r="Q42" s="214">
        <v>0.15079999999999999</v>
      </c>
      <c r="R42" s="214">
        <v>1.464E-2</v>
      </c>
      <c r="S42" s="214">
        <v>4.5979999999999997E-5</v>
      </c>
      <c r="T42" s="214">
        <v>6.7480000000000002</v>
      </c>
      <c r="U42" s="214">
        <v>4.4600000000000004E-3</v>
      </c>
      <c r="V42" s="214">
        <v>2.069E-2</v>
      </c>
      <c r="W42" s="214">
        <v>1.1129999999999999E-2</v>
      </c>
      <c r="X42" s="214">
        <v>8.8529999999999998E-3</v>
      </c>
      <c r="Y42" s="214">
        <v>2.5299999999999998</v>
      </c>
    </row>
    <row r="43" spans="1:25" x14ac:dyDescent="0.3">
      <c r="A43" s="213">
        <v>20</v>
      </c>
      <c r="B43" s="213" t="s">
        <v>62</v>
      </c>
      <c r="C43" s="213">
        <v>11.47</v>
      </c>
      <c r="D43" s="213">
        <v>4</v>
      </c>
      <c r="E43" s="213">
        <v>30.3</v>
      </c>
      <c r="F43" s="214">
        <v>56.98</v>
      </c>
      <c r="G43" s="214">
        <v>0.2175</v>
      </c>
      <c r="H43" s="214">
        <v>2.989E-4</v>
      </c>
      <c r="I43" s="214">
        <v>74.28</v>
      </c>
      <c r="J43" s="214">
        <v>0.49869999999999998</v>
      </c>
      <c r="K43" s="214">
        <v>1.47</v>
      </c>
      <c r="L43" s="214">
        <v>0</v>
      </c>
      <c r="M43" s="214">
        <v>0</v>
      </c>
      <c r="N43" s="214">
        <v>0.79469999999999996</v>
      </c>
      <c r="O43" s="214">
        <v>3.9350000000000001</v>
      </c>
      <c r="P43" s="214">
        <v>13.13</v>
      </c>
      <c r="Q43" s="214">
        <v>7.3819999999999997E-2</v>
      </c>
      <c r="R43" s="214">
        <v>3.7249999999999997E-5</v>
      </c>
      <c r="S43" s="214">
        <v>4.5979999999999997E-5</v>
      </c>
      <c r="T43" s="214">
        <v>3.1640000000000002E-5</v>
      </c>
      <c r="U43" s="214">
        <v>4.8349999999999999E-3</v>
      </c>
      <c r="V43" s="214">
        <v>7.8750000000000001E-3</v>
      </c>
      <c r="W43" s="214">
        <v>1.5129999999999999E-2</v>
      </c>
      <c r="X43" s="214">
        <v>3.1449999999999999E-5</v>
      </c>
      <c r="Y43" s="214">
        <v>0.69</v>
      </c>
    </row>
    <row r="44" spans="1:25" x14ac:dyDescent="0.3">
      <c r="A44" s="211" t="s">
        <v>960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showRowColHeaders="0" workbookViewId="0">
      <selection sqref="A1:Y44"/>
    </sheetView>
  </sheetViews>
  <sheetFormatPr defaultRowHeight="18.75" x14ac:dyDescent="0.3"/>
  <cols>
    <col min="1" max="1" width="9.125" style="211" bestFit="1" customWidth="1"/>
    <col min="2" max="2" width="12.25" style="211" customWidth="1"/>
    <col min="3" max="3" width="13" style="211" bestFit="1" customWidth="1"/>
    <col min="4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995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25" x14ac:dyDescent="0.3">
      <c r="A17" s="211" t="s">
        <v>958</v>
      </c>
    </row>
    <row r="18" spans="1:25" x14ac:dyDescent="0.3">
      <c r="A18" s="211" t="s">
        <v>973</v>
      </c>
    </row>
    <row r="19" spans="1:25" x14ac:dyDescent="0.3">
      <c r="A19" s="211" t="s">
        <v>999</v>
      </c>
    </row>
    <row r="20" spans="1:25" x14ac:dyDescent="0.3">
      <c r="A20" s="211" t="s">
        <v>960</v>
      </c>
    </row>
    <row r="21" spans="1:25" x14ac:dyDescent="0.3">
      <c r="A21" s="211" t="s">
        <v>961</v>
      </c>
    </row>
    <row r="22" spans="1:25" x14ac:dyDescent="0.3">
      <c r="A22" s="211" t="s">
        <v>972</v>
      </c>
    </row>
    <row r="23" spans="1:25" x14ac:dyDescent="0.3">
      <c r="A23" s="213" t="s">
        <v>147</v>
      </c>
      <c r="B23" s="213" t="s">
        <v>143</v>
      </c>
      <c r="C23" s="213" t="s">
        <v>137</v>
      </c>
      <c r="D23" s="213" t="s">
        <v>144</v>
      </c>
      <c r="E23" s="213" t="s">
        <v>145</v>
      </c>
      <c r="F23" s="213" t="s">
        <v>3</v>
      </c>
      <c r="G23" s="213" t="s">
        <v>65</v>
      </c>
      <c r="H23" s="213" t="s">
        <v>66</v>
      </c>
      <c r="I23" s="213" t="s">
        <v>67</v>
      </c>
      <c r="J23" s="213" t="s">
        <v>85</v>
      </c>
      <c r="K23" s="213" t="s">
        <v>86</v>
      </c>
      <c r="L23" s="213" t="s">
        <v>149</v>
      </c>
      <c r="M23" s="213" t="s">
        <v>88</v>
      </c>
      <c r="N23" s="213" t="s">
        <v>148</v>
      </c>
      <c r="O23" s="213" t="s">
        <v>150</v>
      </c>
      <c r="P23" s="213" t="s">
        <v>69</v>
      </c>
      <c r="Q23" s="213" t="s">
        <v>71</v>
      </c>
      <c r="R23" s="213" t="s">
        <v>72</v>
      </c>
      <c r="S23" s="213" t="s">
        <v>73</v>
      </c>
      <c r="T23" s="213" t="s">
        <v>74</v>
      </c>
      <c r="U23" s="213" t="s">
        <v>76</v>
      </c>
      <c r="V23" s="213" t="s">
        <v>77</v>
      </c>
      <c r="W23" s="213" t="s">
        <v>78</v>
      </c>
      <c r="X23" s="213" t="s">
        <v>79</v>
      </c>
      <c r="Y23" s="213" t="s">
        <v>151</v>
      </c>
    </row>
    <row r="24" spans="1:25" x14ac:dyDescent="0.3">
      <c r="A24" s="213">
        <v>1</v>
      </c>
      <c r="B24" s="213" t="s">
        <v>4</v>
      </c>
      <c r="C24" s="213" t="s">
        <v>974</v>
      </c>
      <c r="D24" s="213">
        <v>4</v>
      </c>
      <c r="E24" s="213">
        <v>25.6</v>
      </c>
      <c r="F24" s="214">
        <v>446.6</v>
      </c>
      <c r="G24" s="214">
        <v>1.016</v>
      </c>
      <c r="H24" s="214">
        <v>2.989E-4</v>
      </c>
      <c r="I24" s="214">
        <v>72.63</v>
      </c>
      <c r="J24" s="214">
        <v>1.1759999999999999</v>
      </c>
      <c r="K24" s="214">
        <v>3.2639999999999998</v>
      </c>
      <c r="L24" s="214">
        <v>0</v>
      </c>
      <c r="M24" s="214">
        <v>0</v>
      </c>
      <c r="N24" s="214">
        <v>0.71489999999999998</v>
      </c>
      <c r="O24" s="214">
        <v>0</v>
      </c>
      <c r="P24" s="214">
        <v>134.5</v>
      </c>
      <c r="Q24" s="214">
        <v>0.50409999999999999</v>
      </c>
      <c r="R24" s="214">
        <v>5.7750000000000003E-2</v>
      </c>
      <c r="S24" s="214">
        <v>6.1789999999999996E-3</v>
      </c>
      <c r="T24" s="214">
        <v>3.1640000000000002E-5</v>
      </c>
      <c r="U24" s="214">
        <v>0.1263</v>
      </c>
      <c r="V24" s="214">
        <v>7.5380000000000003E-2</v>
      </c>
      <c r="W24" s="214">
        <v>0.18529999999999999</v>
      </c>
      <c r="X24" s="214">
        <v>1.191E-2</v>
      </c>
      <c r="Y24" s="214">
        <v>0.21299999999999999</v>
      </c>
    </row>
    <row r="25" spans="1:25" x14ac:dyDescent="0.3">
      <c r="A25" s="213">
        <v>2</v>
      </c>
      <c r="B25" s="213" t="s">
        <v>8</v>
      </c>
      <c r="C25" s="213" t="s">
        <v>975</v>
      </c>
      <c r="D25" s="213">
        <v>4</v>
      </c>
      <c r="E25" s="213">
        <v>25.6</v>
      </c>
      <c r="F25" s="214">
        <v>430.5</v>
      </c>
      <c r="G25" s="214">
        <v>3.91</v>
      </c>
      <c r="H25" s="214">
        <v>2.989E-4</v>
      </c>
      <c r="I25" s="214">
        <v>59.56</v>
      </c>
      <c r="J25" s="214">
        <v>0.5423</v>
      </c>
      <c r="K25" s="214">
        <v>9.8569999999999993</v>
      </c>
      <c r="L25" s="214">
        <v>0</v>
      </c>
      <c r="M25" s="214">
        <v>0</v>
      </c>
      <c r="N25" s="214">
        <v>0.74160000000000004</v>
      </c>
      <c r="O25" s="214">
        <v>0</v>
      </c>
      <c r="P25" s="214">
        <v>100.8</v>
      </c>
      <c r="Q25" s="214">
        <v>0.80330000000000001</v>
      </c>
      <c r="R25" s="214">
        <v>8.4339999999999998E-2</v>
      </c>
      <c r="S25" s="214">
        <v>4.5979999999999997E-5</v>
      </c>
      <c r="T25" s="214">
        <v>0.77100000000000002</v>
      </c>
      <c r="U25" s="214">
        <v>3.6499999999999998E-2</v>
      </c>
      <c r="V25" s="214">
        <v>1.1140000000000001E-2</v>
      </c>
      <c r="W25" s="214">
        <v>0.15490000000000001</v>
      </c>
      <c r="X25" s="214">
        <v>3.1480000000000001E-2</v>
      </c>
      <c r="Y25" s="214">
        <v>12.6</v>
      </c>
    </row>
    <row r="26" spans="1:25" x14ac:dyDescent="0.3">
      <c r="A26" s="213">
        <v>3</v>
      </c>
      <c r="B26" s="213" t="s">
        <v>216</v>
      </c>
      <c r="C26" s="213" t="s">
        <v>976</v>
      </c>
      <c r="D26" s="213">
        <v>4</v>
      </c>
      <c r="E26" s="213">
        <v>29.3</v>
      </c>
      <c r="F26" s="214">
        <v>447.9</v>
      </c>
      <c r="G26" s="214">
        <v>0.9758</v>
      </c>
      <c r="H26" s="214">
        <v>2.989E-4</v>
      </c>
      <c r="I26" s="214">
        <v>56.78</v>
      </c>
      <c r="J26" s="214">
        <v>1.4890000000000001</v>
      </c>
      <c r="K26" s="214">
        <v>3.11</v>
      </c>
      <c r="L26" s="214">
        <v>0</v>
      </c>
      <c r="M26" s="214">
        <v>0</v>
      </c>
      <c r="N26" s="214">
        <v>3.2</v>
      </c>
      <c r="O26" s="214">
        <v>0</v>
      </c>
      <c r="P26" s="214">
        <v>130.30000000000001</v>
      </c>
      <c r="Q26" s="214">
        <v>0.8851</v>
      </c>
      <c r="R26" s="214">
        <v>4.9840000000000002E-2</v>
      </c>
      <c r="S26" s="214">
        <v>4.5979999999999997E-5</v>
      </c>
      <c r="T26" s="214">
        <v>2.6020000000000001E-2</v>
      </c>
      <c r="U26" s="214">
        <v>6.3299999999999997E-3</v>
      </c>
      <c r="V26" s="214">
        <v>9.077E-3</v>
      </c>
      <c r="W26" s="214">
        <v>0.19270000000000001</v>
      </c>
      <c r="X26" s="214">
        <v>3.1060000000000001E-2</v>
      </c>
      <c r="Y26" s="214">
        <v>16.899999999999999</v>
      </c>
    </row>
    <row r="27" spans="1:25" x14ac:dyDescent="0.3">
      <c r="A27" s="213">
        <v>4</v>
      </c>
      <c r="B27" s="213" t="s">
        <v>14</v>
      </c>
      <c r="C27" s="213" t="s">
        <v>977</v>
      </c>
      <c r="D27" s="213">
        <v>4</v>
      </c>
      <c r="E27" s="213">
        <v>30.2</v>
      </c>
      <c r="F27" s="214">
        <v>731.7</v>
      </c>
      <c r="G27" s="214">
        <v>1.526</v>
      </c>
      <c r="H27" s="214">
        <v>3.7780000000000001E-2</v>
      </c>
      <c r="I27" s="214">
        <v>509.2</v>
      </c>
      <c r="J27" s="214">
        <v>0.46660000000000001</v>
      </c>
      <c r="K27" s="214">
        <v>4.1879999999999997</v>
      </c>
      <c r="L27" s="214">
        <v>7.585</v>
      </c>
      <c r="M27" s="214">
        <v>0</v>
      </c>
      <c r="N27" s="214">
        <v>0.71309999999999996</v>
      </c>
      <c r="O27" s="214">
        <v>0</v>
      </c>
      <c r="P27" s="214">
        <v>0.23119999999999999</v>
      </c>
      <c r="Q27" s="214">
        <v>0.1404</v>
      </c>
      <c r="R27" s="214">
        <v>4.5179999999999998E-2</v>
      </c>
      <c r="S27" s="214">
        <v>4.5979999999999997E-5</v>
      </c>
      <c r="T27" s="214">
        <v>0.24729999999999999</v>
      </c>
      <c r="U27" s="214">
        <v>2.249E-2</v>
      </c>
      <c r="V27" s="214">
        <v>1.7909999999999999E-2</v>
      </c>
      <c r="W27" s="214">
        <v>2.1399999999999999E-2</v>
      </c>
      <c r="X27" s="214">
        <v>3.1449999999999999E-5</v>
      </c>
      <c r="Y27" s="214">
        <v>1.05</v>
      </c>
    </row>
    <row r="28" spans="1:25" x14ac:dyDescent="0.3">
      <c r="A28" s="213">
        <v>5</v>
      </c>
      <c r="B28" s="213" t="s">
        <v>16</v>
      </c>
      <c r="C28" s="213" t="s">
        <v>978</v>
      </c>
      <c r="D28" s="213">
        <v>4</v>
      </c>
      <c r="E28" s="213">
        <v>29.8</v>
      </c>
      <c r="F28" s="214">
        <v>241.1</v>
      </c>
      <c r="G28" s="214">
        <v>0.55259999999999998</v>
      </c>
      <c r="H28" s="214">
        <v>2.989E-4</v>
      </c>
      <c r="I28" s="214">
        <v>36.520000000000003</v>
      </c>
      <c r="J28" s="214">
        <v>0.63880000000000003</v>
      </c>
      <c r="K28" s="214">
        <v>2.0619999999999998</v>
      </c>
      <c r="L28" s="214">
        <v>0</v>
      </c>
      <c r="M28" s="214">
        <v>0</v>
      </c>
      <c r="N28" s="214">
        <v>0.70309999999999995</v>
      </c>
      <c r="O28" s="214">
        <v>0</v>
      </c>
      <c r="P28" s="214">
        <v>62.91</v>
      </c>
      <c r="Q28" s="214">
        <v>0.35410000000000003</v>
      </c>
      <c r="R28" s="214">
        <v>2.3869999999999999E-2</v>
      </c>
      <c r="S28" s="214">
        <v>4.5979999999999997E-5</v>
      </c>
      <c r="T28" s="214">
        <v>3.1640000000000002E-5</v>
      </c>
      <c r="U28" s="214">
        <v>4.6280000000000002E-3</v>
      </c>
      <c r="V28" s="214">
        <v>9.5930000000000008E-3</v>
      </c>
      <c r="W28" s="214">
        <v>5.9209999999999999E-2</v>
      </c>
      <c r="X28" s="214">
        <v>9.2870000000000001E-3</v>
      </c>
      <c r="Y28" s="214">
        <v>2</v>
      </c>
    </row>
    <row r="29" spans="1:25" x14ac:dyDescent="0.3">
      <c r="A29" s="213">
        <v>6</v>
      </c>
      <c r="B29" s="213" t="s">
        <v>19</v>
      </c>
      <c r="C29" s="213" t="s">
        <v>979</v>
      </c>
      <c r="D29" s="213">
        <v>4</v>
      </c>
      <c r="E29" s="213">
        <v>30.1</v>
      </c>
      <c r="F29" s="214">
        <v>269.5</v>
      </c>
      <c r="G29" s="214">
        <v>2.4289999999999998</v>
      </c>
      <c r="H29" s="214">
        <v>2.989E-4</v>
      </c>
      <c r="I29" s="214">
        <v>44.38</v>
      </c>
      <c r="J29" s="214">
        <v>3.1509999999999998</v>
      </c>
      <c r="K29" s="214">
        <v>2.97</v>
      </c>
      <c r="L29" s="214">
        <v>0</v>
      </c>
      <c r="M29" s="214">
        <v>3.3740000000000001</v>
      </c>
      <c r="N29" s="214">
        <v>0.74370000000000003</v>
      </c>
      <c r="O29" s="214">
        <v>0</v>
      </c>
      <c r="P29" s="214">
        <v>66.61</v>
      </c>
      <c r="Q29" s="214">
        <v>0.55659999999999998</v>
      </c>
      <c r="R29" s="214">
        <v>4.8520000000000001E-2</v>
      </c>
      <c r="S29" s="214">
        <v>6.0179999999999999E-3</v>
      </c>
      <c r="T29" s="214">
        <v>2.2930000000000001</v>
      </c>
      <c r="U29" s="214">
        <v>9.6809999999999993E-2</v>
      </c>
      <c r="V29" s="214">
        <v>5.0250000000000003E-2</v>
      </c>
      <c r="W29" s="214">
        <v>6.9540000000000005E-2</v>
      </c>
      <c r="X29" s="214">
        <v>2.4240000000000001E-2</v>
      </c>
      <c r="Y29" s="214">
        <v>8.9600000000000009</v>
      </c>
    </row>
    <row r="30" spans="1:25" x14ac:dyDescent="0.3">
      <c r="A30" s="213">
        <v>7</v>
      </c>
      <c r="B30" s="213" t="s">
        <v>22</v>
      </c>
      <c r="C30" s="213" t="s">
        <v>975</v>
      </c>
      <c r="D30" s="213">
        <v>4</v>
      </c>
      <c r="E30" s="213">
        <v>30.1</v>
      </c>
      <c r="F30" s="214">
        <v>222.2</v>
      </c>
      <c r="G30" s="214">
        <v>0.60340000000000005</v>
      </c>
      <c r="H30" s="214">
        <v>3.074E-2</v>
      </c>
      <c r="I30" s="214">
        <v>40.74</v>
      </c>
      <c r="J30" s="214">
        <v>0.66059999999999997</v>
      </c>
      <c r="K30" s="214">
        <v>2.2050000000000001</v>
      </c>
      <c r="L30" s="214">
        <v>0</v>
      </c>
      <c r="M30" s="214">
        <v>0</v>
      </c>
      <c r="N30" s="214">
        <v>0.70620000000000005</v>
      </c>
      <c r="O30" s="214">
        <v>0</v>
      </c>
      <c r="P30" s="214">
        <v>50.03</v>
      </c>
      <c r="Q30" s="214">
        <v>0.58760000000000001</v>
      </c>
      <c r="R30" s="214">
        <v>1.405E-2</v>
      </c>
      <c r="S30" s="214">
        <v>4.5979999999999997E-5</v>
      </c>
      <c r="T30" s="214">
        <v>0.89300000000000002</v>
      </c>
      <c r="U30" s="214">
        <v>4.0000000000000001E-3</v>
      </c>
      <c r="V30" s="214">
        <v>6.7010000000000004E-3</v>
      </c>
      <c r="W30" s="214">
        <v>4.1950000000000001E-2</v>
      </c>
      <c r="X30" s="214">
        <v>2.7539999999999999E-2</v>
      </c>
      <c r="Y30" s="214">
        <v>10.8</v>
      </c>
    </row>
    <row r="31" spans="1:25" x14ac:dyDescent="0.3">
      <c r="A31" s="213">
        <v>8</v>
      </c>
      <c r="B31" s="213" t="s">
        <v>25</v>
      </c>
      <c r="C31" s="213" t="s">
        <v>980</v>
      </c>
      <c r="D31" s="213">
        <v>4</v>
      </c>
      <c r="E31" s="213">
        <v>29.6</v>
      </c>
      <c r="F31" s="214">
        <v>285.60000000000002</v>
      </c>
      <c r="G31" s="214">
        <v>0.68730000000000002</v>
      </c>
      <c r="H31" s="214">
        <v>3.5990000000000001E-2</v>
      </c>
      <c r="I31" s="214">
        <v>498.1</v>
      </c>
      <c r="J31" s="214">
        <v>0.53769999999999996</v>
      </c>
      <c r="K31" s="214">
        <v>2.0579999999999998</v>
      </c>
      <c r="L31" s="214">
        <v>5.1509999999999998</v>
      </c>
      <c r="M31" s="214">
        <v>0</v>
      </c>
      <c r="N31" s="214">
        <v>0.70479999999999998</v>
      </c>
      <c r="O31" s="214">
        <v>0</v>
      </c>
      <c r="P31" s="214">
        <v>8.0829999999999999E-2</v>
      </c>
      <c r="Q31" s="214">
        <v>0.14000000000000001</v>
      </c>
      <c r="R31" s="214">
        <v>1.1639999999999999E-2</v>
      </c>
      <c r="S31" s="214">
        <v>4.5979999999999997E-5</v>
      </c>
      <c r="T31" s="214">
        <v>0.26190000000000002</v>
      </c>
      <c r="U31" s="214">
        <v>6.7669999999999996E-3</v>
      </c>
      <c r="V31" s="214">
        <v>1.5879999999999998E-2</v>
      </c>
      <c r="W31" s="214">
        <v>1.259E-2</v>
      </c>
      <c r="X31" s="214">
        <v>3.1449999999999999E-5</v>
      </c>
      <c r="Y31" s="214">
        <v>10.3</v>
      </c>
    </row>
    <row r="32" spans="1:25" x14ac:dyDescent="0.3">
      <c r="A32" s="213">
        <v>9</v>
      </c>
      <c r="B32" s="213" t="s">
        <v>29</v>
      </c>
      <c r="C32" s="213" t="s">
        <v>981</v>
      </c>
      <c r="D32" s="213">
        <v>4</v>
      </c>
      <c r="E32" s="213">
        <v>30.2</v>
      </c>
      <c r="F32" s="214">
        <v>155.80000000000001</v>
      </c>
      <c r="G32" s="214">
        <v>0.4365</v>
      </c>
      <c r="H32" s="214">
        <v>2.989E-4</v>
      </c>
      <c r="I32" s="214">
        <v>38.65</v>
      </c>
      <c r="J32" s="214">
        <v>0.37059999999999998</v>
      </c>
      <c r="K32" s="214">
        <v>1.772</v>
      </c>
      <c r="L32" s="214">
        <v>0</v>
      </c>
      <c r="M32" s="214">
        <v>0</v>
      </c>
      <c r="N32" s="214">
        <v>0.76770000000000005</v>
      </c>
      <c r="O32" s="214">
        <v>0</v>
      </c>
      <c r="P32" s="214">
        <v>34.01</v>
      </c>
      <c r="Q32" s="214">
        <v>0.32900000000000001</v>
      </c>
      <c r="R32" s="214">
        <v>2.5049999999999999E-2</v>
      </c>
      <c r="S32" s="214">
        <v>6.9899999999999997E-3</v>
      </c>
      <c r="T32" s="214">
        <v>6.8159999999999998E-2</v>
      </c>
      <c r="U32" s="214">
        <v>0.1293</v>
      </c>
      <c r="V32" s="214">
        <v>7.041E-2</v>
      </c>
      <c r="W32" s="214">
        <v>1.8350000000000002E-2</v>
      </c>
      <c r="X32" s="214">
        <v>3.1449999999999999E-5</v>
      </c>
      <c r="Y32" s="214">
        <v>11.5</v>
      </c>
    </row>
    <row r="33" spans="1:25" x14ac:dyDescent="0.3">
      <c r="A33" s="213">
        <v>10</v>
      </c>
      <c r="B33" s="213" t="s">
        <v>32</v>
      </c>
      <c r="C33" s="213" t="s">
        <v>982</v>
      </c>
      <c r="D33" s="213">
        <v>4</v>
      </c>
      <c r="E33" s="213">
        <v>29.6</v>
      </c>
      <c r="F33" s="214">
        <v>167.4</v>
      </c>
      <c r="G33" s="214">
        <v>1.425</v>
      </c>
      <c r="H33" s="214">
        <v>4.0529999999999997E-2</v>
      </c>
      <c r="I33" s="214">
        <v>39.380000000000003</v>
      </c>
      <c r="J33" s="214">
        <v>0.47099999999999997</v>
      </c>
      <c r="K33" s="214">
        <v>2.153</v>
      </c>
      <c r="L33" s="214">
        <v>0</v>
      </c>
      <c r="M33" s="214">
        <v>3.5059999999999998</v>
      </c>
      <c r="N33" s="214">
        <v>0.99399999999999999</v>
      </c>
      <c r="O33" s="214">
        <v>0</v>
      </c>
      <c r="P33" s="214">
        <v>36.340000000000003</v>
      </c>
      <c r="Q33" s="214">
        <v>0.39</v>
      </c>
      <c r="R33" s="214">
        <v>4.0289999999999999E-2</v>
      </c>
      <c r="S33" s="214">
        <v>6.6210000000000001E-3</v>
      </c>
      <c r="T33" s="214">
        <v>10.02</v>
      </c>
      <c r="U33" s="214">
        <v>1.0290000000000001E-2</v>
      </c>
      <c r="V33" s="214">
        <v>2.0660000000000001E-2</v>
      </c>
      <c r="W33" s="214">
        <v>3.0300000000000001E-2</v>
      </c>
      <c r="X33" s="214">
        <v>1.754E-2</v>
      </c>
      <c r="Y33" s="214">
        <v>12.3</v>
      </c>
    </row>
    <row r="34" spans="1:25" x14ac:dyDescent="0.3">
      <c r="A34" s="213">
        <v>11</v>
      </c>
      <c r="B34" s="213" t="s">
        <v>35</v>
      </c>
      <c r="C34" s="213" t="s">
        <v>983</v>
      </c>
      <c r="D34" s="213">
        <v>4</v>
      </c>
      <c r="E34" s="213">
        <v>31.4</v>
      </c>
      <c r="F34" s="214">
        <v>156.5</v>
      </c>
      <c r="G34" s="214">
        <v>0.49249999999999999</v>
      </c>
      <c r="H34" s="214">
        <v>5.9580000000000001E-2</v>
      </c>
      <c r="I34" s="214">
        <v>42.46</v>
      </c>
      <c r="J34" s="214">
        <v>0.3538</v>
      </c>
      <c r="K34" s="214">
        <v>2.56</v>
      </c>
      <c r="L34" s="214">
        <v>0</v>
      </c>
      <c r="M34" s="214">
        <v>0</v>
      </c>
      <c r="N34" s="214">
        <v>0.79200000000000004</v>
      </c>
      <c r="O34" s="214">
        <v>0</v>
      </c>
      <c r="P34" s="214">
        <v>37.049999999999997</v>
      </c>
      <c r="Q34" s="214">
        <v>0.34589999999999999</v>
      </c>
      <c r="R34" s="214">
        <v>2.2460000000000001E-2</v>
      </c>
      <c r="S34" s="214">
        <v>4.5979999999999997E-5</v>
      </c>
      <c r="T34" s="214">
        <v>3.4249999999999998</v>
      </c>
      <c r="U34" s="214">
        <v>7.7980000000000002E-3</v>
      </c>
      <c r="V34" s="214">
        <v>1.4959999999999999E-2</v>
      </c>
      <c r="W34" s="214">
        <v>1.9040000000000001E-2</v>
      </c>
      <c r="X34" s="214">
        <v>1.686E-2</v>
      </c>
      <c r="Y34" s="214">
        <v>0.151</v>
      </c>
    </row>
    <row r="35" spans="1:25" x14ac:dyDescent="0.3">
      <c r="A35" s="213">
        <v>12</v>
      </c>
      <c r="B35" s="213" t="s">
        <v>39</v>
      </c>
      <c r="C35" s="213" t="s">
        <v>984</v>
      </c>
      <c r="D35" s="213">
        <v>4</v>
      </c>
      <c r="E35" s="213">
        <v>29.7</v>
      </c>
      <c r="F35" s="214">
        <v>111.5</v>
      </c>
      <c r="G35" s="214">
        <v>0.34570000000000001</v>
      </c>
      <c r="H35" s="214">
        <v>2.989E-4</v>
      </c>
      <c r="I35" s="214">
        <v>99.62</v>
      </c>
      <c r="J35" s="214">
        <v>0.43440000000000001</v>
      </c>
      <c r="K35" s="214">
        <v>9.5329999999999995</v>
      </c>
      <c r="L35" s="214">
        <v>0.50719999999999998</v>
      </c>
      <c r="M35" s="214">
        <v>0</v>
      </c>
      <c r="N35" s="214">
        <v>0.80210000000000004</v>
      </c>
      <c r="O35" s="214">
        <v>1.71</v>
      </c>
      <c r="P35" s="214">
        <v>4.3040000000000003</v>
      </c>
      <c r="Q35" s="214">
        <v>0.13009999999999999</v>
      </c>
      <c r="R35" s="214">
        <v>4.9550000000000002E-3</v>
      </c>
      <c r="S35" s="214">
        <v>4.5979999999999997E-5</v>
      </c>
      <c r="T35" s="214">
        <v>4.3729999999999998E-2</v>
      </c>
      <c r="U35" s="214">
        <v>4.8050000000000002E-3</v>
      </c>
      <c r="V35" s="214">
        <v>1.2319999999999999E-2</v>
      </c>
      <c r="W35" s="214">
        <v>2.3189999999999999E-2</v>
      </c>
      <c r="X35" s="214">
        <v>3.1449999999999999E-5</v>
      </c>
      <c r="Y35" s="214">
        <v>22.4</v>
      </c>
    </row>
    <row r="36" spans="1:25" x14ac:dyDescent="0.3">
      <c r="A36" s="213">
        <v>13</v>
      </c>
      <c r="B36" s="213" t="s">
        <v>41</v>
      </c>
      <c r="C36" s="213" t="s">
        <v>985</v>
      </c>
      <c r="D36" s="213">
        <v>4</v>
      </c>
      <c r="E36" s="213">
        <v>29.9</v>
      </c>
      <c r="F36" s="214">
        <v>120.8</v>
      </c>
      <c r="G36" s="214">
        <v>0.3831</v>
      </c>
      <c r="H36" s="214">
        <v>2.989E-4</v>
      </c>
      <c r="I36" s="214">
        <v>28.27</v>
      </c>
      <c r="J36" s="214">
        <v>0.33979999999999999</v>
      </c>
      <c r="K36" s="214">
        <v>1.8140000000000001</v>
      </c>
      <c r="L36" s="214">
        <v>0</v>
      </c>
      <c r="M36" s="214">
        <v>0</v>
      </c>
      <c r="N36" s="214">
        <v>0.76819999999999999</v>
      </c>
      <c r="O36" s="214">
        <v>0</v>
      </c>
      <c r="P36" s="214">
        <v>25.32</v>
      </c>
      <c r="Q36" s="214">
        <v>0.27400000000000002</v>
      </c>
      <c r="R36" s="214">
        <v>6.5970000000000004E-3</v>
      </c>
      <c r="S36" s="214">
        <v>4.823E-3</v>
      </c>
      <c r="T36" s="214">
        <v>0.1469</v>
      </c>
      <c r="U36" s="214">
        <v>9.5430000000000001E-2</v>
      </c>
      <c r="V36" s="214">
        <v>5.2819999999999999E-2</v>
      </c>
      <c r="W36" s="214">
        <v>1.0279999999999999E-2</v>
      </c>
      <c r="X36" s="214">
        <v>9.1529999999999997E-3</v>
      </c>
      <c r="Y36" s="214">
        <v>25</v>
      </c>
    </row>
    <row r="37" spans="1:25" x14ac:dyDescent="0.3">
      <c r="A37" s="213">
        <v>14</v>
      </c>
      <c r="B37" s="213" t="s">
        <v>44</v>
      </c>
      <c r="C37" s="213" t="s">
        <v>986</v>
      </c>
      <c r="D37" s="213">
        <v>4</v>
      </c>
      <c r="E37" s="213">
        <v>29.3</v>
      </c>
      <c r="F37" s="214">
        <v>115.9</v>
      </c>
      <c r="G37" s="214">
        <v>1.093</v>
      </c>
      <c r="H37" s="214">
        <v>0.16450000000000001</v>
      </c>
      <c r="I37" s="214">
        <v>15.77</v>
      </c>
      <c r="J37" s="214">
        <v>0.3901</v>
      </c>
      <c r="K37" s="214">
        <v>2.0510000000000002</v>
      </c>
      <c r="L37" s="214">
        <v>0</v>
      </c>
      <c r="M37" s="214">
        <v>3.4380000000000002</v>
      </c>
      <c r="N37" s="214">
        <v>0.79779999999999995</v>
      </c>
      <c r="O37" s="214">
        <v>0</v>
      </c>
      <c r="P37" s="214">
        <v>25.4</v>
      </c>
      <c r="Q37" s="214">
        <v>0.24940000000000001</v>
      </c>
      <c r="R37" s="214">
        <v>4.258E-2</v>
      </c>
      <c r="S37" s="214">
        <v>1.7080000000000001E-2</v>
      </c>
      <c r="T37" s="214">
        <v>17.55</v>
      </c>
      <c r="U37" s="214">
        <v>3.1379999999999998E-2</v>
      </c>
      <c r="V37" s="214">
        <v>4.2119999999999998E-2</v>
      </c>
      <c r="W37" s="214">
        <v>2.2110000000000001E-2</v>
      </c>
      <c r="X37" s="214">
        <v>1.7399999999999999E-2</v>
      </c>
      <c r="Y37" s="214">
        <v>3.29</v>
      </c>
    </row>
    <row r="38" spans="1:25" x14ac:dyDescent="0.3">
      <c r="A38" s="213">
        <v>15</v>
      </c>
      <c r="B38" s="213" t="s">
        <v>46</v>
      </c>
      <c r="C38" s="213" t="s">
        <v>987</v>
      </c>
      <c r="D38" s="213">
        <v>4</v>
      </c>
      <c r="E38" s="213">
        <v>30.7</v>
      </c>
      <c r="F38" s="214">
        <v>123.2</v>
      </c>
      <c r="G38" s="214">
        <v>0.37809999999999999</v>
      </c>
      <c r="H38" s="214">
        <v>2.989E-4</v>
      </c>
      <c r="I38" s="214">
        <v>26.6</v>
      </c>
      <c r="J38" s="214">
        <v>0.2959</v>
      </c>
      <c r="K38" s="214">
        <v>1.8129999999999999</v>
      </c>
      <c r="L38" s="214">
        <v>0</v>
      </c>
      <c r="M38" s="214">
        <v>0</v>
      </c>
      <c r="N38" s="214">
        <v>0.77</v>
      </c>
      <c r="O38" s="214">
        <v>0</v>
      </c>
      <c r="P38" s="214">
        <v>26</v>
      </c>
      <c r="Q38" s="214">
        <v>0.21210000000000001</v>
      </c>
      <c r="R38" s="214">
        <v>1.242E-2</v>
      </c>
      <c r="S38" s="214">
        <v>4.5979999999999997E-5</v>
      </c>
      <c r="T38" s="214">
        <v>3.3940000000000001</v>
      </c>
      <c r="U38" s="214">
        <v>2.7820000000000001E-2</v>
      </c>
      <c r="V38" s="214">
        <v>2.112E-2</v>
      </c>
      <c r="W38" s="214">
        <v>9.9069999999999991E-3</v>
      </c>
      <c r="X38" s="214">
        <v>9.7409999999999997E-3</v>
      </c>
      <c r="Y38" s="214">
        <v>21.1</v>
      </c>
    </row>
    <row r="39" spans="1:25" x14ac:dyDescent="0.3">
      <c r="A39" s="213">
        <v>16</v>
      </c>
      <c r="B39" s="213" t="s">
        <v>50</v>
      </c>
      <c r="C39" s="213" t="s">
        <v>988</v>
      </c>
      <c r="D39" s="213">
        <v>4</v>
      </c>
      <c r="E39" s="213">
        <v>28.1</v>
      </c>
      <c r="F39" s="214">
        <v>72.010000000000005</v>
      </c>
      <c r="G39" s="214">
        <v>0.25140000000000001</v>
      </c>
      <c r="H39" s="214">
        <v>2.989E-4</v>
      </c>
      <c r="I39" s="214">
        <v>59.05</v>
      </c>
      <c r="J39" s="214">
        <v>0.2747</v>
      </c>
      <c r="K39" s="214">
        <v>1.5249999999999999</v>
      </c>
      <c r="L39" s="214">
        <v>0</v>
      </c>
      <c r="M39" s="214">
        <v>0</v>
      </c>
      <c r="N39" s="214">
        <v>0.76470000000000005</v>
      </c>
      <c r="O39" s="214">
        <v>2.6549999999999998</v>
      </c>
      <c r="P39" s="214">
        <v>10.39</v>
      </c>
      <c r="Q39" s="214">
        <v>9.9650000000000002E-2</v>
      </c>
      <c r="R39" s="214">
        <v>3.7249999999999997E-5</v>
      </c>
      <c r="S39" s="214">
        <v>6.581E-3</v>
      </c>
      <c r="T39" s="214">
        <v>3.1640000000000002E-5</v>
      </c>
      <c r="U39" s="214">
        <v>9.4600000000000004E-2</v>
      </c>
      <c r="V39" s="214">
        <v>6.479E-2</v>
      </c>
      <c r="W39" s="214">
        <v>1.967E-2</v>
      </c>
      <c r="X39" s="214">
        <v>3.1449999999999999E-5</v>
      </c>
      <c r="Y39" s="214">
        <v>16.100000000000001</v>
      </c>
    </row>
    <row r="40" spans="1:25" x14ac:dyDescent="0.3">
      <c r="A40" s="213">
        <v>17</v>
      </c>
      <c r="B40" s="213" t="s">
        <v>53</v>
      </c>
      <c r="C40" s="213" t="s">
        <v>989</v>
      </c>
      <c r="D40" s="213">
        <v>4</v>
      </c>
      <c r="E40" s="213">
        <v>30.4</v>
      </c>
      <c r="F40" s="214">
        <v>105.5</v>
      </c>
      <c r="G40" s="214">
        <v>0.34710000000000002</v>
      </c>
      <c r="H40" s="214">
        <v>2.989E-4</v>
      </c>
      <c r="I40" s="214">
        <v>18.03</v>
      </c>
      <c r="J40" s="214">
        <v>0.38969999999999999</v>
      </c>
      <c r="K40" s="214">
        <v>1.605</v>
      </c>
      <c r="L40" s="214">
        <v>0</v>
      </c>
      <c r="M40" s="214">
        <v>3.2559999999999998</v>
      </c>
      <c r="N40" s="214">
        <v>0</v>
      </c>
      <c r="O40" s="214">
        <v>0</v>
      </c>
      <c r="P40" s="214">
        <v>22.37</v>
      </c>
      <c r="Q40" s="214">
        <v>0.23480000000000001</v>
      </c>
      <c r="R40" s="214">
        <v>5.3530000000000001E-3</v>
      </c>
      <c r="S40" s="214">
        <v>4.5979999999999997E-5</v>
      </c>
      <c r="T40" s="214">
        <v>0.48920000000000002</v>
      </c>
      <c r="U40" s="214">
        <v>3.8960000000000002E-3</v>
      </c>
      <c r="V40" s="214">
        <v>9.8820000000000002E-3</v>
      </c>
      <c r="W40" s="214">
        <v>7.8729999999999998E-3</v>
      </c>
      <c r="X40" s="214">
        <v>1.627E-2</v>
      </c>
      <c r="Y40" s="214">
        <v>20.7</v>
      </c>
    </row>
    <row r="41" spans="1:25" x14ac:dyDescent="0.3">
      <c r="A41" s="213">
        <v>18</v>
      </c>
      <c r="B41" s="213" t="s">
        <v>56</v>
      </c>
      <c r="C41" s="213" t="s">
        <v>990</v>
      </c>
      <c r="D41" s="213">
        <v>4</v>
      </c>
      <c r="E41" s="213">
        <v>30.2</v>
      </c>
      <c r="F41" s="214">
        <v>97.49</v>
      </c>
      <c r="G41" s="214">
        <v>2.8</v>
      </c>
      <c r="H41" s="214">
        <v>0.1053</v>
      </c>
      <c r="I41" s="214">
        <v>16.03</v>
      </c>
      <c r="J41" s="214">
        <v>0.43169999999999997</v>
      </c>
      <c r="K41" s="214">
        <v>1.78</v>
      </c>
      <c r="L41" s="214">
        <v>0</v>
      </c>
      <c r="M41" s="214">
        <v>3.2789999999999999</v>
      </c>
      <c r="N41" s="214">
        <v>0.7792</v>
      </c>
      <c r="O41" s="214">
        <v>0</v>
      </c>
      <c r="P41" s="214">
        <v>21.56</v>
      </c>
      <c r="Q41" s="214">
        <v>0.18090000000000001</v>
      </c>
      <c r="R41" s="214">
        <v>4.231E-2</v>
      </c>
      <c r="S41" s="214">
        <v>1.7000000000000001E-2</v>
      </c>
      <c r="T41" s="214">
        <v>19.32</v>
      </c>
      <c r="U41" s="214">
        <v>9.7439999999999992E-3</v>
      </c>
      <c r="V41" s="214">
        <v>0.1216</v>
      </c>
      <c r="W41" s="214">
        <v>1.9879999999999998E-2</v>
      </c>
      <c r="X41" s="214">
        <v>1.154E-2</v>
      </c>
      <c r="Y41" s="214">
        <v>6.74</v>
      </c>
    </row>
    <row r="42" spans="1:25" x14ac:dyDescent="0.3">
      <c r="A42" s="213">
        <v>19</v>
      </c>
      <c r="B42" s="213" t="s">
        <v>59</v>
      </c>
      <c r="C42" s="213" t="s">
        <v>991</v>
      </c>
      <c r="D42" s="213">
        <v>4</v>
      </c>
      <c r="E42" s="213">
        <v>30.9</v>
      </c>
      <c r="F42" s="214">
        <v>113.3</v>
      </c>
      <c r="G42" s="214">
        <v>0.29089999999999999</v>
      </c>
      <c r="H42" s="214">
        <v>4.3569999999999998E-2</v>
      </c>
      <c r="I42" s="214">
        <v>14.61</v>
      </c>
      <c r="J42" s="214">
        <v>0.48980000000000001</v>
      </c>
      <c r="K42" s="214">
        <v>1.821</v>
      </c>
      <c r="L42" s="214">
        <v>0</v>
      </c>
      <c r="M42" s="214">
        <v>3.3889999999999998</v>
      </c>
      <c r="N42" s="214">
        <v>0.77680000000000005</v>
      </c>
      <c r="O42" s="214">
        <v>0</v>
      </c>
      <c r="P42" s="214">
        <v>26.77</v>
      </c>
      <c r="Q42" s="214">
        <v>0.15079999999999999</v>
      </c>
      <c r="R42" s="214">
        <v>1.464E-2</v>
      </c>
      <c r="S42" s="214">
        <v>4.5979999999999997E-5</v>
      </c>
      <c r="T42" s="214">
        <v>6.7480000000000002</v>
      </c>
      <c r="U42" s="214">
        <v>4.4600000000000004E-3</v>
      </c>
      <c r="V42" s="214">
        <v>2.069E-2</v>
      </c>
      <c r="W42" s="214">
        <v>1.1129999999999999E-2</v>
      </c>
      <c r="X42" s="214">
        <v>8.8529999999999998E-3</v>
      </c>
      <c r="Y42" s="214">
        <v>2.5299999999999998</v>
      </c>
    </row>
    <row r="43" spans="1:25" x14ac:dyDescent="0.3">
      <c r="A43" s="213">
        <v>20</v>
      </c>
      <c r="B43" s="213" t="s">
        <v>62</v>
      </c>
      <c r="C43" s="213" t="s">
        <v>992</v>
      </c>
      <c r="D43" s="213">
        <v>4</v>
      </c>
      <c r="E43" s="213">
        <v>30.3</v>
      </c>
      <c r="F43" s="214">
        <v>56.98</v>
      </c>
      <c r="G43" s="214">
        <v>0.2175</v>
      </c>
      <c r="H43" s="214">
        <v>2.989E-4</v>
      </c>
      <c r="I43" s="214">
        <v>74.28</v>
      </c>
      <c r="J43" s="214">
        <v>0.49869999999999998</v>
      </c>
      <c r="K43" s="214">
        <v>1.47</v>
      </c>
      <c r="L43" s="214">
        <v>0</v>
      </c>
      <c r="M43" s="214">
        <v>0</v>
      </c>
      <c r="N43" s="214">
        <v>0.79469999999999996</v>
      </c>
      <c r="O43" s="214">
        <v>3.9350000000000001</v>
      </c>
      <c r="P43" s="214">
        <v>13.13</v>
      </c>
      <c r="Q43" s="214">
        <v>7.3819999999999997E-2</v>
      </c>
      <c r="R43" s="214">
        <v>3.7249999999999997E-5</v>
      </c>
      <c r="S43" s="214">
        <v>4.5979999999999997E-5</v>
      </c>
      <c r="T43" s="214">
        <v>3.1640000000000002E-5</v>
      </c>
      <c r="U43" s="214">
        <v>4.8349999999999999E-3</v>
      </c>
      <c r="V43" s="214">
        <v>7.8750000000000001E-3</v>
      </c>
      <c r="W43" s="214">
        <v>1.5129999999999999E-2</v>
      </c>
      <c r="X43" s="214">
        <v>3.1449999999999999E-5</v>
      </c>
      <c r="Y43" s="214">
        <v>0.69</v>
      </c>
    </row>
    <row r="44" spans="1:25" x14ac:dyDescent="0.3">
      <c r="A44" s="211" t="s">
        <v>960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showRowColHeaders="0" topLeftCell="D1" workbookViewId="0">
      <selection activeCell="O25" sqref="O25"/>
    </sheetView>
  </sheetViews>
  <sheetFormatPr defaultRowHeight="18.75" x14ac:dyDescent="0.3"/>
  <cols>
    <col min="1" max="1" width="9.125" style="211" bestFit="1" customWidth="1"/>
    <col min="2" max="2" width="12.5" style="211" customWidth="1"/>
    <col min="3" max="3" width="13.625" style="211" customWidth="1"/>
    <col min="4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1009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25" x14ac:dyDescent="0.3">
      <c r="A17" s="211" t="s">
        <v>1000</v>
      </c>
    </row>
    <row r="18" spans="1:25" x14ac:dyDescent="0.3">
      <c r="A18" s="211" t="s">
        <v>1001</v>
      </c>
    </row>
    <row r="19" spans="1:25" x14ac:dyDescent="0.3">
      <c r="A19" s="211" t="s">
        <v>1002</v>
      </c>
    </row>
    <row r="20" spans="1:25" x14ac:dyDescent="0.3">
      <c r="A20" s="211" t="s">
        <v>1003</v>
      </c>
    </row>
    <row r="21" spans="1:25" x14ac:dyDescent="0.3">
      <c r="A21" s="211" t="s">
        <v>1004</v>
      </c>
    </row>
    <row r="22" spans="1:25" x14ac:dyDescent="0.3">
      <c r="A22" s="211" t="s">
        <v>960</v>
      </c>
    </row>
    <row r="23" spans="1:25" x14ac:dyDescent="0.3">
      <c r="A23" s="211" t="s">
        <v>961</v>
      </c>
    </row>
    <row r="24" spans="1:25" x14ac:dyDescent="0.3">
      <c r="A24" s="211" t="s">
        <v>972</v>
      </c>
    </row>
    <row r="25" spans="1:25" x14ac:dyDescent="0.3">
      <c r="A25" s="213" t="s">
        <v>147</v>
      </c>
      <c r="B25" s="213" t="s">
        <v>143</v>
      </c>
      <c r="C25" s="213" t="s">
        <v>137</v>
      </c>
      <c r="D25" s="213" t="s">
        <v>144</v>
      </c>
      <c r="E25" s="213" t="s">
        <v>145</v>
      </c>
      <c r="F25" s="213" t="s">
        <v>3</v>
      </c>
      <c r="G25" s="213" t="s">
        <v>65</v>
      </c>
      <c r="H25" s="213" t="s">
        <v>66</v>
      </c>
      <c r="I25" s="213" t="s">
        <v>67</v>
      </c>
      <c r="J25" s="213" t="s">
        <v>85</v>
      </c>
      <c r="K25" s="213" t="s">
        <v>86</v>
      </c>
      <c r="L25" s="213" t="s">
        <v>149</v>
      </c>
      <c r="M25" s="213" t="s">
        <v>88</v>
      </c>
      <c r="N25" s="213" t="s">
        <v>148</v>
      </c>
      <c r="O25" s="213" t="s">
        <v>150</v>
      </c>
      <c r="P25" s="213" t="s">
        <v>69</v>
      </c>
      <c r="Q25" s="213" t="s">
        <v>71</v>
      </c>
      <c r="R25" s="213" t="s">
        <v>72</v>
      </c>
      <c r="S25" s="213" t="s">
        <v>73</v>
      </c>
      <c r="T25" s="213" t="s">
        <v>74</v>
      </c>
      <c r="U25" s="213" t="s">
        <v>76</v>
      </c>
      <c r="V25" s="213" t="s">
        <v>77</v>
      </c>
      <c r="W25" s="213" t="s">
        <v>78</v>
      </c>
      <c r="X25" s="213" t="s">
        <v>79</v>
      </c>
      <c r="Y25" s="213" t="s">
        <v>151</v>
      </c>
    </row>
    <row r="26" spans="1:25" x14ac:dyDescent="0.3">
      <c r="A26" s="213">
        <v>1</v>
      </c>
      <c r="B26" s="213" t="s">
        <v>4</v>
      </c>
      <c r="C26" s="213" t="s">
        <v>974</v>
      </c>
      <c r="D26" s="213">
        <v>4</v>
      </c>
      <c r="E26" s="213">
        <v>25.6</v>
      </c>
      <c r="F26" s="214">
        <v>446.6</v>
      </c>
      <c r="G26" s="214">
        <v>1.016</v>
      </c>
      <c r="H26" s="214">
        <v>2.989E-4</v>
      </c>
      <c r="I26" s="214">
        <v>72.63</v>
      </c>
      <c r="J26" s="214">
        <v>1.1759999999999999</v>
      </c>
      <c r="K26" s="214">
        <v>3.2639999999999998</v>
      </c>
      <c r="L26" s="214">
        <v>0</v>
      </c>
      <c r="M26" s="214">
        <v>0</v>
      </c>
      <c r="N26" s="214">
        <v>0.71489999999999998</v>
      </c>
      <c r="O26" s="214">
        <v>0</v>
      </c>
      <c r="P26" s="214">
        <v>134.5</v>
      </c>
      <c r="Q26" s="214">
        <v>0.50409999999999999</v>
      </c>
      <c r="R26" s="214">
        <v>5.7750000000000003E-2</v>
      </c>
      <c r="S26" s="214">
        <v>6.1789999999999996E-3</v>
      </c>
      <c r="T26" s="214">
        <v>3.1640000000000002E-5</v>
      </c>
      <c r="U26" s="214">
        <v>0.1263</v>
      </c>
      <c r="V26" s="214">
        <v>7.5380000000000003E-2</v>
      </c>
      <c r="W26" s="214">
        <v>0.18529999999999999</v>
      </c>
      <c r="X26" s="214">
        <v>1.191E-2</v>
      </c>
      <c r="Y26" s="214">
        <v>0.21299999999999999</v>
      </c>
    </row>
    <row r="27" spans="1:25" x14ac:dyDescent="0.3">
      <c r="A27" s="213">
        <v>2</v>
      </c>
      <c r="B27" s="213" t="s">
        <v>8</v>
      </c>
      <c r="C27" s="213" t="s">
        <v>975</v>
      </c>
      <c r="D27" s="213">
        <v>4</v>
      </c>
      <c r="E27" s="213">
        <v>25.6</v>
      </c>
      <c r="F27" s="214">
        <v>430.5</v>
      </c>
      <c r="G27" s="214">
        <v>3.91</v>
      </c>
      <c r="H27" s="214">
        <v>2.989E-4</v>
      </c>
      <c r="I27" s="214">
        <v>59.56</v>
      </c>
      <c r="J27" s="214">
        <v>0.5423</v>
      </c>
      <c r="K27" s="214">
        <v>9.8569999999999993</v>
      </c>
      <c r="L27" s="214">
        <v>0</v>
      </c>
      <c r="M27" s="214">
        <v>0</v>
      </c>
      <c r="N27" s="214">
        <v>0.74160000000000004</v>
      </c>
      <c r="O27" s="214">
        <v>0</v>
      </c>
      <c r="P27" s="214">
        <v>100.8</v>
      </c>
      <c r="Q27" s="214">
        <v>0.80330000000000001</v>
      </c>
      <c r="R27" s="214">
        <v>8.4339999999999998E-2</v>
      </c>
      <c r="S27" s="214">
        <v>4.5979999999999997E-5</v>
      </c>
      <c r="T27" s="214">
        <v>0.77100000000000002</v>
      </c>
      <c r="U27" s="214">
        <v>3.6499999999999998E-2</v>
      </c>
      <c r="V27" s="214">
        <v>1.1140000000000001E-2</v>
      </c>
      <c r="W27" s="214">
        <v>0.15490000000000001</v>
      </c>
      <c r="X27" s="214">
        <v>3.1480000000000001E-2</v>
      </c>
      <c r="Y27" s="214">
        <v>12.6</v>
      </c>
    </row>
    <row r="28" spans="1:25" x14ac:dyDescent="0.3">
      <c r="A28" s="213">
        <v>3</v>
      </c>
      <c r="B28" s="213" t="s">
        <v>216</v>
      </c>
      <c r="C28" s="213" t="s">
        <v>976</v>
      </c>
      <c r="D28" s="213">
        <v>4</v>
      </c>
      <c r="E28" s="213">
        <v>29.3</v>
      </c>
      <c r="F28" s="214">
        <v>447.9</v>
      </c>
      <c r="G28" s="214">
        <v>0.9758</v>
      </c>
      <c r="H28" s="214">
        <v>2.989E-4</v>
      </c>
      <c r="I28" s="214">
        <v>56.78</v>
      </c>
      <c r="J28" s="214">
        <v>1.4890000000000001</v>
      </c>
      <c r="K28" s="214">
        <v>3.11</v>
      </c>
      <c r="L28" s="214">
        <v>0</v>
      </c>
      <c r="M28" s="214">
        <v>0</v>
      </c>
      <c r="N28" s="214">
        <v>3.2</v>
      </c>
      <c r="O28" s="214">
        <v>0</v>
      </c>
      <c r="P28" s="214">
        <v>130.30000000000001</v>
      </c>
      <c r="Q28" s="214">
        <v>0.8851</v>
      </c>
      <c r="R28" s="214">
        <v>4.9840000000000002E-2</v>
      </c>
      <c r="S28" s="214">
        <v>4.5979999999999997E-5</v>
      </c>
      <c r="T28" s="214">
        <v>2.6020000000000001E-2</v>
      </c>
      <c r="U28" s="214">
        <v>6.3299999999999997E-3</v>
      </c>
      <c r="V28" s="214">
        <v>9.077E-3</v>
      </c>
      <c r="W28" s="214">
        <v>0.19270000000000001</v>
      </c>
      <c r="X28" s="214">
        <v>3.1060000000000001E-2</v>
      </c>
      <c r="Y28" s="214">
        <v>16.899999999999999</v>
      </c>
    </row>
    <row r="29" spans="1:25" x14ac:dyDescent="0.3">
      <c r="A29" s="213">
        <v>4</v>
      </c>
      <c r="B29" s="213" t="s">
        <v>14</v>
      </c>
      <c r="C29" s="213" t="s">
        <v>977</v>
      </c>
      <c r="D29" s="213">
        <v>4</v>
      </c>
      <c r="E29" s="213">
        <v>30.2</v>
      </c>
      <c r="F29" s="214">
        <v>731.7</v>
      </c>
      <c r="G29" s="214">
        <v>1.526</v>
      </c>
      <c r="H29" s="214">
        <v>3.7780000000000001E-2</v>
      </c>
      <c r="I29" s="214">
        <v>509.2</v>
      </c>
      <c r="J29" s="214">
        <v>0.46660000000000001</v>
      </c>
      <c r="K29" s="214">
        <v>4.1879999999999997</v>
      </c>
      <c r="L29" s="214">
        <v>7.585</v>
      </c>
      <c r="M29" s="214">
        <v>0</v>
      </c>
      <c r="N29" s="214">
        <v>0.71309999999999996</v>
      </c>
      <c r="O29" s="214">
        <v>0</v>
      </c>
      <c r="P29" s="214">
        <v>0.23119999999999999</v>
      </c>
      <c r="Q29" s="214">
        <v>0.1404</v>
      </c>
      <c r="R29" s="214">
        <v>4.5179999999999998E-2</v>
      </c>
      <c r="S29" s="214">
        <v>4.5979999999999997E-5</v>
      </c>
      <c r="T29" s="214">
        <v>0.24729999999999999</v>
      </c>
      <c r="U29" s="214">
        <v>2.249E-2</v>
      </c>
      <c r="V29" s="214">
        <v>1.7909999999999999E-2</v>
      </c>
      <c r="W29" s="214">
        <v>2.1399999999999999E-2</v>
      </c>
      <c r="X29" s="214">
        <v>3.1449999999999999E-5</v>
      </c>
      <c r="Y29" s="214">
        <v>1.05</v>
      </c>
    </row>
    <row r="30" spans="1:25" x14ac:dyDescent="0.3">
      <c r="A30" s="213">
        <v>5</v>
      </c>
      <c r="B30" s="213" t="s">
        <v>16</v>
      </c>
      <c r="C30" s="213" t="s">
        <v>978</v>
      </c>
      <c r="D30" s="213">
        <v>4</v>
      </c>
      <c r="E30" s="213">
        <v>29.8</v>
      </c>
      <c r="F30" s="214">
        <v>241.1</v>
      </c>
      <c r="G30" s="214">
        <v>0.55259999999999998</v>
      </c>
      <c r="H30" s="214">
        <v>2.989E-4</v>
      </c>
      <c r="I30" s="214">
        <v>36.520000000000003</v>
      </c>
      <c r="J30" s="214">
        <v>0.63880000000000003</v>
      </c>
      <c r="K30" s="214">
        <v>2.0619999999999998</v>
      </c>
      <c r="L30" s="214">
        <v>0</v>
      </c>
      <c r="M30" s="214">
        <v>0</v>
      </c>
      <c r="N30" s="214">
        <v>0.70309999999999995</v>
      </c>
      <c r="O30" s="214">
        <v>0</v>
      </c>
      <c r="P30" s="214">
        <v>62.91</v>
      </c>
      <c r="Q30" s="214">
        <v>0.35410000000000003</v>
      </c>
      <c r="R30" s="214">
        <v>2.3869999999999999E-2</v>
      </c>
      <c r="S30" s="214">
        <v>4.5979999999999997E-5</v>
      </c>
      <c r="T30" s="214">
        <v>3.1640000000000002E-5</v>
      </c>
      <c r="U30" s="214">
        <v>4.6280000000000002E-3</v>
      </c>
      <c r="V30" s="214">
        <v>9.5930000000000008E-3</v>
      </c>
      <c r="W30" s="214">
        <v>5.9209999999999999E-2</v>
      </c>
      <c r="X30" s="214">
        <v>9.2870000000000001E-3</v>
      </c>
      <c r="Y30" s="214">
        <v>2</v>
      </c>
    </row>
    <row r="31" spans="1:25" x14ac:dyDescent="0.3">
      <c r="A31" s="213">
        <v>6</v>
      </c>
      <c r="B31" s="213" t="s">
        <v>19</v>
      </c>
      <c r="C31" s="213" t="s">
        <v>979</v>
      </c>
      <c r="D31" s="213">
        <v>4</v>
      </c>
      <c r="E31" s="213">
        <v>30.1</v>
      </c>
      <c r="F31" s="214">
        <v>269.5</v>
      </c>
      <c r="G31" s="214">
        <v>2.4289999999999998</v>
      </c>
      <c r="H31" s="214">
        <v>2.989E-4</v>
      </c>
      <c r="I31" s="214">
        <v>44.38</v>
      </c>
      <c r="J31" s="214">
        <v>3.1509999999999998</v>
      </c>
      <c r="K31" s="214">
        <v>2.97</v>
      </c>
      <c r="L31" s="214">
        <v>0</v>
      </c>
      <c r="M31" s="214">
        <v>3.3740000000000001</v>
      </c>
      <c r="N31" s="214">
        <v>0.74370000000000003</v>
      </c>
      <c r="O31" s="214">
        <v>0</v>
      </c>
      <c r="P31" s="214">
        <v>66.61</v>
      </c>
      <c r="Q31" s="214">
        <v>0.55659999999999998</v>
      </c>
      <c r="R31" s="214">
        <v>4.8520000000000001E-2</v>
      </c>
      <c r="S31" s="214">
        <v>6.0179999999999999E-3</v>
      </c>
      <c r="T31" s="214">
        <v>2.2930000000000001</v>
      </c>
      <c r="U31" s="214">
        <v>9.6809999999999993E-2</v>
      </c>
      <c r="V31" s="214">
        <v>5.0250000000000003E-2</v>
      </c>
      <c r="W31" s="214">
        <v>6.9540000000000005E-2</v>
      </c>
      <c r="X31" s="214">
        <v>2.4240000000000001E-2</v>
      </c>
      <c r="Y31" s="214">
        <v>8.9600000000000009</v>
      </c>
    </row>
    <row r="32" spans="1:25" x14ac:dyDescent="0.3">
      <c r="A32" s="213">
        <v>7</v>
      </c>
      <c r="B32" s="213" t="s">
        <v>22</v>
      </c>
      <c r="C32" s="213" t="s">
        <v>975</v>
      </c>
      <c r="D32" s="213">
        <v>4</v>
      </c>
      <c r="E32" s="213">
        <v>30.1</v>
      </c>
      <c r="F32" s="214">
        <v>222.2</v>
      </c>
      <c r="G32" s="214">
        <v>0.60340000000000005</v>
      </c>
      <c r="H32" s="214">
        <v>3.074E-2</v>
      </c>
      <c r="I32" s="214">
        <v>40.74</v>
      </c>
      <c r="J32" s="214">
        <v>0.66059999999999997</v>
      </c>
      <c r="K32" s="214">
        <v>2.2050000000000001</v>
      </c>
      <c r="L32" s="214">
        <v>0</v>
      </c>
      <c r="M32" s="214">
        <v>0</v>
      </c>
      <c r="N32" s="214">
        <v>0.70620000000000005</v>
      </c>
      <c r="O32" s="214">
        <v>0</v>
      </c>
      <c r="P32" s="214">
        <v>50.03</v>
      </c>
      <c r="Q32" s="214">
        <v>0.58760000000000001</v>
      </c>
      <c r="R32" s="214">
        <v>1.405E-2</v>
      </c>
      <c r="S32" s="214">
        <v>4.5979999999999997E-5</v>
      </c>
      <c r="T32" s="214">
        <v>0.89300000000000002</v>
      </c>
      <c r="U32" s="214">
        <v>4.0000000000000001E-3</v>
      </c>
      <c r="V32" s="214">
        <v>6.7010000000000004E-3</v>
      </c>
      <c r="W32" s="214">
        <v>4.1950000000000001E-2</v>
      </c>
      <c r="X32" s="214">
        <v>2.7539999999999999E-2</v>
      </c>
      <c r="Y32" s="214">
        <v>10.8</v>
      </c>
    </row>
    <row r="33" spans="1:25" x14ac:dyDescent="0.3">
      <c r="A33" s="213">
        <v>8</v>
      </c>
      <c r="B33" s="213" t="s">
        <v>25</v>
      </c>
      <c r="C33" s="213" t="s">
        <v>980</v>
      </c>
      <c r="D33" s="213">
        <v>4</v>
      </c>
      <c r="E33" s="213">
        <v>29.6</v>
      </c>
      <c r="F33" s="214">
        <v>285.60000000000002</v>
      </c>
      <c r="G33" s="214">
        <v>0.68730000000000002</v>
      </c>
      <c r="H33" s="214">
        <v>3.5990000000000001E-2</v>
      </c>
      <c r="I33" s="214">
        <v>498.1</v>
      </c>
      <c r="J33" s="214">
        <v>0.53769999999999996</v>
      </c>
      <c r="K33" s="214">
        <v>2.0579999999999998</v>
      </c>
      <c r="L33" s="214">
        <v>5.1509999999999998</v>
      </c>
      <c r="M33" s="214">
        <v>0</v>
      </c>
      <c r="N33" s="214">
        <v>0.70479999999999998</v>
      </c>
      <c r="O33" s="214">
        <v>0</v>
      </c>
      <c r="P33" s="214">
        <v>8.0829999999999999E-2</v>
      </c>
      <c r="Q33" s="214">
        <v>0.14000000000000001</v>
      </c>
      <c r="R33" s="214">
        <v>1.1639999999999999E-2</v>
      </c>
      <c r="S33" s="214">
        <v>4.5979999999999997E-5</v>
      </c>
      <c r="T33" s="214">
        <v>0.26190000000000002</v>
      </c>
      <c r="U33" s="214">
        <v>6.7669999999999996E-3</v>
      </c>
      <c r="V33" s="214">
        <v>1.5879999999999998E-2</v>
      </c>
      <c r="W33" s="214">
        <v>1.259E-2</v>
      </c>
      <c r="X33" s="214">
        <v>3.1449999999999999E-5</v>
      </c>
      <c r="Y33" s="214">
        <v>10.3</v>
      </c>
    </row>
    <row r="34" spans="1:25" x14ac:dyDescent="0.3">
      <c r="A34" s="213">
        <v>9</v>
      </c>
      <c r="B34" s="213" t="s">
        <v>29</v>
      </c>
      <c r="C34" s="213" t="s">
        <v>981</v>
      </c>
      <c r="D34" s="213">
        <v>4</v>
      </c>
      <c r="E34" s="213">
        <v>30.2</v>
      </c>
      <c r="F34" s="214">
        <v>155.80000000000001</v>
      </c>
      <c r="G34" s="214">
        <v>0.4365</v>
      </c>
      <c r="H34" s="214">
        <v>2.989E-4</v>
      </c>
      <c r="I34" s="214">
        <v>38.65</v>
      </c>
      <c r="J34" s="214">
        <v>0.37059999999999998</v>
      </c>
      <c r="K34" s="214">
        <v>1.772</v>
      </c>
      <c r="L34" s="214">
        <v>0</v>
      </c>
      <c r="M34" s="214">
        <v>0</v>
      </c>
      <c r="N34" s="214">
        <v>0.76770000000000005</v>
      </c>
      <c r="O34" s="214">
        <v>0</v>
      </c>
      <c r="P34" s="214">
        <v>34.01</v>
      </c>
      <c r="Q34" s="214">
        <v>0.32900000000000001</v>
      </c>
      <c r="R34" s="214">
        <v>2.5049999999999999E-2</v>
      </c>
      <c r="S34" s="214">
        <v>6.9899999999999997E-3</v>
      </c>
      <c r="T34" s="214">
        <v>6.8159999999999998E-2</v>
      </c>
      <c r="U34" s="214">
        <v>0.1293</v>
      </c>
      <c r="V34" s="214">
        <v>7.041E-2</v>
      </c>
      <c r="W34" s="214">
        <v>1.8350000000000002E-2</v>
      </c>
      <c r="X34" s="214">
        <v>3.1449999999999999E-5</v>
      </c>
      <c r="Y34" s="214">
        <v>11.5</v>
      </c>
    </row>
    <row r="35" spans="1:25" x14ac:dyDescent="0.3">
      <c r="A35" s="213">
        <v>10</v>
      </c>
      <c r="B35" s="213" t="s">
        <v>32</v>
      </c>
      <c r="C35" s="213" t="s">
        <v>982</v>
      </c>
      <c r="D35" s="213">
        <v>4</v>
      </c>
      <c r="E35" s="213">
        <v>29.6</v>
      </c>
      <c r="F35" s="214">
        <v>167.4</v>
      </c>
      <c r="G35" s="214">
        <v>1.425</v>
      </c>
      <c r="H35" s="214">
        <v>4.0529999999999997E-2</v>
      </c>
      <c r="I35" s="214">
        <v>39.380000000000003</v>
      </c>
      <c r="J35" s="214">
        <v>0.47099999999999997</v>
      </c>
      <c r="K35" s="214">
        <v>2.153</v>
      </c>
      <c r="L35" s="214">
        <v>0</v>
      </c>
      <c r="M35" s="214">
        <v>3.5059999999999998</v>
      </c>
      <c r="N35" s="214">
        <v>0.99399999999999999</v>
      </c>
      <c r="O35" s="214">
        <v>0</v>
      </c>
      <c r="P35" s="214">
        <v>36.340000000000003</v>
      </c>
      <c r="Q35" s="214">
        <v>0.39</v>
      </c>
      <c r="R35" s="214">
        <v>4.0289999999999999E-2</v>
      </c>
      <c r="S35" s="214">
        <v>6.6210000000000001E-3</v>
      </c>
      <c r="T35" s="214">
        <v>10.02</v>
      </c>
      <c r="U35" s="214">
        <v>1.0290000000000001E-2</v>
      </c>
      <c r="V35" s="214">
        <v>2.0660000000000001E-2</v>
      </c>
      <c r="W35" s="214">
        <v>3.0300000000000001E-2</v>
      </c>
      <c r="X35" s="214">
        <v>1.754E-2</v>
      </c>
      <c r="Y35" s="214">
        <v>12.3</v>
      </c>
    </row>
    <row r="36" spans="1:25" x14ac:dyDescent="0.3">
      <c r="A36" s="213">
        <v>11</v>
      </c>
      <c r="B36" s="213" t="s">
        <v>35</v>
      </c>
      <c r="C36" s="213" t="s">
        <v>983</v>
      </c>
      <c r="D36" s="213">
        <v>4</v>
      </c>
      <c r="E36" s="213">
        <v>31.4</v>
      </c>
      <c r="F36" s="214">
        <v>156.5</v>
      </c>
      <c r="G36" s="214">
        <v>0.49249999999999999</v>
      </c>
      <c r="H36" s="214">
        <v>5.9580000000000001E-2</v>
      </c>
      <c r="I36" s="214">
        <v>42.46</v>
      </c>
      <c r="J36" s="214">
        <v>0.3538</v>
      </c>
      <c r="K36" s="214">
        <v>2.56</v>
      </c>
      <c r="L36" s="214">
        <v>0</v>
      </c>
      <c r="M36" s="214">
        <v>0</v>
      </c>
      <c r="N36" s="214">
        <v>0.79200000000000004</v>
      </c>
      <c r="O36" s="214">
        <v>0</v>
      </c>
      <c r="P36" s="214">
        <v>37.049999999999997</v>
      </c>
      <c r="Q36" s="214">
        <v>0.34589999999999999</v>
      </c>
      <c r="R36" s="214">
        <v>2.2460000000000001E-2</v>
      </c>
      <c r="S36" s="214">
        <v>4.5979999999999997E-5</v>
      </c>
      <c r="T36" s="214">
        <v>3.4249999999999998</v>
      </c>
      <c r="U36" s="214">
        <v>7.7980000000000002E-3</v>
      </c>
      <c r="V36" s="214">
        <v>1.4959999999999999E-2</v>
      </c>
      <c r="W36" s="214">
        <v>1.9040000000000001E-2</v>
      </c>
      <c r="X36" s="214">
        <v>1.686E-2</v>
      </c>
      <c r="Y36" s="214">
        <v>0.151</v>
      </c>
    </row>
    <row r="37" spans="1:25" x14ac:dyDescent="0.3">
      <c r="A37" s="213">
        <v>12</v>
      </c>
      <c r="B37" s="213" t="s">
        <v>39</v>
      </c>
      <c r="C37" s="213" t="s">
        <v>984</v>
      </c>
      <c r="D37" s="213">
        <v>4</v>
      </c>
      <c r="E37" s="213">
        <v>29.7</v>
      </c>
      <c r="F37" s="214">
        <v>111.5</v>
      </c>
      <c r="G37" s="214">
        <v>0.34570000000000001</v>
      </c>
      <c r="H37" s="214">
        <v>2.989E-4</v>
      </c>
      <c r="I37" s="214">
        <v>99.62</v>
      </c>
      <c r="J37" s="214">
        <v>0.43440000000000001</v>
      </c>
      <c r="K37" s="214">
        <v>9.5329999999999995</v>
      </c>
      <c r="L37" s="214">
        <v>0.50719999999999998</v>
      </c>
      <c r="M37" s="214">
        <v>0</v>
      </c>
      <c r="N37" s="214">
        <v>0.80210000000000004</v>
      </c>
      <c r="O37" s="214">
        <v>1.71</v>
      </c>
      <c r="P37" s="214">
        <v>4.3040000000000003</v>
      </c>
      <c r="Q37" s="214">
        <v>0.13009999999999999</v>
      </c>
      <c r="R37" s="214">
        <v>4.9550000000000002E-3</v>
      </c>
      <c r="S37" s="214">
        <v>4.5979999999999997E-5</v>
      </c>
      <c r="T37" s="214">
        <v>4.3729999999999998E-2</v>
      </c>
      <c r="U37" s="214">
        <v>4.8050000000000002E-3</v>
      </c>
      <c r="V37" s="214">
        <v>1.2319999999999999E-2</v>
      </c>
      <c r="W37" s="214">
        <v>2.3189999999999999E-2</v>
      </c>
      <c r="X37" s="214">
        <v>3.1449999999999999E-5</v>
      </c>
      <c r="Y37" s="214">
        <v>22.4</v>
      </c>
    </row>
    <row r="38" spans="1:25" x14ac:dyDescent="0.3">
      <c r="A38" s="213">
        <v>13</v>
      </c>
      <c r="B38" s="213" t="s">
        <v>41</v>
      </c>
      <c r="C38" s="213" t="s">
        <v>985</v>
      </c>
      <c r="D38" s="213">
        <v>4</v>
      </c>
      <c r="E38" s="213">
        <v>29.9</v>
      </c>
      <c r="F38" s="214">
        <v>120.8</v>
      </c>
      <c r="G38" s="214">
        <v>0.3831</v>
      </c>
      <c r="H38" s="214">
        <v>2.989E-4</v>
      </c>
      <c r="I38" s="214">
        <v>28.27</v>
      </c>
      <c r="J38" s="214">
        <v>0.33979999999999999</v>
      </c>
      <c r="K38" s="214">
        <v>1.8140000000000001</v>
      </c>
      <c r="L38" s="214">
        <v>0</v>
      </c>
      <c r="M38" s="214">
        <v>0</v>
      </c>
      <c r="N38" s="214">
        <v>0.76819999999999999</v>
      </c>
      <c r="O38" s="214">
        <v>0</v>
      </c>
      <c r="P38" s="214">
        <v>25.32</v>
      </c>
      <c r="Q38" s="214">
        <v>0.27400000000000002</v>
      </c>
      <c r="R38" s="214">
        <v>6.5970000000000004E-3</v>
      </c>
      <c r="S38" s="214">
        <v>4.823E-3</v>
      </c>
      <c r="T38" s="214">
        <v>0.1469</v>
      </c>
      <c r="U38" s="214">
        <v>9.5430000000000001E-2</v>
      </c>
      <c r="V38" s="214">
        <v>5.2819999999999999E-2</v>
      </c>
      <c r="W38" s="214">
        <v>1.0279999999999999E-2</v>
      </c>
      <c r="X38" s="214">
        <v>9.1529999999999997E-3</v>
      </c>
      <c r="Y38" s="214">
        <v>25</v>
      </c>
    </row>
    <row r="39" spans="1:25" x14ac:dyDescent="0.3">
      <c r="A39" s="213">
        <v>14</v>
      </c>
      <c r="B39" s="213" t="s">
        <v>44</v>
      </c>
      <c r="C39" s="213" t="s">
        <v>986</v>
      </c>
      <c r="D39" s="213">
        <v>4</v>
      </c>
      <c r="E39" s="213">
        <v>29.3</v>
      </c>
      <c r="F39" s="214">
        <v>115.9</v>
      </c>
      <c r="G39" s="214">
        <v>1.093</v>
      </c>
      <c r="H39" s="214">
        <v>0.16450000000000001</v>
      </c>
      <c r="I39" s="214">
        <v>15.77</v>
      </c>
      <c r="J39" s="214">
        <v>0.3901</v>
      </c>
      <c r="K39" s="214">
        <v>2.0510000000000002</v>
      </c>
      <c r="L39" s="214">
        <v>0</v>
      </c>
      <c r="M39" s="214">
        <v>3.4380000000000002</v>
      </c>
      <c r="N39" s="214">
        <v>0.79779999999999995</v>
      </c>
      <c r="O39" s="214">
        <v>0</v>
      </c>
      <c r="P39" s="214">
        <v>25.4</v>
      </c>
      <c r="Q39" s="214">
        <v>0.24940000000000001</v>
      </c>
      <c r="R39" s="214">
        <v>4.258E-2</v>
      </c>
      <c r="S39" s="214">
        <v>1.7080000000000001E-2</v>
      </c>
      <c r="T39" s="214">
        <v>17.55</v>
      </c>
      <c r="U39" s="214">
        <v>3.1379999999999998E-2</v>
      </c>
      <c r="V39" s="214">
        <v>4.2119999999999998E-2</v>
      </c>
      <c r="W39" s="214">
        <v>2.2110000000000001E-2</v>
      </c>
      <c r="X39" s="214">
        <v>1.7399999999999999E-2</v>
      </c>
      <c r="Y39" s="214">
        <v>3.29</v>
      </c>
    </row>
    <row r="40" spans="1:25" x14ac:dyDescent="0.3">
      <c r="A40" s="213">
        <v>15</v>
      </c>
      <c r="B40" s="213" t="s">
        <v>46</v>
      </c>
      <c r="C40" s="213" t="s">
        <v>987</v>
      </c>
      <c r="D40" s="213">
        <v>4</v>
      </c>
      <c r="E40" s="213">
        <v>30.7</v>
      </c>
      <c r="F40" s="214">
        <v>123.2</v>
      </c>
      <c r="G40" s="214">
        <v>0.37809999999999999</v>
      </c>
      <c r="H40" s="214">
        <v>2.989E-4</v>
      </c>
      <c r="I40" s="214">
        <v>26.6</v>
      </c>
      <c r="J40" s="214">
        <v>0.2959</v>
      </c>
      <c r="K40" s="214">
        <v>1.8129999999999999</v>
      </c>
      <c r="L40" s="214">
        <v>0</v>
      </c>
      <c r="M40" s="214">
        <v>0</v>
      </c>
      <c r="N40" s="214">
        <v>0.77</v>
      </c>
      <c r="O40" s="214">
        <v>0</v>
      </c>
      <c r="P40" s="214">
        <v>26</v>
      </c>
      <c r="Q40" s="214">
        <v>0.21210000000000001</v>
      </c>
      <c r="R40" s="214">
        <v>1.242E-2</v>
      </c>
      <c r="S40" s="214">
        <v>4.5979999999999997E-5</v>
      </c>
      <c r="T40" s="214">
        <v>3.3940000000000001</v>
      </c>
      <c r="U40" s="214">
        <v>2.7820000000000001E-2</v>
      </c>
      <c r="V40" s="214">
        <v>2.112E-2</v>
      </c>
      <c r="W40" s="214">
        <v>9.9069999999999991E-3</v>
      </c>
      <c r="X40" s="214">
        <v>9.7409999999999997E-3</v>
      </c>
      <c r="Y40" s="214">
        <v>21.1</v>
      </c>
    </row>
    <row r="41" spans="1:25" x14ac:dyDescent="0.3">
      <c r="A41" s="213">
        <v>16</v>
      </c>
      <c r="B41" s="213" t="s">
        <v>50</v>
      </c>
      <c r="C41" s="213" t="s">
        <v>988</v>
      </c>
      <c r="D41" s="213">
        <v>4</v>
      </c>
      <c r="E41" s="213">
        <v>28.1</v>
      </c>
      <c r="F41" s="214">
        <v>72.010000000000005</v>
      </c>
      <c r="G41" s="214">
        <v>0.25140000000000001</v>
      </c>
      <c r="H41" s="214">
        <v>2.989E-4</v>
      </c>
      <c r="I41" s="214">
        <v>59.05</v>
      </c>
      <c r="J41" s="214">
        <v>0.2747</v>
      </c>
      <c r="K41" s="214">
        <v>1.5249999999999999</v>
      </c>
      <c r="L41" s="214">
        <v>0</v>
      </c>
      <c r="M41" s="214">
        <v>0</v>
      </c>
      <c r="N41" s="214">
        <v>0.76470000000000005</v>
      </c>
      <c r="O41" s="214">
        <v>2.6549999999999998</v>
      </c>
      <c r="P41" s="214">
        <v>10.39</v>
      </c>
      <c r="Q41" s="214">
        <v>9.9650000000000002E-2</v>
      </c>
      <c r="R41" s="214">
        <v>3.7249999999999997E-5</v>
      </c>
      <c r="S41" s="214">
        <v>6.581E-3</v>
      </c>
      <c r="T41" s="214">
        <v>3.1640000000000002E-5</v>
      </c>
      <c r="U41" s="214">
        <v>9.4600000000000004E-2</v>
      </c>
      <c r="V41" s="214">
        <v>6.479E-2</v>
      </c>
      <c r="W41" s="214">
        <v>1.967E-2</v>
      </c>
      <c r="X41" s="214">
        <v>3.1449999999999999E-5</v>
      </c>
      <c r="Y41" s="214">
        <v>16.100000000000001</v>
      </c>
    </row>
    <row r="42" spans="1:25" x14ac:dyDescent="0.3">
      <c r="A42" s="213">
        <v>17</v>
      </c>
      <c r="B42" s="213" t="s">
        <v>53</v>
      </c>
      <c r="C42" s="213" t="s">
        <v>989</v>
      </c>
      <c r="D42" s="213">
        <v>4</v>
      </c>
      <c r="E42" s="213">
        <v>30.4</v>
      </c>
      <c r="F42" s="214">
        <v>105.5</v>
      </c>
      <c r="G42" s="214">
        <v>0.34710000000000002</v>
      </c>
      <c r="H42" s="214">
        <v>2.989E-4</v>
      </c>
      <c r="I42" s="214">
        <v>18.03</v>
      </c>
      <c r="J42" s="214">
        <v>0.38969999999999999</v>
      </c>
      <c r="K42" s="214">
        <v>1.605</v>
      </c>
      <c r="L42" s="214">
        <v>0</v>
      </c>
      <c r="M42" s="214">
        <v>3.2559999999999998</v>
      </c>
      <c r="N42" s="214">
        <v>0</v>
      </c>
      <c r="O42" s="214">
        <v>0</v>
      </c>
      <c r="P42" s="214">
        <v>22.37</v>
      </c>
      <c r="Q42" s="214">
        <v>0.23480000000000001</v>
      </c>
      <c r="R42" s="214">
        <v>5.3530000000000001E-3</v>
      </c>
      <c r="S42" s="214">
        <v>4.5979999999999997E-5</v>
      </c>
      <c r="T42" s="214">
        <v>0.48920000000000002</v>
      </c>
      <c r="U42" s="214">
        <v>3.8960000000000002E-3</v>
      </c>
      <c r="V42" s="214">
        <v>9.8820000000000002E-3</v>
      </c>
      <c r="W42" s="214">
        <v>7.8729999999999998E-3</v>
      </c>
      <c r="X42" s="214">
        <v>1.627E-2</v>
      </c>
      <c r="Y42" s="214">
        <v>20.7</v>
      </c>
    </row>
    <row r="43" spans="1:25" x14ac:dyDescent="0.3">
      <c r="A43" s="213">
        <v>18</v>
      </c>
      <c r="B43" s="213" t="s">
        <v>56</v>
      </c>
      <c r="C43" s="213" t="s">
        <v>990</v>
      </c>
      <c r="D43" s="213">
        <v>4</v>
      </c>
      <c r="E43" s="213">
        <v>30.2</v>
      </c>
      <c r="F43" s="214">
        <v>97.49</v>
      </c>
      <c r="G43" s="214">
        <v>2.8</v>
      </c>
      <c r="H43" s="214">
        <v>0.1053</v>
      </c>
      <c r="I43" s="214">
        <v>16.03</v>
      </c>
      <c r="J43" s="214">
        <v>0.43169999999999997</v>
      </c>
      <c r="K43" s="214">
        <v>1.78</v>
      </c>
      <c r="L43" s="214">
        <v>0</v>
      </c>
      <c r="M43" s="214">
        <v>3.2789999999999999</v>
      </c>
      <c r="N43" s="214">
        <v>0.7792</v>
      </c>
      <c r="O43" s="214">
        <v>0</v>
      </c>
      <c r="P43" s="214">
        <v>21.56</v>
      </c>
      <c r="Q43" s="214">
        <v>0.18090000000000001</v>
      </c>
      <c r="R43" s="214">
        <v>4.231E-2</v>
      </c>
      <c r="S43" s="214">
        <v>1.7000000000000001E-2</v>
      </c>
      <c r="T43" s="214">
        <v>19.32</v>
      </c>
      <c r="U43" s="214">
        <v>9.7439999999999992E-3</v>
      </c>
      <c r="V43" s="214">
        <v>0.1216</v>
      </c>
      <c r="W43" s="214">
        <v>1.9879999999999998E-2</v>
      </c>
      <c r="X43" s="214">
        <v>1.154E-2</v>
      </c>
      <c r="Y43" s="214">
        <v>6.74</v>
      </c>
    </row>
    <row r="44" spans="1:25" x14ac:dyDescent="0.3">
      <c r="A44" s="213">
        <v>19</v>
      </c>
      <c r="B44" s="213" t="s">
        <v>59</v>
      </c>
      <c r="C44" s="213" t="s">
        <v>991</v>
      </c>
      <c r="D44" s="213">
        <v>4</v>
      </c>
      <c r="E44" s="213">
        <v>30.9</v>
      </c>
      <c r="F44" s="214">
        <v>113.3</v>
      </c>
      <c r="G44" s="214">
        <v>0.29089999999999999</v>
      </c>
      <c r="H44" s="214">
        <v>4.3569999999999998E-2</v>
      </c>
      <c r="I44" s="214">
        <v>14.61</v>
      </c>
      <c r="J44" s="214">
        <v>0.48980000000000001</v>
      </c>
      <c r="K44" s="214">
        <v>1.821</v>
      </c>
      <c r="L44" s="214">
        <v>0</v>
      </c>
      <c r="M44" s="214">
        <v>3.3889999999999998</v>
      </c>
      <c r="N44" s="214">
        <v>0.77680000000000005</v>
      </c>
      <c r="O44" s="214">
        <v>0</v>
      </c>
      <c r="P44" s="214">
        <v>26.77</v>
      </c>
      <c r="Q44" s="214">
        <v>0.15079999999999999</v>
      </c>
      <c r="R44" s="214">
        <v>1.464E-2</v>
      </c>
      <c r="S44" s="214">
        <v>4.5979999999999997E-5</v>
      </c>
      <c r="T44" s="214">
        <v>6.7480000000000002</v>
      </c>
      <c r="U44" s="214">
        <v>4.4600000000000004E-3</v>
      </c>
      <c r="V44" s="214">
        <v>2.069E-2</v>
      </c>
      <c r="W44" s="214">
        <v>1.1129999999999999E-2</v>
      </c>
      <c r="X44" s="214">
        <v>8.8529999999999998E-3</v>
      </c>
      <c r="Y44" s="214">
        <v>2.5299999999999998</v>
      </c>
    </row>
    <row r="45" spans="1:25" x14ac:dyDescent="0.3">
      <c r="A45" s="213">
        <v>20</v>
      </c>
      <c r="B45" s="213" t="s">
        <v>62</v>
      </c>
      <c r="C45" s="213" t="s">
        <v>992</v>
      </c>
      <c r="D45" s="213">
        <v>4</v>
      </c>
      <c r="E45" s="213">
        <v>30.3</v>
      </c>
      <c r="F45" s="214">
        <v>56.98</v>
      </c>
      <c r="G45" s="214">
        <v>0.2175</v>
      </c>
      <c r="H45" s="214">
        <v>2.989E-4</v>
      </c>
      <c r="I45" s="214">
        <v>74.28</v>
      </c>
      <c r="J45" s="214">
        <v>0.49869999999999998</v>
      </c>
      <c r="K45" s="214">
        <v>1.47</v>
      </c>
      <c r="L45" s="214">
        <v>0</v>
      </c>
      <c r="M45" s="214">
        <v>0</v>
      </c>
      <c r="N45" s="214">
        <v>0.79469999999999996</v>
      </c>
      <c r="O45" s="214">
        <v>3.9350000000000001</v>
      </c>
      <c r="P45" s="214">
        <v>13.13</v>
      </c>
      <c r="Q45" s="214">
        <v>7.3819999999999997E-2</v>
      </c>
      <c r="R45" s="214">
        <v>3.7249999999999997E-5</v>
      </c>
      <c r="S45" s="214">
        <v>4.5979999999999997E-5</v>
      </c>
      <c r="T45" s="214">
        <v>3.1640000000000002E-5</v>
      </c>
      <c r="U45" s="214">
        <v>4.8349999999999999E-3</v>
      </c>
      <c r="V45" s="214">
        <v>7.8750000000000001E-3</v>
      </c>
      <c r="W45" s="214">
        <v>1.5129999999999999E-2</v>
      </c>
      <c r="X45" s="214">
        <v>3.1449999999999999E-5</v>
      </c>
      <c r="Y45" s="214">
        <v>0.69</v>
      </c>
    </row>
    <row r="46" spans="1:25" x14ac:dyDescent="0.3">
      <c r="A46" s="211" t="s">
        <v>1005</v>
      </c>
    </row>
    <row r="47" spans="1:25" x14ac:dyDescent="0.3">
      <c r="A47" s="211" t="s">
        <v>1006</v>
      </c>
    </row>
    <row r="48" spans="1:25" x14ac:dyDescent="0.3">
      <c r="A48" s="211" t="s">
        <v>960</v>
      </c>
    </row>
    <row r="49" spans="1:1" x14ac:dyDescent="0.3">
      <c r="A49" s="211" t="s">
        <v>1007</v>
      </c>
    </row>
    <row r="50" spans="1:1" x14ac:dyDescent="0.3">
      <c r="A50" s="211" t="s">
        <v>1008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3"/>
  <sheetViews>
    <sheetView zoomScale="60" zoomScaleNormal="60" workbookViewId="0">
      <selection activeCell="D10" sqref="D10"/>
    </sheetView>
  </sheetViews>
  <sheetFormatPr defaultColWidth="11" defaultRowHeight="15.75" x14ac:dyDescent="0.25"/>
  <cols>
    <col min="2" max="2" width="7.625" bestFit="1" customWidth="1"/>
    <col min="3" max="3" width="14" customWidth="1"/>
    <col min="23" max="23" width="11.625" bestFit="1" customWidth="1"/>
  </cols>
  <sheetData>
    <row r="1" spans="2:30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3" spans="2:30" x14ac:dyDescent="0.25">
      <c r="B3" s="7" t="s">
        <v>64</v>
      </c>
      <c r="C3" s="1" t="s">
        <v>95</v>
      </c>
      <c r="D3" s="7" t="s">
        <v>3</v>
      </c>
      <c r="E3" s="1" t="s">
        <v>65</v>
      </c>
      <c r="F3" s="1" t="s">
        <v>66</v>
      </c>
      <c r="G3" s="1" t="s">
        <v>67</v>
      </c>
      <c r="H3" s="1" t="s">
        <v>85</v>
      </c>
      <c r="I3" s="1" t="s">
        <v>86</v>
      </c>
      <c r="J3" s="1" t="s">
        <v>87</v>
      </c>
      <c r="K3" s="1" t="s">
        <v>88</v>
      </c>
      <c r="L3" s="1" t="s">
        <v>89</v>
      </c>
      <c r="M3" s="1" t="s">
        <v>90</v>
      </c>
      <c r="N3" s="1" t="s">
        <v>69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76</v>
      </c>
      <c r="T3" s="1" t="s">
        <v>77</v>
      </c>
      <c r="U3" s="1" t="s">
        <v>78</v>
      </c>
      <c r="V3" s="1" t="s">
        <v>79</v>
      </c>
      <c r="W3" s="70" t="s">
        <v>136</v>
      </c>
      <c r="X3" s="70" t="s">
        <v>137</v>
      </c>
      <c r="Y3" s="70" t="s">
        <v>138</v>
      </c>
      <c r="Z3" s="70" t="s">
        <v>139</v>
      </c>
      <c r="AA3" s="70" t="s">
        <v>140</v>
      </c>
      <c r="AB3" s="70" t="s">
        <v>141</v>
      </c>
      <c r="AC3" s="76" t="s">
        <v>146</v>
      </c>
      <c r="AD3" t="s">
        <v>212</v>
      </c>
    </row>
    <row r="4" spans="2:30" x14ac:dyDescent="0.25">
      <c r="B4" s="8">
        <v>1</v>
      </c>
      <c r="C4" s="24" t="s">
        <v>4</v>
      </c>
      <c r="D4" s="62">
        <v>446.58028799999994</v>
      </c>
      <c r="E4" s="62">
        <v>1.0160539200000001</v>
      </c>
      <c r="F4" s="62" t="s">
        <v>114</v>
      </c>
      <c r="G4" s="62">
        <v>72.630681119368106</v>
      </c>
      <c r="H4" s="62">
        <v>1.1760122203440291</v>
      </c>
      <c r="I4" s="63">
        <v>3.2637014369187547</v>
      </c>
      <c r="J4" s="63" t="s">
        <v>114</v>
      </c>
      <c r="K4" s="62" t="s">
        <v>114</v>
      </c>
      <c r="L4" s="62">
        <v>3.1648738622733772</v>
      </c>
      <c r="M4" s="62" t="s">
        <v>114</v>
      </c>
      <c r="N4" s="62">
        <v>134.5164408</v>
      </c>
      <c r="O4" s="62">
        <v>0.50409576</v>
      </c>
      <c r="P4" s="62">
        <v>5.7748319999999999E-2</v>
      </c>
      <c r="Q4" s="62">
        <v>6.1790399999999994E-3</v>
      </c>
      <c r="R4" s="64" t="s">
        <v>114</v>
      </c>
      <c r="S4" s="62">
        <v>0.12630240000000001</v>
      </c>
      <c r="T4" s="62">
        <v>7.5378239999999999E-2</v>
      </c>
      <c r="U4" s="62">
        <v>0.18533591999999999</v>
      </c>
      <c r="V4" s="66">
        <v>1.190952E-2</v>
      </c>
      <c r="W4" s="71" t="s">
        <v>4</v>
      </c>
      <c r="X4" s="74">
        <v>11.98</v>
      </c>
      <c r="Y4" s="71">
        <v>3290</v>
      </c>
      <c r="Z4" s="71">
        <v>24.4</v>
      </c>
      <c r="AA4" s="71">
        <v>0.1</v>
      </c>
      <c r="AB4" s="71">
        <v>16.14</v>
      </c>
      <c r="AC4" s="73">
        <v>1</v>
      </c>
      <c r="AD4" s="85" t="s">
        <v>152</v>
      </c>
    </row>
    <row r="5" spans="2:30" x14ac:dyDescent="0.25">
      <c r="B5" s="8">
        <v>2</v>
      </c>
      <c r="C5" s="25" t="s">
        <v>5</v>
      </c>
      <c r="D5" s="62">
        <v>448.30375819999995</v>
      </c>
      <c r="E5" s="62">
        <v>1.08108592</v>
      </c>
      <c r="F5" s="62" t="s">
        <v>114</v>
      </c>
      <c r="G5" s="62">
        <v>58.843662583362843</v>
      </c>
      <c r="H5" s="62">
        <v>1.2857464107581733</v>
      </c>
      <c r="I5" s="62">
        <v>3.2582546983022089</v>
      </c>
      <c r="J5" s="62" t="s">
        <v>114</v>
      </c>
      <c r="K5" s="62" t="s">
        <v>114</v>
      </c>
      <c r="L5" s="62">
        <v>3.2510664299629162</v>
      </c>
      <c r="M5" s="62" t="s">
        <v>114</v>
      </c>
      <c r="N5" s="62">
        <v>143.5675502</v>
      </c>
      <c r="O5" s="62">
        <v>0.56174032000000007</v>
      </c>
      <c r="P5" s="62">
        <v>5.1764940000000002E-2</v>
      </c>
      <c r="Q5" s="64" t="s">
        <v>114</v>
      </c>
      <c r="R5" s="64" t="s">
        <v>114</v>
      </c>
      <c r="S5" s="62">
        <v>5.9315599999999998E-3</v>
      </c>
      <c r="T5" s="62">
        <v>1.490086E-2</v>
      </c>
      <c r="U5" s="62">
        <v>0.19191217999999999</v>
      </c>
      <c r="V5" s="67">
        <v>1.741432E-2</v>
      </c>
      <c r="W5" s="71" t="s">
        <v>5</v>
      </c>
      <c r="X5" s="71">
        <v>12.01</v>
      </c>
      <c r="Y5" s="71">
        <v>3310</v>
      </c>
      <c r="Z5" s="71">
        <v>27.5</v>
      </c>
      <c r="AA5" s="71">
        <v>0.1</v>
      </c>
      <c r="AB5" s="71">
        <v>13.3</v>
      </c>
      <c r="AD5" s="85" t="s">
        <v>153</v>
      </c>
    </row>
    <row r="6" spans="2:30" x14ac:dyDescent="0.25">
      <c r="B6" s="8">
        <v>3</v>
      </c>
      <c r="C6" s="25" t="s">
        <v>6</v>
      </c>
      <c r="D6" s="62">
        <v>461.07110399999999</v>
      </c>
      <c r="E6" s="62">
        <v>0.95196399999999981</v>
      </c>
      <c r="F6" s="62" t="s">
        <v>114</v>
      </c>
      <c r="G6" s="62">
        <v>58.450852271463006</v>
      </c>
      <c r="H6" s="62">
        <v>1.3543422873554039</v>
      </c>
      <c r="I6" s="62">
        <v>3.1700457072730126</v>
      </c>
      <c r="J6" s="62" t="s">
        <v>114</v>
      </c>
      <c r="K6" s="62" t="s">
        <v>114</v>
      </c>
      <c r="L6" s="62">
        <v>3.1951429325058034</v>
      </c>
      <c r="M6" s="62" t="s">
        <v>114</v>
      </c>
      <c r="N6" s="62">
        <v>154.8417</v>
      </c>
      <c r="O6" s="62">
        <v>0.62062000000000006</v>
      </c>
      <c r="P6" s="62">
        <v>6.4168000000000003E-2</v>
      </c>
      <c r="Q6" s="64" t="s">
        <v>114</v>
      </c>
      <c r="R6" s="64" t="s">
        <v>114</v>
      </c>
      <c r="S6" s="62">
        <v>1.7108000000000002E-2</v>
      </c>
      <c r="T6" s="62">
        <v>8.5956000000000001E-3</v>
      </c>
      <c r="U6" s="62">
        <v>0.20155719999999999</v>
      </c>
      <c r="V6" s="67">
        <v>2.10808E-2</v>
      </c>
      <c r="W6" s="71" t="s">
        <v>6</v>
      </c>
      <c r="X6" s="71">
        <v>11.97</v>
      </c>
      <c r="Y6" s="71">
        <v>3270</v>
      </c>
      <c r="Z6" s="71">
        <v>26.3</v>
      </c>
      <c r="AA6" s="71">
        <v>0.1</v>
      </c>
      <c r="AB6" s="71">
        <v>12.52</v>
      </c>
      <c r="AD6" s="85" t="s">
        <v>154</v>
      </c>
    </row>
    <row r="7" spans="2:30" x14ac:dyDescent="0.25">
      <c r="B7" s="8">
        <v>4</v>
      </c>
      <c r="C7" s="25" t="s">
        <v>7</v>
      </c>
      <c r="D7" s="62">
        <v>440.32156559999999</v>
      </c>
      <c r="E7" s="62">
        <v>4.0693463999999997</v>
      </c>
      <c r="F7" s="62" t="s">
        <v>114</v>
      </c>
      <c r="G7" s="62">
        <v>54.687897374559988</v>
      </c>
      <c r="H7" s="62">
        <v>0.55256843541638223</v>
      </c>
      <c r="I7" s="62">
        <v>9.7634086630257872</v>
      </c>
      <c r="J7" s="62" t="s">
        <v>114</v>
      </c>
      <c r="K7" s="62" t="s">
        <v>114</v>
      </c>
      <c r="L7" s="62">
        <v>3.310556039432603</v>
      </c>
      <c r="M7" s="62" t="s">
        <v>114</v>
      </c>
      <c r="N7" s="62">
        <v>102.04160399999999</v>
      </c>
      <c r="O7" s="62">
        <v>0.8117121599999999</v>
      </c>
      <c r="P7" s="62">
        <v>8.2136879999999995E-2</v>
      </c>
      <c r="Q7" s="64" t="s">
        <v>114</v>
      </c>
      <c r="R7" s="62">
        <v>0.51877728000000001</v>
      </c>
      <c r="S7" s="62">
        <v>3.3727679999999996E-2</v>
      </c>
      <c r="T7" s="62">
        <v>1.5996960000000001E-2</v>
      </c>
      <c r="U7" s="62">
        <v>0.16108848000000001</v>
      </c>
      <c r="V7" s="67">
        <v>3.3914159999999999E-2</v>
      </c>
      <c r="W7" s="71" t="s">
        <v>7</v>
      </c>
      <c r="X7" s="71">
        <v>11.77</v>
      </c>
      <c r="Y7" s="71">
        <v>2440</v>
      </c>
      <c r="Z7" s="71">
        <v>25.8</v>
      </c>
      <c r="AA7" s="71">
        <v>0.1</v>
      </c>
      <c r="AB7" s="71">
        <v>6.79</v>
      </c>
      <c r="AD7" s="85" t="s">
        <v>155</v>
      </c>
    </row>
    <row r="8" spans="2:30" x14ac:dyDescent="0.25">
      <c r="B8" s="8">
        <v>5</v>
      </c>
      <c r="C8" s="25" t="s">
        <v>8</v>
      </c>
      <c r="D8" s="62">
        <v>430.52068840000004</v>
      </c>
      <c r="E8" s="62">
        <v>3.9103427000000002</v>
      </c>
      <c r="F8" s="62" t="s">
        <v>114</v>
      </c>
      <c r="G8" s="62">
        <v>59.556657947386228</v>
      </c>
      <c r="H8" s="62">
        <v>0.54232722647549003</v>
      </c>
      <c r="I8" s="62">
        <v>9.8573055216512682</v>
      </c>
      <c r="J8" s="62" t="s">
        <v>114</v>
      </c>
      <c r="K8" s="62" t="s">
        <v>114</v>
      </c>
      <c r="L8" s="62">
        <v>3.2830397088840506</v>
      </c>
      <c r="M8" s="62" t="s">
        <v>114</v>
      </c>
      <c r="N8" s="62">
        <v>100.812404</v>
      </c>
      <c r="O8" s="62">
        <v>0.80326488000000007</v>
      </c>
      <c r="P8" s="62">
        <v>8.4335020000000011E-2</v>
      </c>
      <c r="Q8" s="64" t="s">
        <v>114</v>
      </c>
      <c r="R8" s="62">
        <v>0.77101750000000002</v>
      </c>
      <c r="S8" s="62">
        <v>3.6502840000000002E-2</v>
      </c>
      <c r="T8" s="62">
        <v>1.114212E-2</v>
      </c>
      <c r="U8" s="62">
        <v>0.15489672000000002</v>
      </c>
      <c r="V8" s="67">
        <v>3.1478260000000001E-2</v>
      </c>
      <c r="W8" s="71" t="s">
        <v>8</v>
      </c>
      <c r="X8" s="74">
        <v>11.76</v>
      </c>
      <c r="Y8" s="71">
        <v>2370</v>
      </c>
      <c r="Z8" s="71">
        <v>25.6</v>
      </c>
      <c r="AA8" s="71">
        <v>0.1</v>
      </c>
      <c r="AB8" s="71">
        <v>6</v>
      </c>
      <c r="AC8" s="73">
        <v>1</v>
      </c>
      <c r="AD8" s="85" t="s">
        <v>156</v>
      </c>
    </row>
    <row r="9" spans="2:30" x14ac:dyDescent="0.25">
      <c r="B9" s="8">
        <v>6</v>
      </c>
      <c r="C9" s="25" t="s">
        <v>9</v>
      </c>
      <c r="D9" s="62">
        <v>435.36614099999997</v>
      </c>
      <c r="E9" s="62">
        <v>4.0631138999999994</v>
      </c>
      <c r="F9" s="62" t="s">
        <v>114</v>
      </c>
      <c r="G9" s="62">
        <v>62.640019614010981</v>
      </c>
      <c r="H9" s="62">
        <v>0.56340686388514949</v>
      </c>
      <c r="I9" s="62">
        <v>9.8203521199083692</v>
      </c>
      <c r="J9" s="62" t="s">
        <v>114</v>
      </c>
      <c r="K9" s="62" t="s">
        <v>114</v>
      </c>
      <c r="L9" s="62">
        <v>3.2560683931271814</v>
      </c>
      <c r="M9" s="62" t="s">
        <v>114</v>
      </c>
      <c r="N9" s="62">
        <v>103.88490899999999</v>
      </c>
      <c r="O9" s="62">
        <v>0.85144500000000012</v>
      </c>
      <c r="P9" s="62">
        <v>7.6811100000000007E-2</v>
      </c>
      <c r="Q9" s="64" t="s">
        <v>114</v>
      </c>
      <c r="R9" s="62">
        <v>0.65642610000000001</v>
      </c>
      <c r="S9" s="62">
        <v>3.2038199999999996E-2</v>
      </c>
      <c r="T9" s="62">
        <v>2.0476500000000002E-2</v>
      </c>
      <c r="U9" s="62">
        <v>0.1582683</v>
      </c>
      <c r="V9" s="67">
        <v>3.60264E-2</v>
      </c>
      <c r="W9" s="71" t="s">
        <v>9</v>
      </c>
      <c r="X9" s="71">
        <v>11.76</v>
      </c>
      <c r="Y9" s="71">
        <v>2400</v>
      </c>
      <c r="Z9" s="71">
        <v>25.8</v>
      </c>
      <c r="AA9" s="71">
        <v>0.1</v>
      </c>
      <c r="AB9" s="71">
        <v>6.46</v>
      </c>
      <c r="AD9" s="85" t="s">
        <v>157</v>
      </c>
    </row>
    <row r="10" spans="2:30" x14ac:dyDescent="0.25">
      <c r="B10" s="8">
        <v>7</v>
      </c>
      <c r="C10" s="25" t="s">
        <v>10</v>
      </c>
      <c r="D10" s="62">
        <v>447.90611039999999</v>
      </c>
      <c r="E10" s="62">
        <v>0.97583471999999993</v>
      </c>
      <c r="F10" s="62" t="s">
        <v>114</v>
      </c>
      <c r="G10" s="62">
        <v>56.775347875240293</v>
      </c>
      <c r="H10" s="62">
        <v>1.4892804058023665</v>
      </c>
      <c r="I10" s="62">
        <v>3.1098035648171169</v>
      </c>
      <c r="J10" s="62" t="s">
        <v>114</v>
      </c>
      <c r="K10" s="62" t="s">
        <v>114</v>
      </c>
      <c r="L10" s="62">
        <v>3.1999853566532153</v>
      </c>
      <c r="M10" s="62" t="s">
        <v>114</v>
      </c>
      <c r="N10" s="62">
        <v>130.27946399999999</v>
      </c>
      <c r="O10" s="62">
        <v>0.88509455999999986</v>
      </c>
      <c r="P10" s="62">
        <v>4.9835519999999994E-2</v>
      </c>
      <c r="Q10" s="64" t="s">
        <v>114</v>
      </c>
      <c r="R10" s="62">
        <v>2.6016479999999998E-2</v>
      </c>
      <c r="S10" s="62">
        <v>6.3302399999999991E-3</v>
      </c>
      <c r="T10" s="62">
        <v>9.0770399999999998E-3</v>
      </c>
      <c r="U10" s="62">
        <v>0.19274975999999999</v>
      </c>
      <c r="V10" s="67">
        <v>3.1056480000000001E-2</v>
      </c>
      <c r="W10" s="71" t="s">
        <v>10</v>
      </c>
      <c r="X10" s="74">
        <v>11.93</v>
      </c>
      <c r="Y10" s="71">
        <v>2990</v>
      </c>
      <c r="Z10" s="71">
        <v>29.3</v>
      </c>
      <c r="AA10" s="71">
        <v>0.1</v>
      </c>
      <c r="AB10" s="71">
        <v>13.36</v>
      </c>
      <c r="AD10" s="87" t="s">
        <v>158</v>
      </c>
    </row>
    <row r="11" spans="2:30" x14ac:dyDescent="0.25">
      <c r="B11" s="8">
        <v>8</v>
      </c>
      <c r="C11" s="25" t="s">
        <v>11</v>
      </c>
      <c r="D11" s="62">
        <v>453.26358480000005</v>
      </c>
      <c r="E11" s="62">
        <v>1.02431676</v>
      </c>
      <c r="F11" s="62" t="s">
        <v>114</v>
      </c>
      <c r="G11" s="62">
        <v>49.706678887938139</v>
      </c>
      <c r="H11" s="62">
        <v>1.5646773172664563</v>
      </c>
      <c r="I11" s="62">
        <v>3.1182996338786992</v>
      </c>
      <c r="J11" s="62" t="s">
        <v>114</v>
      </c>
      <c r="K11" s="62" t="s">
        <v>114</v>
      </c>
      <c r="L11" s="62">
        <v>3.2005395933533842</v>
      </c>
      <c r="M11" s="62" t="s">
        <v>114</v>
      </c>
      <c r="N11" s="62">
        <v>102.5326056</v>
      </c>
      <c r="O11" s="62">
        <v>0.92344908000000003</v>
      </c>
      <c r="P11" s="62">
        <v>4.0051919999999998E-2</v>
      </c>
      <c r="Q11" s="64" t="s">
        <v>114</v>
      </c>
      <c r="R11" s="62">
        <v>3.7642200000000001E-2</v>
      </c>
      <c r="S11" s="62">
        <v>2.1140519999999999E-2</v>
      </c>
      <c r="T11" s="62">
        <v>2.6001240000000002E-2</v>
      </c>
      <c r="U11" s="62">
        <v>0.18983124000000001</v>
      </c>
      <c r="V11" s="67">
        <v>1.8622440000000001E-2</v>
      </c>
      <c r="W11" s="71" t="s">
        <v>11</v>
      </c>
      <c r="X11" s="71">
        <v>11.97</v>
      </c>
      <c r="Y11" s="71">
        <v>2970</v>
      </c>
      <c r="Z11" s="71">
        <v>30.3</v>
      </c>
      <c r="AA11" s="71">
        <v>0.1</v>
      </c>
      <c r="AB11" s="71">
        <v>8</v>
      </c>
      <c r="AD11" s="87" t="s">
        <v>159</v>
      </c>
    </row>
    <row r="12" spans="2:30" x14ac:dyDescent="0.25">
      <c r="B12" s="8">
        <v>9</v>
      </c>
      <c r="C12" s="25" t="s">
        <v>12</v>
      </c>
      <c r="D12" s="62">
        <v>439.34138639999998</v>
      </c>
      <c r="E12" s="62">
        <v>0.96800255999999985</v>
      </c>
      <c r="F12" s="62" t="s">
        <v>114</v>
      </c>
      <c r="G12" s="62">
        <v>49.624988592472945</v>
      </c>
      <c r="H12" s="62">
        <v>1.6091369932301682</v>
      </c>
      <c r="I12" s="62">
        <v>3.0642070516071063</v>
      </c>
      <c r="J12" s="62" t="s">
        <v>114</v>
      </c>
      <c r="K12" s="62" t="s">
        <v>114</v>
      </c>
      <c r="L12" s="62">
        <v>3.2266809373462735</v>
      </c>
      <c r="M12" s="62" t="s">
        <v>114</v>
      </c>
      <c r="N12" s="62">
        <v>134.5240512</v>
      </c>
      <c r="O12" s="62">
        <v>1.00071216</v>
      </c>
      <c r="P12" s="62">
        <v>4.7799359999999999E-2</v>
      </c>
      <c r="Q12" s="64" t="s">
        <v>114</v>
      </c>
      <c r="R12" s="62">
        <v>7.4788560000000004E-2</v>
      </c>
      <c r="S12" s="62">
        <v>8.5478399999999993E-3</v>
      </c>
      <c r="T12" s="62">
        <v>1.180368E-2</v>
      </c>
      <c r="U12" s="62">
        <v>0.18606168000000001</v>
      </c>
      <c r="V12" s="67">
        <v>3.0491999999999998E-2</v>
      </c>
      <c r="W12" s="71" t="s">
        <v>12</v>
      </c>
      <c r="X12" s="71">
        <v>11.93</v>
      </c>
      <c r="Y12" s="71">
        <v>2810</v>
      </c>
      <c r="Z12" s="71">
        <v>30.1</v>
      </c>
      <c r="AA12" s="71">
        <v>0.1</v>
      </c>
      <c r="AB12" s="71">
        <v>10.09</v>
      </c>
      <c r="AD12" s="87" t="s">
        <v>160</v>
      </c>
    </row>
    <row r="13" spans="2:30" x14ac:dyDescent="0.25">
      <c r="B13" s="8">
        <v>10</v>
      </c>
      <c r="C13" s="25" t="s">
        <v>13</v>
      </c>
      <c r="D13" s="62">
        <v>758.1717359999999</v>
      </c>
      <c r="E13" s="62">
        <v>1.596042</v>
      </c>
      <c r="F13" s="62" t="s">
        <v>114</v>
      </c>
      <c r="G13" s="62">
        <v>510.18837279409689</v>
      </c>
      <c r="H13" s="62">
        <v>0.5681470173971026</v>
      </c>
      <c r="I13" s="62">
        <v>4.1374798523575027</v>
      </c>
      <c r="J13" s="62">
        <v>23.541114213436</v>
      </c>
      <c r="K13" s="62" t="s">
        <v>114</v>
      </c>
      <c r="L13" s="62">
        <v>3.1368595486664361</v>
      </c>
      <c r="M13" s="62" t="s">
        <v>114</v>
      </c>
      <c r="N13" s="62">
        <v>0.97512911999999985</v>
      </c>
      <c r="O13" s="62">
        <v>0.15100344000000002</v>
      </c>
      <c r="P13" s="62">
        <v>5.1770879999999991E-2</v>
      </c>
      <c r="Q13" s="64" t="s">
        <v>114</v>
      </c>
      <c r="R13" s="62">
        <v>0.23058504000000002</v>
      </c>
      <c r="S13" s="62">
        <v>4.9492800000000003E-3</v>
      </c>
      <c r="T13" s="62">
        <v>7.2575999999999986E-3</v>
      </c>
      <c r="U13" s="62">
        <v>2.4222239999999999E-2</v>
      </c>
      <c r="V13" s="68" t="s">
        <v>114</v>
      </c>
      <c r="W13" s="71" t="s">
        <v>13</v>
      </c>
      <c r="X13" s="71">
        <v>10.93</v>
      </c>
      <c r="Y13" s="71">
        <v>4450</v>
      </c>
      <c r="Z13" s="71">
        <v>29.9</v>
      </c>
      <c r="AA13" s="71">
        <v>1E-3</v>
      </c>
      <c r="AB13" s="71">
        <v>0.38</v>
      </c>
      <c r="AD13" s="85" t="s">
        <v>161</v>
      </c>
    </row>
    <row r="14" spans="2:30" x14ac:dyDescent="0.25">
      <c r="B14" s="8">
        <v>11</v>
      </c>
      <c r="C14" s="25" t="s">
        <v>14</v>
      </c>
      <c r="D14" s="62">
        <v>731.68452000000002</v>
      </c>
      <c r="E14" s="62">
        <v>1.5255223200000001</v>
      </c>
      <c r="F14" s="62">
        <v>3.7779840000000002E-2</v>
      </c>
      <c r="G14" s="62">
        <v>509.22899605850347</v>
      </c>
      <c r="H14" s="62">
        <v>0.46655175998791465</v>
      </c>
      <c r="I14" s="62">
        <v>4.1884912278583801</v>
      </c>
      <c r="J14" s="62">
        <v>22.723898950596514</v>
      </c>
      <c r="K14" s="62" t="s">
        <v>114</v>
      </c>
      <c r="L14" s="62">
        <v>3.1568231361627532</v>
      </c>
      <c r="M14" s="62" t="s">
        <v>114</v>
      </c>
      <c r="N14" s="62">
        <v>0.23116968000000004</v>
      </c>
      <c r="O14" s="62">
        <v>0.14043960000000003</v>
      </c>
      <c r="P14" s="62">
        <v>4.5183599999999997E-2</v>
      </c>
      <c r="Q14" s="64" t="s">
        <v>114</v>
      </c>
      <c r="R14" s="62">
        <v>0.24731784000000001</v>
      </c>
      <c r="S14" s="62">
        <v>2.2493519999999996E-2</v>
      </c>
      <c r="T14" s="62">
        <v>1.791216E-2</v>
      </c>
      <c r="U14" s="62">
        <v>2.1399839999999996E-2</v>
      </c>
      <c r="V14" s="68" t="s">
        <v>114</v>
      </c>
      <c r="W14" s="71" t="s">
        <v>14</v>
      </c>
      <c r="X14" s="74">
        <v>10.92</v>
      </c>
      <c r="Y14" s="71">
        <v>4380</v>
      </c>
      <c r="Z14" s="71">
        <v>30.2</v>
      </c>
      <c r="AA14" s="71">
        <v>1E-3</v>
      </c>
      <c r="AB14" s="71">
        <v>0.95</v>
      </c>
      <c r="AC14" s="73">
        <v>1</v>
      </c>
      <c r="AD14" s="85" t="s">
        <v>162</v>
      </c>
    </row>
    <row r="15" spans="2:30" x14ac:dyDescent="0.25">
      <c r="B15" s="8">
        <v>12</v>
      </c>
      <c r="C15" s="25" t="s">
        <v>15</v>
      </c>
      <c r="D15" s="62">
        <v>734.79049999999995</v>
      </c>
      <c r="E15" s="62">
        <v>1.4636749999999998</v>
      </c>
      <c r="F15" s="62">
        <v>3.3350000000000005E-2</v>
      </c>
      <c r="G15" s="62">
        <v>503.48336174953204</v>
      </c>
      <c r="H15" s="62">
        <v>0.48669638544891364</v>
      </c>
      <c r="I15" s="62">
        <v>4.1419800697551432</v>
      </c>
      <c r="J15" s="62">
        <v>23.316136601178268</v>
      </c>
      <c r="K15" s="62" t="s">
        <v>114</v>
      </c>
      <c r="L15" s="62">
        <v>3.1083841396350609</v>
      </c>
      <c r="M15" s="62" t="s">
        <v>114</v>
      </c>
      <c r="N15" s="62">
        <v>0.11673</v>
      </c>
      <c r="O15" s="62">
        <v>0.13958500000000001</v>
      </c>
      <c r="P15" s="62">
        <v>3.1474999999999996E-2</v>
      </c>
      <c r="Q15" s="62">
        <v>1.0799999999999999E-2</v>
      </c>
      <c r="R15" s="62">
        <v>0.25037999999999999</v>
      </c>
      <c r="S15" s="62">
        <v>0.19972000000000001</v>
      </c>
      <c r="T15" s="62">
        <v>9.8069999999999991E-2</v>
      </c>
      <c r="U15" s="62">
        <v>2.2499999999999999E-2</v>
      </c>
      <c r="V15" s="68" t="s">
        <v>114</v>
      </c>
      <c r="W15" s="71" t="s">
        <v>15</v>
      </c>
      <c r="X15" s="71">
        <v>10.9</v>
      </c>
      <c r="Y15" s="71">
        <v>4460</v>
      </c>
      <c r="Z15" s="71">
        <v>29.2</v>
      </c>
      <c r="AA15" s="71">
        <v>1E-3</v>
      </c>
      <c r="AB15" s="71">
        <v>1.27</v>
      </c>
      <c r="AD15" s="85" t="s">
        <v>163</v>
      </c>
    </row>
    <row r="16" spans="2:30" x14ac:dyDescent="0.25">
      <c r="B16" s="8">
        <v>13</v>
      </c>
      <c r="C16" s="25" t="s">
        <v>16</v>
      </c>
      <c r="D16" s="62">
        <v>241.05502860000001</v>
      </c>
      <c r="E16" s="62">
        <v>0.55263674000000007</v>
      </c>
      <c r="F16" s="62" t="s">
        <v>114</v>
      </c>
      <c r="G16" s="62">
        <v>36.515497664119749</v>
      </c>
      <c r="H16" s="62">
        <v>0.63881704689430374</v>
      </c>
      <c r="I16" s="62">
        <v>2.0623336214339618</v>
      </c>
      <c r="J16" s="62" t="s">
        <v>114</v>
      </c>
      <c r="K16" s="62" t="s">
        <v>114</v>
      </c>
      <c r="L16" s="62">
        <v>3.112403047354432</v>
      </c>
      <c r="M16" s="62" t="s">
        <v>114</v>
      </c>
      <c r="N16" s="62">
        <v>62.911342800000007</v>
      </c>
      <c r="O16" s="62">
        <v>0.35407566000000001</v>
      </c>
      <c r="P16" s="62">
        <v>2.3870099999999998E-2</v>
      </c>
      <c r="Q16" s="64" t="s">
        <v>114</v>
      </c>
      <c r="R16" s="64" t="s">
        <v>114</v>
      </c>
      <c r="S16" s="62">
        <v>4.6284400000000002E-3</v>
      </c>
      <c r="T16" s="62">
        <v>9.5932199999999995E-3</v>
      </c>
      <c r="U16" s="62">
        <v>5.9205880000000002E-2</v>
      </c>
      <c r="V16" s="67">
        <v>9.2870000000000001E-3</v>
      </c>
      <c r="W16" s="71" t="s">
        <v>16</v>
      </c>
      <c r="X16" s="74">
        <v>11.82</v>
      </c>
      <c r="Y16" s="71">
        <v>1896</v>
      </c>
      <c r="Z16" s="71">
        <v>29.8</v>
      </c>
      <c r="AA16" s="71">
        <v>0.1</v>
      </c>
      <c r="AB16" s="71">
        <v>10.08</v>
      </c>
      <c r="AC16" s="73">
        <v>1</v>
      </c>
      <c r="AD16" s="85" t="s">
        <v>164</v>
      </c>
    </row>
    <row r="17" spans="2:30" x14ac:dyDescent="0.25">
      <c r="B17" s="8">
        <v>14</v>
      </c>
      <c r="C17" s="25" t="s">
        <v>17</v>
      </c>
      <c r="D17" s="62">
        <v>218.97001589999999</v>
      </c>
      <c r="E17" s="62">
        <v>0.62061876000000005</v>
      </c>
      <c r="F17" s="62" t="s">
        <v>114</v>
      </c>
      <c r="G17" s="62">
        <v>37.84979845143075</v>
      </c>
      <c r="H17" s="62">
        <v>0.58804927916610361</v>
      </c>
      <c r="I17" s="62">
        <v>2.0022709118435715</v>
      </c>
      <c r="J17" s="62" t="s">
        <v>114</v>
      </c>
      <c r="K17" s="62" t="s">
        <v>114</v>
      </c>
      <c r="L17" s="62">
        <v>3.1156307153254725</v>
      </c>
      <c r="M17" s="62" t="s">
        <v>114</v>
      </c>
      <c r="N17" s="62">
        <v>54.551435099999999</v>
      </c>
      <c r="O17" s="62">
        <v>0.37761371999999999</v>
      </c>
      <c r="P17" s="62">
        <v>1.968429E-2</v>
      </c>
      <c r="Q17" s="64" t="s">
        <v>114</v>
      </c>
      <c r="R17" s="62">
        <v>2.391774E-2</v>
      </c>
      <c r="S17" s="62">
        <v>3.4769400000000004E-3</v>
      </c>
      <c r="T17" s="62">
        <v>7.8556800000000003E-3</v>
      </c>
      <c r="U17" s="62">
        <v>4.1803440000000004E-2</v>
      </c>
      <c r="V17" s="67">
        <v>9.6693000000000005E-3</v>
      </c>
      <c r="W17" s="71" t="s">
        <v>17</v>
      </c>
      <c r="X17" s="71">
        <v>11.81</v>
      </c>
      <c r="Y17" s="71">
        <v>1710</v>
      </c>
      <c r="Z17" s="71">
        <v>30.6</v>
      </c>
      <c r="AA17" s="71">
        <v>0.1</v>
      </c>
      <c r="AB17" s="71">
        <v>7.68</v>
      </c>
      <c r="AD17" s="85" t="s">
        <v>165</v>
      </c>
    </row>
    <row r="18" spans="2:30" x14ac:dyDescent="0.25">
      <c r="B18" s="8">
        <v>15</v>
      </c>
      <c r="C18" s="25" t="s">
        <v>18</v>
      </c>
      <c r="D18" s="62">
        <v>216.09129999999999</v>
      </c>
      <c r="E18" s="62">
        <v>0.56215500000000007</v>
      </c>
      <c r="F18" s="62" t="s">
        <v>114</v>
      </c>
      <c r="G18" s="62">
        <v>41.404162712022469</v>
      </c>
      <c r="H18" s="62">
        <v>0.60756982601993614</v>
      </c>
      <c r="I18" s="62">
        <v>2.034281940703615</v>
      </c>
      <c r="J18" s="62" t="s">
        <v>114</v>
      </c>
      <c r="K18" s="62" t="s">
        <v>114</v>
      </c>
      <c r="L18" s="62">
        <v>3.1221598265354658</v>
      </c>
      <c r="M18" s="62" t="s">
        <v>114</v>
      </c>
      <c r="N18" s="62">
        <v>52.1479</v>
      </c>
      <c r="O18" s="62">
        <v>0.44722499999999998</v>
      </c>
      <c r="P18" s="62">
        <v>1.6400000000000001E-2</v>
      </c>
      <c r="Q18" s="64" t="s">
        <v>114</v>
      </c>
      <c r="R18" s="62">
        <v>2.0719999999999999E-2</v>
      </c>
      <c r="S18" s="62">
        <v>5.8099999999999992E-3</v>
      </c>
      <c r="T18" s="62">
        <v>1.7219999999999999E-2</v>
      </c>
      <c r="U18" s="62">
        <v>4.2345000000000001E-2</v>
      </c>
      <c r="V18" s="67">
        <v>1.1575E-2</v>
      </c>
      <c r="W18" s="71" t="s">
        <v>18</v>
      </c>
      <c r="X18" s="71">
        <v>11.83</v>
      </c>
      <c r="Y18" s="71">
        <v>1696</v>
      </c>
      <c r="Z18" s="71">
        <v>30.2</v>
      </c>
      <c r="AA18" s="71">
        <v>0.1</v>
      </c>
      <c r="AB18" s="71">
        <v>7</v>
      </c>
      <c r="AD18" s="85" t="s">
        <v>166</v>
      </c>
    </row>
    <row r="19" spans="2:30" x14ac:dyDescent="0.25">
      <c r="B19" s="8">
        <v>16</v>
      </c>
      <c r="C19" s="25" t="s">
        <v>19</v>
      </c>
      <c r="D19" s="62">
        <v>269.52050751999997</v>
      </c>
      <c r="E19" s="62">
        <v>2.4287274880000003</v>
      </c>
      <c r="F19" s="62" t="s">
        <v>114</v>
      </c>
      <c r="G19" s="62">
        <v>44.376464992957665</v>
      </c>
      <c r="H19" s="62">
        <v>3.1505037166143115</v>
      </c>
      <c r="I19" s="62">
        <v>2.9702274173617385</v>
      </c>
      <c r="J19" s="62" t="s">
        <v>114</v>
      </c>
      <c r="K19" s="62">
        <v>3.3740154370539077</v>
      </c>
      <c r="L19" s="62">
        <v>3.2922496288917054</v>
      </c>
      <c r="M19" s="62" t="s">
        <v>114</v>
      </c>
      <c r="N19" s="62">
        <v>66.614159040000004</v>
      </c>
      <c r="O19" s="62">
        <v>0.55664294400000003</v>
      </c>
      <c r="P19" s="62">
        <v>4.8520208000000002E-2</v>
      </c>
      <c r="Q19" s="62">
        <v>6.0179680000000003E-3</v>
      </c>
      <c r="R19" s="62">
        <v>2.2926657600000002</v>
      </c>
      <c r="S19" s="62">
        <v>9.6805807999999993E-2</v>
      </c>
      <c r="T19" s="62">
        <v>5.0249760000000004E-2</v>
      </c>
      <c r="U19" s="62">
        <v>6.9542175999999997E-2</v>
      </c>
      <c r="V19" s="67">
        <v>2.4241007999999998E-2</v>
      </c>
      <c r="W19" s="71" t="s">
        <v>19</v>
      </c>
      <c r="X19" s="74">
        <v>11.54</v>
      </c>
      <c r="Y19" s="71">
        <v>1378</v>
      </c>
      <c r="Z19" s="71">
        <v>30.1</v>
      </c>
      <c r="AA19" s="71">
        <v>0.1</v>
      </c>
      <c r="AB19" s="71">
        <v>4.3</v>
      </c>
      <c r="AC19" s="73">
        <v>1</v>
      </c>
      <c r="AD19" s="87" t="s">
        <v>167</v>
      </c>
    </row>
    <row r="20" spans="2:30" x14ac:dyDescent="0.25">
      <c r="B20" s="8">
        <v>17</v>
      </c>
      <c r="C20" s="25" t="s">
        <v>20</v>
      </c>
      <c r="D20" s="62">
        <v>235.78753749999998</v>
      </c>
      <c r="E20" s="62">
        <v>2.16705478</v>
      </c>
      <c r="F20" s="62" t="s">
        <v>114</v>
      </c>
      <c r="G20" s="62">
        <v>38.724569316016243</v>
      </c>
      <c r="H20" s="62">
        <v>2.6932812937731718</v>
      </c>
      <c r="I20" s="62">
        <v>2.6569751659905041</v>
      </c>
      <c r="J20" s="62" t="s">
        <v>114</v>
      </c>
      <c r="K20" s="62">
        <v>3.3410497189247677</v>
      </c>
      <c r="L20" s="62" t="s">
        <v>114</v>
      </c>
      <c r="M20" s="62" t="s">
        <v>114</v>
      </c>
      <c r="N20" s="62">
        <v>58.024973399999993</v>
      </c>
      <c r="O20" s="62">
        <v>0.51917144999999998</v>
      </c>
      <c r="P20" s="62">
        <v>4.181439E-2</v>
      </c>
      <c r="Q20" s="64" t="s">
        <v>114</v>
      </c>
      <c r="R20" s="62">
        <v>2.8060408299999997</v>
      </c>
      <c r="S20" s="62">
        <v>1.9627059999999998E-2</v>
      </c>
      <c r="T20" s="62">
        <v>1.2901949999999999E-2</v>
      </c>
      <c r="U20" s="62">
        <v>6.0028020000000001E-2</v>
      </c>
      <c r="V20" s="67">
        <v>2.3233569999999995E-2</v>
      </c>
      <c r="W20" s="71" t="s">
        <v>20</v>
      </c>
      <c r="X20" s="71">
        <v>11.53</v>
      </c>
      <c r="Y20" s="71">
        <v>1321</v>
      </c>
      <c r="Z20" s="71">
        <v>30.2</v>
      </c>
      <c r="AA20" s="71">
        <v>0.1</v>
      </c>
      <c r="AB20" s="71">
        <v>4.1399999999999997</v>
      </c>
      <c r="AD20" s="87" t="s">
        <v>168</v>
      </c>
    </row>
    <row r="21" spans="2:30" x14ac:dyDescent="0.25">
      <c r="B21" s="8">
        <v>18</v>
      </c>
      <c r="C21" s="25" t="s">
        <v>21</v>
      </c>
      <c r="D21" s="62">
        <v>235.5799245</v>
      </c>
      <c r="E21" s="62">
        <v>2.1509868999999999</v>
      </c>
      <c r="F21" s="62" t="s">
        <v>114</v>
      </c>
      <c r="G21" s="62">
        <v>38.865018109529728</v>
      </c>
      <c r="H21" s="62">
        <v>1.5512035391350212</v>
      </c>
      <c r="I21" s="62">
        <v>2.8534798604341907</v>
      </c>
      <c r="J21" s="62" t="s">
        <v>114</v>
      </c>
      <c r="K21" s="62">
        <v>3.4010627306797856</v>
      </c>
      <c r="L21" s="62">
        <v>3.3238392764197124</v>
      </c>
      <c r="M21" s="62" t="s">
        <v>114</v>
      </c>
      <c r="N21" s="62">
        <v>57.043183999999997</v>
      </c>
      <c r="O21" s="62">
        <v>0.54039545</v>
      </c>
      <c r="P21" s="62">
        <v>4.5556050000000001E-2</v>
      </c>
      <c r="Q21" s="64" t="s">
        <v>114</v>
      </c>
      <c r="R21" s="62">
        <v>2.566208</v>
      </c>
      <c r="S21" s="62">
        <v>1.24028E-2</v>
      </c>
      <c r="T21" s="62">
        <v>1.3165349999999999E-2</v>
      </c>
      <c r="U21" s="62">
        <v>5.9857649999999998E-2</v>
      </c>
      <c r="V21" s="67">
        <v>2.7906299999999998E-2</v>
      </c>
      <c r="W21" s="71" t="s">
        <v>21</v>
      </c>
      <c r="X21" s="71">
        <v>11.57</v>
      </c>
      <c r="Y21" s="71">
        <v>1322</v>
      </c>
      <c r="Z21" s="71">
        <v>29.4</v>
      </c>
      <c r="AA21" s="71">
        <v>0.1</v>
      </c>
      <c r="AB21" s="71">
        <v>4.0199999999999996</v>
      </c>
      <c r="AD21" s="87" t="s">
        <v>169</v>
      </c>
    </row>
    <row r="22" spans="2:30" x14ac:dyDescent="0.25">
      <c r="B22" s="8">
        <v>19</v>
      </c>
      <c r="C22" s="25" t="s">
        <v>22</v>
      </c>
      <c r="D22" s="62">
        <v>222.16500349999998</v>
      </c>
      <c r="E22" s="62">
        <v>0.60335884999999989</v>
      </c>
      <c r="F22" s="62">
        <v>3.0739349999999999E-2</v>
      </c>
      <c r="G22" s="62">
        <v>40.744551840952639</v>
      </c>
      <c r="H22" s="62">
        <v>0.66060513201903648</v>
      </c>
      <c r="I22" s="62">
        <v>2.2049652689457973</v>
      </c>
      <c r="J22" s="62" t="s">
        <v>114</v>
      </c>
      <c r="K22" s="62" t="s">
        <v>114</v>
      </c>
      <c r="L22" s="62">
        <v>3.12616766796465</v>
      </c>
      <c r="M22" s="62" t="s">
        <v>114</v>
      </c>
      <c r="N22" s="62">
        <v>50.028769349999997</v>
      </c>
      <c r="O22" s="62">
        <v>0.58757760000000003</v>
      </c>
      <c r="P22" s="62">
        <v>1.405415E-2</v>
      </c>
      <c r="Q22" s="64" t="s">
        <v>114</v>
      </c>
      <c r="R22" s="62">
        <v>0.89297130000000002</v>
      </c>
      <c r="S22" s="62">
        <v>3.9995999999999999E-3</v>
      </c>
      <c r="T22" s="62">
        <v>6.70135E-3</v>
      </c>
      <c r="U22" s="62">
        <v>4.1950349999999997E-2</v>
      </c>
      <c r="V22" s="67">
        <v>2.753765E-2</v>
      </c>
      <c r="W22" s="71" t="s">
        <v>22</v>
      </c>
      <c r="X22" s="74">
        <v>11.76</v>
      </c>
      <c r="Y22" s="71">
        <v>1648</v>
      </c>
      <c r="Z22" s="71">
        <v>30.1</v>
      </c>
      <c r="AA22" s="71">
        <v>0.1</v>
      </c>
      <c r="AB22" s="71">
        <v>6.57</v>
      </c>
      <c r="AC22" s="73">
        <v>1</v>
      </c>
      <c r="AD22" s="85" t="s">
        <v>170</v>
      </c>
    </row>
    <row r="23" spans="2:30" x14ac:dyDescent="0.25">
      <c r="B23" s="8">
        <v>20</v>
      </c>
      <c r="C23" s="25" t="s">
        <v>23</v>
      </c>
      <c r="D23" s="62">
        <v>254.59731096000002</v>
      </c>
      <c r="E23" s="62">
        <v>0.61353919400000001</v>
      </c>
      <c r="F23" s="62">
        <v>3.3377693999999999E-2</v>
      </c>
      <c r="G23" s="62">
        <v>38.277704030375922</v>
      </c>
      <c r="H23" s="62">
        <v>0.68715359396248499</v>
      </c>
      <c r="I23" s="62">
        <v>2.2334832694727464</v>
      </c>
      <c r="J23" s="62" t="s">
        <v>114</v>
      </c>
      <c r="K23" s="62" t="s">
        <v>114</v>
      </c>
      <c r="L23" s="62">
        <v>3.154881002235034</v>
      </c>
      <c r="M23" s="62" t="s">
        <v>114</v>
      </c>
      <c r="N23" s="62">
        <v>58.714222660000004</v>
      </c>
      <c r="O23" s="62">
        <v>0.6691382159999999</v>
      </c>
      <c r="P23" s="62">
        <v>1.7590191999999998E-2</v>
      </c>
      <c r="Q23" s="62">
        <v>1.3934032000000001E-2</v>
      </c>
      <c r="R23" s="62">
        <v>1.3264193019999999</v>
      </c>
      <c r="S23" s="62">
        <v>0.24171279999999998</v>
      </c>
      <c r="T23" s="62">
        <v>0.111985134</v>
      </c>
      <c r="U23" s="62">
        <v>5.3770942000000002E-2</v>
      </c>
      <c r="V23" s="67">
        <v>2.3348644000000002E-2</v>
      </c>
      <c r="W23" s="71" t="s">
        <v>23</v>
      </c>
      <c r="X23" s="71">
        <v>11.77</v>
      </c>
      <c r="Y23" s="71">
        <v>1663</v>
      </c>
      <c r="Z23" s="71">
        <v>30.4</v>
      </c>
      <c r="AA23" s="71">
        <v>0.1</v>
      </c>
      <c r="AB23" s="71">
        <v>6.75</v>
      </c>
      <c r="AD23" s="85" t="s">
        <v>171</v>
      </c>
    </row>
    <row r="24" spans="2:30" x14ac:dyDescent="0.25">
      <c r="B24" s="8">
        <v>21</v>
      </c>
      <c r="C24" s="25" t="s">
        <v>24</v>
      </c>
      <c r="D24" s="62">
        <v>254.85604451999998</v>
      </c>
      <c r="E24" s="62">
        <v>0.74180148300000004</v>
      </c>
      <c r="F24" s="62">
        <v>4.3730711999999998E-2</v>
      </c>
      <c r="G24" s="62">
        <v>39.647127174864956</v>
      </c>
      <c r="H24" s="62">
        <v>0.65896704417116214</v>
      </c>
      <c r="I24" s="62">
        <v>2.3650872507030778</v>
      </c>
      <c r="J24" s="62" t="s">
        <v>114</v>
      </c>
      <c r="K24" s="62" t="s">
        <v>114</v>
      </c>
      <c r="L24" s="62">
        <v>3.1616010069507428</v>
      </c>
      <c r="M24" s="62" t="s">
        <v>114</v>
      </c>
      <c r="N24" s="62">
        <v>59.041620090000002</v>
      </c>
      <c r="O24" s="62">
        <v>0.70831559700000002</v>
      </c>
      <c r="P24" s="62">
        <v>1.7842463999999999E-2</v>
      </c>
      <c r="Q24" s="64" t="s">
        <v>114</v>
      </c>
      <c r="R24" s="62">
        <v>1.971743391</v>
      </c>
      <c r="S24" s="62">
        <v>5.5861920000000002E-3</v>
      </c>
      <c r="T24" s="62">
        <v>1.1485044000000002E-2</v>
      </c>
      <c r="U24" s="62">
        <v>5.0770773000000005E-2</v>
      </c>
      <c r="V24" s="67">
        <v>2.9999726999999997E-2</v>
      </c>
      <c r="W24" s="71" t="s">
        <v>24</v>
      </c>
      <c r="X24" s="71">
        <v>11.75</v>
      </c>
      <c r="Y24" s="71">
        <v>1603</v>
      </c>
      <c r="Z24" s="71">
        <v>30</v>
      </c>
      <c r="AA24" s="71">
        <v>0.1</v>
      </c>
      <c r="AB24" s="71">
        <v>6.29</v>
      </c>
      <c r="AD24" s="85" t="s">
        <v>172</v>
      </c>
    </row>
    <row r="25" spans="2:30" x14ac:dyDescent="0.25">
      <c r="B25" s="8">
        <v>22</v>
      </c>
      <c r="C25" s="25" t="s">
        <v>25</v>
      </c>
      <c r="D25" s="62">
        <v>285.59984800000001</v>
      </c>
      <c r="E25" s="62">
        <v>0.68727815999999997</v>
      </c>
      <c r="F25" s="62">
        <v>3.5993400000000002E-2</v>
      </c>
      <c r="G25" s="62">
        <v>498.13347364560332</v>
      </c>
      <c r="H25" s="62">
        <v>0.5376632263530714</v>
      </c>
      <c r="I25" s="62">
        <v>2.057772736190675</v>
      </c>
      <c r="J25" s="62">
        <v>15.43114773957533</v>
      </c>
      <c r="K25" s="62" t="s">
        <v>114</v>
      </c>
      <c r="L25" s="62">
        <v>3.1199484128798778</v>
      </c>
      <c r="M25" s="62" t="s">
        <v>114</v>
      </c>
      <c r="N25" s="62">
        <v>8.0832040000000008E-2</v>
      </c>
      <c r="O25" s="62">
        <v>0.14003290000000002</v>
      </c>
      <c r="P25" s="62">
        <v>1.163636E-2</v>
      </c>
      <c r="Q25" s="64" t="s">
        <v>114</v>
      </c>
      <c r="R25" s="62">
        <v>0.26190846000000001</v>
      </c>
      <c r="S25" s="62">
        <v>6.7669599999999998E-3</v>
      </c>
      <c r="T25" s="62">
        <v>1.588328E-2</v>
      </c>
      <c r="U25" s="62">
        <v>1.2590160000000001E-2</v>
      </c>
      <c r="V25" s="68" t="s">
        <v>114</v>
      </c>
      <c r="W25" s="71" t="s">
        <v>25</v>
      </c>
      <c r="X25" s="74">
        <v>10.94</v>
      </c>
      <c r="Y25" s="71">
        <v>2920</v>
      </c>
      <c r="Z25" s="71">
        <v>29.6</v>
      </c>
      <c r="AA25" s="71">
        <v>1E-3</v>
      </c>
      <c r="AB25" s="71">
        <v>0.05</v>
      </c>
      <c r="AC25" s="73">
        <v>1</v>
      </c>
      <c r="AD25" s="85" t="s">
        <v>173</v>
      </c>
    </row>
    <row r="26" spans="2:30" x14ac:dyDescent="0.25">
      <c r="B26" s="8">
        <v>23</v>
      </c>
      <c r="C26" s="25" t="s">
        <v>26</v>
      </c>
      <c r="D26" s="62">
        <v>302.2688508</v>
      </c>
      <c r="E26" s="62">
        <v>0.73576052999999997</v>
      </c>
      <c r="F26" s="62" t="s">
        <v>114</v>
      </c>
      <c r="G26" s="62">
        <v>513.14989320217603</v>
      </c>
      <c r="H26" s="62">
        <v>0.43161346963997094</v>
      </c>
      <c r="I26" s="62">
        <v>2.0904130654157034</v>
      </c>
      <c r="J26" s="62">
        <v>16.102446660680322</v>
      </c>
      <c r="K26" s="62" t="s">
        <v>114</v>
      </c>
      <c r="L26" s="62">
        <v>3.2872817867888489</v>
      </c>
      <c r="M26" s="62" t="s">
        <v>114</v>
      </c>
      <c r="N26" s="62">
        <v>0.11857237999999999</v>
      </c>
      <c r="O26" s="62">
        <v>0.14575291000000001</v>
      </c>
      <c r="P26" s="62">
        <v>1.6107719999999999E-2</v>
      </c>
      <c r="Q26" s="64" t="s">
        <v>114</v>
      </c>
      <c r="R26" s="62">
        <v>0.24917564999999997</v>
      </c>
      <c r="S26" s="62">
        <v>3.5628599999999997E-3</v>
      </c>
      <c r="T26" s="62">
        <v>1.5913110000000001E-2</v>
      </c>
      <c r="U26" s="62">
        <v>1.128239E-2</v>
      </c>
      <c r="V26" s="68" t="s">
        <v>114</v>
      </c>
      <c r="W26" s="71" t="s">
        <v>26</v>
      </c>
      <c r="X26" s="71">
        <v>10.95</v>
      </c>
      <c r="Y26" s="71">
        <v>3020</v>
      </c>
      <c r="Z26" s="71">
        <v>29.6</v>
      </c>
      <c r="AA26" s="71">
        <v>1E-3</v>
      </c>
      <c r="AB26" s="71">
        <v>0.22</v>
      </c>
      <c r="AD26" s="85" t="s">
        <v>174</v>
      </c>
    </row>
    <row r="27" spans="2:30" x14ac:dyDescent="0.25">
      <c r="B27" s="8">
        <v>24</v>
      </c>
      <c r="C27" s="25" t="s">
        <v>27</v>
      </c>
      <c r="D27" s="62">
        <v>336.44668032000004</v>
      </c>
      <c r="E27" s="62">
        <v>0.83641409999999994</v>
      </c>
      <c r="F27" s="62">
        <v>3.9482964000000002E-2</v>
      </c>
      <c r="G27" s="62">
        <v>551.16245601383162</v>
      </c>
      <c r="H27" s="62">
        <v>0.54352988124960455</v>
      </c>
      <c r="I27" s="62">
        <v>2.1558402521370184</v>
      </c>
      <c r="J27" s="62">
        <v>16.473045286614678</v>
      </c>
      <c r="K27" s="62" t="s">
        <v>114</v>
      </c>
      <c r="L27" s="62">
        <v>3.2669318013268578</v>
      </c>
      <c r="M27" s="62" t="s">
        <v>114</v>
      </c>
      <c r="N27" s="62">
        <v>0.68184196200000002</v>
      </c>
      <c r="O27" s="62">
        <v>0.160734132</v>
      </c>
      <c r="P27" s="62">
        <v>1.1359764000000001E-2</v>
      </c>
      <c r="Q27" s="62">
        <v>1.1957382000000001E-2</v>
      </c>
      <c r="R27" s="62">
        <v>0.34328885399999998</v>
      </c>
      <c r="S27" s="62">
        <v>0.20635397999999999</v>
      </c>
      <c r="T27" s="62">
        <v>0.37022686199999999</v>
      </c>
      <c r="U27" s="62">
        <v>1.3589532000000001E-2</v>
      </c>
      <c r="V27" s="68" t="s">
        <v>114</v>
      </c>
      <c r="W27" s="71" t="s">
        <v>27</v>
      </c>
      <c r="X27" s="71">
        <v>10.93</v>
      </c>
      <c r="Y27" s="71">
        <v>3090</v>
      </c>
      <c r="Z27" s="71">
        <v>28.9</v>
      </c>
      <c r="AA27" s="71">
        <v>1E-3</v>
      </c>
      <c r="AB27" s="71">
        <v>0.3</v>
      </c>
      <c r="AD27" s="85" t="s">
        <v>175</v>
      </c>
    </row>
    <row r="28" spans="2:30" x14ac:dyDescent="0.25">
      <c r="B28" s="8">
        <v>25</v>
      </c>
      <c r="C28" s="25" t="s">
        <v>28</v>
      </c>
      <c r="D28" s="62">
        <v>167.2308792</v>
      </c>
      <c r="E28" s="62">
        <v>0.48844655999999997</v>
      </c>
      <c r="F28" s="62" t="s">
        <v>114</v>
      </c>
      <c r="G28" s="62">
        <v>52.495655640756091</v>
      </c>
      <c r="H28" s="62">
        <v>0.39503052509184633</v>
      </c>
      <c r="I28" s="62">
        <v>1.8237106954093658</v>
      </c>
      <c r="J28" s="62" t="s">
        <v>114</v>
      </c>
      <c r="K28" s="62" t="s">
        <v>114</v>
      </c>
      <c r="L28" s="62">
        <v>3.551895234543256</v>
      </c>
      <c r="M28" s="62" t="s">
        <v>114</v>
      </c>
      <c r="N28" s="62">
        <v>38.070642960000001</v>
      </c>
      <c r="O28" s="62">
        <v>0.31179959999999995</v>
      </c>
      <c r="P28" s="62">
        <v>1.4353919999999999E-2</v>
      </c>
      <c r="Q28" s="64" t="s">
        <v>114</v>
      </c>
      <c r="R28" s="62">
        <v>2.8108079999999997E-2</v>
      </c>
      <c r="S28" s="62">
        <v>5.2063200000000004E-3</v>
      </c>
      <c r="T28" s="62">
        <v>1.5099839999999998E-2</v>
      </c>
      <c r="U28" s="62">
        <v>2.3551919999999997E-2</v>
      </c>
      <c r="V28" s="67">
        <v>1.2514320000000001E-2</v>
      </c>
      <c r="W28" s="71" t="s">
        <v>28</v>
      </c>
      <c r="X28" s="71">
        <v>11.72</v>
      </c>
      <c r="Y28" s="71">
        <v>1325</v>
      </c>
      <c r="Z28" s="71">
        <v>30.2</v>
      </c>
      <c r="AA28" s="71">
        <v>0.1</v>
      </c>
      <c r="AB28" s="71">
        <v>7.74</v>
      </c>
      <c r="AD28" s="87" t="s">
        <v>176</v>
      </c>
    </row>
    <row r="29" spans="2:30" x14ac:dyDescent="0.25">
      <c r="B29" s="8">
        <v>26</v>
      </c>
      <c r="C29" s="25" t="s">
        <v>29</v>
      </c>
      <c r="D29" s="62">
        <v>155.77886100000001</v>
      </c>
      <c r="E29" s="62">
        <v>0.43654729999999992</v>
      </c>
      <c r="F29" s="62" t="s">
        <v>114</v>
      </c>
      <c r="G29" s="62">
        <v>38.646084721610826</v>
      </c>
      <c r="H29" s="62">
        <v>0.37058101644046182</v>
      </c>
      <c r="I29" s="62">
        <v>1.771533004207807</v>
      </c>
      <c r="J29" s="62" t="s">
        <v>114</v>
      </c>
      <c r="K29" s="62" t="s">
        <v>114</v>
      </c>
      <c r="L29" s="62">
        <v>3.3986797690369039</v>
      </c>
      <c r="M29" s="62" t="s">
        <v>114</v>
      </c>
      <c r="N29" s="62">
        <v>34.00779095</v>
      </c>
      <c r="O29" s="62">
        <v>0.32895114000000003</v>
      </c>
      <c r="P29" s="62">
        <v>2.5054330000000003E-2</v>
      </c>
      <c r="Q29" s="62">
        <v>6.9904800000000012E-3</v>
      </c>
      <c r="R29" s="62">
        <v>6.816229E-2</v>
      </c>
      <c r="S29" s="62">
        <v>0.12928811000000001</v>
      </c>
      <c r="T29" s="62">
        <v>7.0410689999999998E-2</v>
      </c>
      <c r="U29" s="62">
        <v>1.835001E-2</v>
      </c>
      <c r="V29" s="68" t="s">
        <v>114</v>
      </c>
      <c r="W29" s="71" t="s">
        <v>29</v>
      </c>
      <c r="X29" s="74">
        <v>11.69</v>
      </c>
      <c r="Y29" s="71">
        <v>1206</v>
      </c>
      <c r="Z29" s="71">
        <v>30.2</v>
      </c>
      <c r="AA29" s="71">
        <v>0.1</v>
      </c>
      <c r="AB29" s="71">
        <v>6.26</v>
      </c>
      <c r="AC29" s="73">
        <v>1</v>
      </c>
      <c r="AD29" s="87" t="s">
        <v>177</v>
      </c>
    </row>
    <row r="30" spans="2:30" x14ac:dyDescent="0.25">
      <c r="B30" s="8">
        <v>27</v>
      </c>
      <c r="C30" s="25" t="s">
        <v>30</v>
      </c>
      <c r="D30" s="62">
        <v>154.47438019999998</v>
      </c>
      <c r="E30" s="62">
        <v>2.1449071699999998</v>
      </c>
      <c r="F30" s="62">
        <v>3.8805339999999994E-2</v>
      </c>
      <c r="G30" s="62">
        <v>38.967407056110936</v>
      </c>
      <c r="H30" s="62">
        <v>0.37702967478261323</v>
      </c>
      <c r="I30" s="62">
        <v>1.9440652664327407</v>
      </c>
      <c r="J30" s="62" t="s">
        <v>114</v>
      </c>
      <c r="K30" s="62" t="s">
        <v>114</v>
      </c>
      <c r="L30" s="62">
        <v>3.5384684917356104</v>
      </c>
      <c r="M30" s="62" t="s">
        <v>114</v>
      </c>
      <c r="N30" s="62">
        <v>32.375585409999999</v>
      </c>
      <c r="O30" s="62">
        <v>0.36888578999999999</v>
      </c>
      <c r="P30" s="62">
        <v>8.7176600000000003E-3</v>
      </c>
      <c r="Q30" s="64" t="s">
        <v>114</v>
      </c>
      <c r="R30" s="62">
        <v>0.13385644999999999</v>
      </c>
      <c r="S30" s="62">
        <v>1.130843E-2</v>
      </c>
      <c r="T30" s="62">
        <v>0.11602255000000002</v>
      </c>
      <c r="U30" s="62">
        <v>1.7384220000000002E-2</v>
      </c>
      <c r="V30" s="67">
        <v>1.2759670000000001E-2</v>
      </c>
      <c r="W30" s="71" t="s">
        <v>30</v>
      </c>
      <c r="X30" s="71">
        <v>11.67</v>
      </c>
      <c r="Y30" s="71">
        <v>1192</v>
      </c>
      <c r="Z30" s="71">
        <v>29.7</v>
      </c>
      <c r="AA30" s="71">
        <v>0.1</v>
      </c>
      <c r="AB30" s="71">
        <v>5.85</v>
      </c>
      <c r="AD30" s="87" t="s">
        <v>178</v>
      </c>
    </row>
    <row r="31" spans="2:30" x14ac:dyDescent="0.25">
      <c r="B31" s="8">
        <v>28</v>
      </c>
      <c r="C31" s="25" t="s">
        <v>31</v>
      </c>
      <c r="D31" s="62">
        <v>174.36347585999999</v>
      </c>
      <c r="E31" s="62">
        <v>1.5146377740000001</v>
      </c>
      <c r="F31" s="62">
        <v>5.7034152000000005E-2</v>
      </c>
      <c r="G31" s="62">
        <v>35.305638286466099</v>
      </c>
      <c r="H31" s="62">
        <v>0.46539765725955257</v>
      </c>
      <c r="I31" s="62">
        <v>1.8368215549097595</v>
      </c>
      <c r="J31" s="62" t="s">
        <v>114</v>
      </c>
      <c r="K31" s="62">
        <v>3.4806487878304719</v>
      </c>
      <c r="L31" s="62">
        <v>3.6258960472613797</v>
      </c>
      <c r="M31" s="62" t="s">
        <v>114</v>
      </c>
      <c r="N31" s="62">
        <v>38.885617295999999</v>
      </c>
      <c r="O31" s="62">
        <v>0.40212725400000005</v>
      </c>
      <c r="P31" s="62">
        <v>4.5785411999999998E-2</v>
      </c>
      <c r="Q31" s="62">
        <v>7.2103410000000012E-3</v>
      </c>
      <c r="R31" s="62">
        <v>10.424450574</v>
      </c>
      <c r="S31" s="62">
        <v>9.8350470000000013E-3</v>
      </c>
      <c r="T31" s="62">
        <v>2.8430937000000003E-2</v>
      </c>
      <c r="U31" s="62">
        <v>3.2555475E-2</v>
      </c>
      <c r="V31" s="67">
        <v>1.8991116000000002E-2</v>
      </c>
      <c r="W31" s="71" t="s">
        <v>31</v>
      </c>
      <c r="X31" s="71">
        <v>11.35</v>
      </c>
      <c r="Y31" s="71">
        <v>895</v>
      </c>
      <c r="Z31" s="71">
        <v>29.8</v>
      </c>
      <c r="AA31" s="71">
        <v>0.1</v>
      </c>
      <c r="AB31" s="71">
        <v>6.1</v>
      </c>
      <c r="AD31" s="85" t="s">
        <v>179</v>
      </c>
    </row>
    <row r="32" spans="2:30" x14ac:dyDescent="0.25">
      <c r="B32" s="8">
        <v>29</v>
      </c>
      <c r="C32" s="25" t="s">
        <v>32</v>
      </c>
      <c r="D32" s="62">
        <v>167.39172840000001</v>
      </c>
      <c r="E32" s="62">
        <v>1.4248221000000003</v>
      </c>
      <c r="F32" s="62">
        <v>4.0534649999999998E-2</v>
      </c>
      <c r="G32" s="62">
        <v>39.381607096692463</v>
      </c>
      <c r="H32" s="62">
        <v>0.47096437508085465</v>
      </c>
      <c r="I32" s="62">
        <v>2.1534285986706765</v>
      </c>
      <c r="J32" s="62" t="s">
        <v>114</v>
      </c>
      <c r="K32" s="62">
        <v>3.5063552066783554</v>
      </c>
      <c r="L32" s="62">
        <v>4.4003206738319216</v>
      </c>
      <c r="M32" s="62" t="s">
        <v>114</v>
      </c>
      <c r="N32" s="62">
        <v>36.339721860000004</v>
      </c>
      <c r="O32" s="62">
        <v>0.38997933000000007</v>
      </c>
      <c r="P32" s="62">
        <v>4.0286220000000005E-2</v>
      </c>
      <c r="Q32" s="62">
        <v>6.6214200000000003E-3</v>
      </c>
      <c r="R32" s="62">
        <v>10.02001845</v>
      </c>
      <c r="S32" s="62">
        <v>1.02921E-2</v>
      </c>
      <c r="T32" s="62">
        <v>2.0660250000000002E-2</v>
      </c>
      <c r="U32" s="62">
        <v>3.0303390000000003E-2</v>
      </c>
      <c r="V32" s="67">
        <v>1.7537130000000001E-2</v>
      </c>
      <c r="W32" s="71" t="s">
        <v>32</v>
      </c>
      <c r="X32" s="74">
        <v>11.33</v>
      </c>
      <c r="Y32" s="71">
        <v>903</v>
      </c>
      <c r="Z32" s="71">
        <v>29.6</v>
      </c>
      <c r="AA32" s="71">
        <v>0.1</v>
      </c>
      <c r="AB32" s="71">
        <v>3.81</v>
      </c>
      <c r="AC32" s="73">
        <v>1</v>
      </c>
      <c r="AD32" s="85" t="s">
        <v>180</v>
      </c>
    </row>
    <row r="33" spans="2:30" x14ac:dyDescent="0.25">
      <c r="B33" s="8">
        <v>30</v>
      </c>
      <c r="C33" s="25" t="s">
        <v>33</v>
      </c>
      <c r="D33" s="62">
        <v>159.15264999999999</v>
      </c>
      <c r="E33" s="62">
        <v>1.4000450000000002</v>
      </c>
      <c r="F33" s="62">
        <v>5.8355000000000004E-2</v>
      </c>
      <c r="G33" s="62">
        <v>38.853629067924736</v>
      </c>
      <c r="H33" s="62">
        <v>0.4520806389769042</v>
      </c>
      <c r="I33" s="62">
        <v>1.9409332505754118</v>
      </c>
      <c r="J33" s="62" t="s">
        <v>114</v>
      </c>
      <c r="K33" s="62">
        <v>3.5265333885643235</v>
      </c>
      <c r="L33" s="62" t="s">
        <v>114</v>
      </c>
      <c r="M33" s="62" t="s">
        <v>114</v>
      </c>
      <c r="N33" s="62">
        <v>33.967039999999997</v>
      </c>
      <c r="O33" s="62">
        <v>0.36718000000000001</v>
      </c>
      <c r="P33" s="62">
        <v>4.2804999999999996E-2</v>
      </c>
      <c r="Q33" s="62">
        <v>7.195E-3</v>
      </c>
      <c r="R33" s="62">
        <v>10.094405</v>
      </c>
      <c r="S33" s="62">
        <v>6.4800000000000005E-3</v>
      </c>
      <c r="T33" s="62">
        <v>7.2200000000000007E-3</v>
      </c>
      <c r="U33" s="62">
        <v>2.9304999999999998E-2</v>
      </c>
      <c r="V33" s="67">
        <v>1.6989999999999998E-2</v>
      </c>
      <c r="W33" s="71" t="s">
        <v>33</v>
      </c>
      <c r="X33" s="71">
        <v>11.32</v>
      </c>
      <c r="Y33" s="71">
        <v>890</v>
      </c>
      <c r="Z33" s="71">
        <v>28.9</v>
      </c>
      <c r="AA33" s="71">
        <v>0.1</v>
      </c>
      <c r="AB33" s="71">
        <v>2.99</v>
      </c>
      <c r="AD33" s="85" t="s">
        <v>181</v>
      </c>
    </row>
    <row r="34" spans="2:30" x14ac:dyDescent="0.25">
      <c r="B34" s="8">
        <v>31</v>
      </c>
      <c r="C34" s="25" t="s">
        <v>34</v>
      </c>
      <c r="D34" s="62">
        <v>154.4121835</v>
      </c>
      <c r="E34" s="62">
        <v>0.51933694999999991</v>
      </c>
      <c r="F34" s="62">
        <v>4.0622200000000004E-2</v>
      </c>
      <c r="G34" s="62">
        <v>37.096143271993398</v>
      </c>
      <c r="H34" s="62">
        <v>0.35393127758296083</v>
      </c>
      <c r="I34" s="62">
        <v>2.1080253987706783</v>
      </c>
      <c r="J34" s="62" t="s">
        <v>114</v>
      </c>
      <c r="K34" s="62" t="s">
        <v>114</v>
      </c>
      <c r="L34" s="62">
        <v>3.3812027267397737</v>
      </c>
      <c r="M34" s="62" t="s">
        <v>114</v>
      </c>
      <c r="N34" s="62">
        <v>36.263206650000001</v>
      </c>
      <c r="O34" s="62">
        <v>0.35206579999999998</v>
      </c>
      <c r="P34" s="62">
        <v>1.5508549999999999E-2</v>
      </c>
      <c r="Q34" s="64" t="s">
        <v>114</v>
      </c>
      <c r="R34" s="62">
        <v>3.1803990999999998</v>
      </c>
      <c r="S34" s="62">
        <v>8.3880499999999993E-3</v>
      </c>
      <c r="T34" s="62">
        <v>1.174125E-2</v>
      </c>
      <c r="U34" s="62">
        <v>1.7624499999999998E-2</v>
      </c>
      <c r="V34" s="67">
        <v>1.756895E-2</v>
      </c>
      <c r="W34" s="71" t="s">
        <v>34</v>
      </c>
      <c r="X34" s="71">
        <v>11.58</v>
      </c>
      <c r="Y34" s="71">
        <v>1138</v>
      </c>
      <c r="Z34" s="71">
        <v>31.1</v>
      </c>
      <c r="AA34" s="71">
        <v>0.1</v>
      </c>
      <c r="AB34" s="71">
        <v>8.76</v>
      </c>
      <c r="AD34" s="85" t="s">
        <v>182</v>
      </c>
    </row>
    <row r="35" spans="2:30" x14ac:dyDescent="0.25">
      <c r="B35" s="8">
        <v>32</v>
      </c>
      <c r="C35" s="25" t="s">
        <v>35</v>
      </c>
      <c r="D35" s="62">
        <v>156.54071160000001</v>
      </c>
      <c r="E35" s="62">
        <v>0.49254036000000007</v>
      </c>
      <c r="F35" s="62">
        <v>5.9582639999999999E-2</v>
      </c>
      <c r="G35" s="62">
        <v>42.459992756722556</v>
      </c>
      <c r="H35" s="62">
        <v>0.35381658435338276</v>
      </c>
      <c r="I35" s="62">
        <v>2.5603746767203632</v>
      </c>
      <c r="J35" s="62" t="s">
        <v>114</v>
      </c>
      <c r="K35" s="62" t="s">
        <v>114</v>
      </c>
      <c r="L35" s="62">
        <v>3.5060624137292793</v>
      </c>
      <c r="M35" s="62" t="s">
        <v>114</v>
      </c>
      <c r="N35" s="62">
        <v>37.047696660000007</v>
      </c>
      <c r="O35" s="62">
        <v>0.34588047000000005</v>
      </c>
      <c r="P35" s="62">
        <v>2.2455030000000004E-2</v>
      </c>
      <c r="Q35" s="64" t="s">
        <v>114</v>
      </c>
      <c r="R35" s="62">
        <v>3.4250182199999997</v>
      </c>
      <c r="S35" s="62">
        <v>7.7976600000000005E-3</v>
      </c>
      <c r="T35" s="62">
        <v>1.4956499999999999E-2</v>
      </c>
      <c r="U35" s="62">
        <v>1.9042919999999998E-2</v>
      </c>
      <c r="V35" s="67">
        <v>1.6857750000000001E-2</v>
      </c>
      <c r="W35" s="71" t="s">
        <v>35</v>
      </c>
      <c r="X35" s="74">
        <v>11.61</v>
      </c>
      <c r="Y35" s="71">
        <v>1118</v>
      </c>
      <c r="Z35" s="71">
        <v>31.4</v>
      </c>
      <c r="AA35" s="71">
        <v>0.1</v>
      </c>
      <c r="AB35" s="71">
        <v>4</v>
      </c>
      <c r="AC35" s="73">
        <v>1</v>
      </c>
      <c r="AD35" s="85" t="s">
        <v>183</v>
      </c>
    </row>
    <row r="36" spans="2:30" x14ac:dyDescent="0.25">
      <c r="B36" s="8">
        <v>33</v>
      </c>
      <c r="C36" s="25" t="s">
        <v>36</v>
      </c>
      <c r="D36" s="62">
        <v>160.7714306</v>
      </c>
      <c r="E36" s="62">
        <v>0.52096242000000004</v>
      </c>
      <c r="F36" s="62">
        <v>3.6062620000000004E-2</v>
      </c>
      <c r="G36" s="62">
        <v>40.50685766305552</v>
      </c>
      <c r="H36" s="62">
        <v>0.33464170389742559</v>
      </c>
      <c r="I36" s="62">
        <v>2.2110299871111665</v>
      </c>
      <c r="J36" s="62" t="s">
        <v>114</v>
      </c>
      <c r="K36" s="62" t="s">
        <v>114</v>
      </c>
      <c r="L36" s="62">
        <v>3.592577731347304</v>
      </c>
      <c r="M36" s="62" t="s">
        <v>114</v>
      </c>
      <c r="N36" s="62">
        <v>37.254148800000003</v>
      </c>
      <c r="O36" s="62">
        <v>0.34540572000000003</v>
      </c>
      <c r="P36" s="62">
        <v>1.6864979999999998E-2</v>
      </c>
      <c r="Q36" s="64" t="s">
        <v>114</v>
      </c>
      <c r="R36" s="62">
        <v>4.87388814</v>
      </c>
      <c r="S36" s="62">
        <v>8.7133200000000001E-3</v>
      </c>
      <c r="T36" s="62">
        <v>2.5244340000000004E-2</v>
      </c>
      <c r="U36" s="62">
        <v>1.932414E-2</v>
      </c>
      <c r="V36" s="67">
        <v>2.240062E-2</v>
      </c>
      <c r="W36" s="71" t="s">
        <v>36</v>
      </c>
      <c r="X36" s="71">
        <v>11.62</v>
      </c>
      <c r="Y36" s="71">
        <v>1119</v>
      </c>
      <c r="Z36" s="71">
        <v>30.5</v>
      </c>
      <c r="AA36" s="71">
        <v>0.1</v>
      </c>
      <c r="AB36" s="71">
        <v>6</v>
      </c>
      <c r="AD36" s="85" t="s">
        <v>184</v>
      </c>
    </row>
    <row r="37" spans="2:30" x14ac:dyDescent="0.25">
      <c r="B37" s="8">
        <v>34</v>
      </c>
      <c r="C37" s="25" t="s">
        <v>37</v>
      </c>
      <c r="D37" s="62">
        <v>105.9403204</v>
      </c>
      <c r="E37" s="62">
        <v>0.40417156000000004</v>
      </c>
      <c r="F37" s="62" t="s">
        <v>114</v>
      </c>
      <c r="G37" s="62">
        <v>98.804843494058531</v>
      </c>
      <c r="H37" s="62">
        <v>0.42448147779018514</v>
      </c>
      <c r="I37" s="62">
        <v>1.659007190265978</v>
      </c>
      <c r="J37" s="62">
        <v>0.9772082690987145</v>
      </c>
      <c r="K37" s="62" t="s">
        <v>114</v>
      </c>
      <c r="L37" s="62">
        <v>3.4119251688901331</v>
      </c>
      <c r="M37" s="62">
        <v>4.9747460304762594</v>
      </c>
      <c r="N37" s="62">
        <v>4.9450672200000003</v>
      </c>
      <c r="O37" s="62">
        <v>0.13628196000000001</v>
      </c>
      <c r="P37" s="62">
        <v>5.1996899999999999E-3</v>
      </c>
      <c r="Q37" s="64" t="s">
        <v>114</v>
      </c>
      <c r="R37" s="62">
        <v>5.7250599999999999E-2</v>
      </c>
      <c r="S37" s="62">
        <v>4.8157280000000004E-2</v>
      </c>
      <c r="T37" s="62">
        <v>4.5520610000000003E-2</v>
      </c>
      <c r="U37" s="62">
        <v>2.3518899999999999E-2</v>
      </c>
      <c r="V37" s="68" t="s">
        <v>114</v>
      </c>
      <c r="W37" s="71" t="s">
        <v>37</v>
      </c>
      <c r="X37" s="71">
        <v>11.39</v>
      </c>
      <c r="Y37" s="71">
        <v>1105</v>
      </c>
      <c r="Z37" s="71">
        <v>30.3</v>
      </c>
      <c r="AA37" s="71">
        <v>5.0000000000000001E-4</v>
      </c>
      <c r="AB37" s="71">
        <v>0.06</v>
      </c>
      <c r="AD37" s="87" t="s">
        <v>185</v>
      </c>
    </row>
    <row r="38" spans="2:30" x14ac:dyDescent="0.25">
      <c r="B38" s="8">
        <v>35</v>
      </c>
      <c r="C38" s="25" t="s">
        <v>38</v>
      </c>
      <c r="D38" s="62">
        <v>111.85378229999999</v>
      </c>
      <c r="E38" s="62">
        <v>0.35822084999999998</v>
      </c>
      <c r="F38" s="62" t="s">
        <v>114</v>
      </c>
      <c r="G38" s="62">
        <v>82.854661943123446</v>
      </c>
      <c r="H38" s="62">
        <v>0.31327284278885431</v>
      </c>
      <c r="I38" s="62">
        <v>1.641492526651037</v>
      </c>
      <c r="J38" s="62">
        <v>1.0828489398993568</v>
      </c>
      <c r="K38" s="62" t="s">
        <v>114</v>
      </c>
      <c r="L38" s="62">
        <v>3.4433794265164339</v>
      </c>
      <c r="M38" s="62">
        <v>5.2987162958503369</v>
      </c>
      <c r="N38" s="62">
        <v>5.2983629399999996</v>
      </c>
      <c r="O38" s="62">
        <v>0.14158482</v>
      </c>
      <c r="P38" s="64" t="s">
        <v>114</v>
      </c>
      <c r="Q38" s="64" t="s">
        <v>114</v>
      </c>
      <c r="R38" s="62">
        <v>3.9358409999999996E-2</v>
      </c>
      <c r="S38" s="62">
        <v>5.6327700000000005E-3</v>
      </c>
      <c r="T38" s="62">
        <v>2.2044360000000002E-2</v>
      </c>
      <c r="U38" s="62">
        <v>2.6293019999999997E-2</v>
      </c>
      <c r="V38" s="68" t="s">
        <v>114</v>
      </c>
      <c r="W38" s="71" t="s">
        <v>38</v>
      </c>
      <c r="X38" s="71">
        <v>11.43</v>
      </c>
      <c r="Y38" s="71">
        <v>1123</v>
      </c>
      <c r="Z38" s="71">
        <v>30.5</v>
      </c>
      <c r="AA38" s="71">
        <v>5.0000000000000001E-4</v>
      </c>
      <c r="AB38" s="71">
        <v>0.31</v>
      </c>
      <c r="AD38" s="87" t="s">
        <v>186</v>
      </c>
    </row>
    <row r="39" spans="2:30" x14ac:dyDescent="0.25">
      <c r="B39" s="8">
        <v>36</v>
      </c>
      <c r="C39" s="25" t="s">
        <v>39</v>
      </c>
      <c r="D39" s="62">
        <v>111.47821140000001</v>
      </c>
      <c r="E39" s="62">
        <v>0.34572006</v>
      </c>
      <c r="F39" s="62" t="s">
        <v>114</v>
      </c>
      <c r="G39" s="62">
        <v>99.619971455150676</v>
      </c>
      <c r="H39" s="62">
        <v>0.43439298940997956</v>
      </c>
      <c r="I39" s="62">
        <v>9.5333239442493891</v>
      </c>
      <c r="J39" s="62">
        <v>1.5194405481837778</v>
      </c>
      <c r="K39" s="62" t="s">
        <v>114</v>
      </c>
      <c r="L39" s="62">
        <v>3.5509461757310601</v>
      </c>
      <c r="M39" s="62">
        <v>5.244049114141319</v>
      </c>
      <c r="N39" s="62">
        <v>4.3044467100000006</v>
      </c>
      <c r="O39" s="62">
        <v>0.13006461</v>
      </c>
      <c r="P39" s="62">
        <v>4.95489E-3</v>
      </c>
      <c r="Q39" s="64" t="s">
        <v>114</v>
      </c>
      <c r="R39" s="62">
        <v>4.373229E-2</v>
      </c>
      <c r="S39" s="62">
        <v>4.8045900000000001E-3</v>
      </c>
      <c r="T39" s="62">
        <v>1.2324600000000002E-2</v>
      </c>
      <c r="U39" s="62">
        <v>2.318628E-2</v>
      </c>
      <c r="V39" s="68" t="s">
        <v>114</v>
      </c>
      <c r="W39" s="71" t="s">
        <v>39</v>
      </c>
      <c r="X39" s="74">
        <v>11.41</v>
      </c>
      <c r="Y39" s="71">
        <v>1161</v>
      </c>
      <c r="Z39" s="71">
        <v>29.7</v>
      </c>
      <c r="AA39" s="71">
        <v>1E-3</v>
      </c>
      <c r="AB39" s="71" t="s">
        <v>142</v>
      </c>
      <c r="AC39" s="73">
        <v>1</v>
      </c>
      <c r="AD39" s="87" t="s">
        <v>187</v>
      </c>
    </row>
    <row r="40" spans="2:30" x14ac:dyDescent="0.25">
      <c r="B40" s="8">
        <v>37</v>
      </c>
      <c r="C40" s="25" t="s">
        <v>40</v>
      </c>
      <c r="D40" s="62">
        <v>125.52184319999999</v>
      </c>
      <c r="E40" s="62">
        <v>0.40066182</v>
      </c>
      <c r="F40" s="62" t="s">
        <v>114</v>
      </c>
      <c r="G40" s="62">
        <v>33.549560088242004</v>
      </c>
      <c r="H40" s="62">
        <v>0.34018352950681463</v>
      </c>
      <c r="I40" s="62">
        <v>1.6577441234288379</v>
      </c>
      <c r="J40" s="62" t="s">
        <v>114</v>
      </c>
      <c r="K40" s="62" t="s">
        <v>114</v>
      </c>
      <c r="L40" s="62">
        <v>3.4189220612582192</v>
      </c>
      <c r="M40" s="62" t="s">
        <v>114</v>
      </c>
      <c r="N40" s="62">
        <v>27.013674870000006</v>
      </c>
      <c r="O40" s="62">
        <v>0.26065377000000001</v>
      </c>
      <c r="P40" s="62">
        <v>5.4654600000000001E-3</v>
      </c>
      <c r="Q40" s="64" t="s">
        <v>114</v>
      </c>
      <c r="R40" s="62">
        <v>7.6120980000000019E-2</v>
      </c>
      <c r="S40" s="62">
        <v>3.0622800000000006E-3</v>
      </c>
      <c r="T40" s="62">
        <v>1.6178370000000001E-2</v>
      </c>
      <c r="U40" s="62">
        <v>1.1802959999999999E-2</v>
      </c>
      <c r="V40" s="67">
        <v>8.4516899999999996E-3</v>
      </c>
      <c r="W40" s="71" t="s">
        <v>40</v>
      </c>
      <c r="X40" s="71">
        <v>11.63</v>
      </c>
      <c r="Y40" s="71">
        <v>997</v>
      </c>
      <c r="Z40" s="71">
        <v>29.8</v>
      </c>
      <c r="AA40" s="71">
        <v>0.1</v>
      </c>
      <c r="AB40" s="71">
        <v>3</v>
      </c>
      <c r="AD40" s="87" t="s">
        <v>188</v>
      </c>
    </row>
    <row r="41" spans="2:30" x14ac:dyDescent="0.25">
      <c r="B41" s="8">
        <v>38</v>
      </c>
      <c r="C41" s="25" t="s">
        <v>41</v>
      </c>
      <c r="D41" s="62">
        <v>120.79161360000001</v>
      </c>
      <c r="E41" s="62">
        <v>0.38312568000000002</v>
      </c>
      <c r="F41" s="62" t="s">
        <v>114</v>
      </c>
      <c r="G41" s="62">
        <v>28.274931947356386</v>
      </c>
      <c r="H41" s="62">
        <v>0.33983409326614988</v>
      </c>
      <c r="I41" s="62">
        <v>1.813958608688323</v>
      </c>
      <c r="J41" s="62" t="s">
        <v>114</v>
      </c>
      <c r="K41" s="62" t="s">
        <v>114</v>
      </c>
      <c r="L41" s="62">
        <v>3.4007454217765414</v>
      </c>
      <c r="M41" s="62" t="s">
        <v>114</v>
      </c>
      <c r="N41" s="62">
        <v>25.320954959999998</v>
      </c>
      <c r="O41" s="62">
        <v>0.27397944000000002</v>
      </c>
      <c r="P41" s="62">
        <v>6.5973599999999992E-3</v>
      </c>
      <c r="Q41" s="62">
        <v>4.8232799999999992E-3</v>
      </c>
      <c r="R41" s="62">
        <v>0.14691599999999999</v>
      </c>
      <c r="S41" s="62">
        <v>9.5427359999999989E-2</v>
      </c>
      <c r="T41" s="62">
        <v>5.2819200000000004E-2</v>
      </c>
      <c r="U41" s="62">
        <v>1.02816E-2</v>
      </c>
      <c r="V41" s="67">
        <v>9.1526400000000001E-3</v>
      </c>
      <c r="W41" s="71" t="s">
        <v>41</v>
      </c>
      <c r="X41" s="74">
        <v>11.6</v>
      </c>
      <c r="Y41" s="71">
        <v>939</v>
      </c>
      <c r="Z41" s="71">
        <v>29.9</v>
      </c>
      <c r="AA41" s="71">
        <v>0.1</v>
      </c>
      <c r="AB41" s="71">
        <v>6.27</v>
      </c>
      <c r="AC41" s="73">
        <v>1</v>
      </c>
      <c r="AD41" s="87" t="s">
        <v>189</v>
      </c>
    </row>
    <row r="42" spans="2:30" x14ac:dyDescent="0.25">
      <c r="B42" s="8">
        <v>39</v>
      </c>
      <c r="C42" s="25" t="s">
        <v>42</v>
      </c>
      <c r="D42" s="62">
        <v>123.31544400000001</v>
      </c>
      <c r="E42" s="62">
        <v>0.4943685599999999</v>
      </c>
      <c r="F42" s="62" t="s">
        <v>114</v>
      </c>
      <c r="G42" s="62">
        <v>28.352359996672604</v>
      </c>
      <c r="H42" s="62">
        <v>0.32968468772236814</v>
      </c>
      <c r="I42" s="62">
        <v>1.6930627965954173</v>
      </c>
      <c r="J42" s="62" t="s">
        <v>114</v>
      </c>
      <c r="K42" s="62" t="s">
        <v>114</v>
      </c>
      <c r="L42" s="62">
        <v>3.4744443030781778</v>
      </c>
      <c r="M42" s="62" t="s">
        <v>114</v>
      </c>
      <c r="N42" s="62">
        <v>25.340762159999997</v>
      </c>
      <c r="O42" s="62">
        <v>0.27445824000000002</v>
      </c>
      <c r="P42" s="64" t="s">
        <v>114</v>
      </c>
      <c r="Q42" s="64" t="s">
        <v>114</v>
      </c>
      <c r="R42" s="62">
        <v>0.44596439999999993</v>
      </c>
      <c r="S42" s="62">
        <v>6.6578399999999991E-3</v>
      </c>
      <c r="T42" s="62">
        <v>1.4162400000000002E-2</v>
      </c>
      <c r="U42" s="62">
        <v>9.3995999999999993E-3</v>
      </c>
      <c r="V42" s="67">
        <v>1.395072E-2</v>
      </c>
      <c r="W42" s="71" t="s">
        <v>42</v>
      </c>
      <c r="X42" s="71">
        <v>11.6</v>
      </c>
      <c r="Y42" s="71">
        <v>923</v>
      </c>
      <c r="Z42" s="71">
        <v>29.9</v>
      </c>
      <c r="AA42" s="71">
        <v>0.1</v>
      </c>
      <c r="AB42" s="71">
        <v>6.18</v>
      </c>
      <c r="AD42" s="87" t="s">
        <v>190</v>
      </c>
    </row>
    <row r="43" spans="2:30" x14ac:dyDescent="0.25">
      <c r="B43" s="8">
        <v>40</v>
      </c>
      <c r="C43" s="25" t="s">
        <v>43</v>
      </c>
      <c r="D43" s="62">
        <v>121.72047600000001</v>
      </c>
      <c r="E43" s="62">
        <v>1.1162726999999999</v>
      </c>
      <c r="F43" s="62">
        <v>8.3879700000000001E-2</v>
      </c>
      <c r="G43" s="62">
        <v>23.228646680838498</v>
      </c>
      <c r="H43" s="62">
        <v>0.39976256608580862</v>
      </c>
      <c r="I43" s="62">
        <v>1.7427040936284854</v>
      </c>
      <c r="J43" s="62" t="s">
        <v>114</v>
      </c>
      <c r="K43" s="62">
        <v>3.4276521090753609</v>
      </c>
      <c r="L43" s="62">
        <v>3.5468599758597352</v>
      </c>
      <c r="M43" s="62" t="s">
        <v>114</v>
      </c>
      <c r="N43" s="62">
        <v>26.656399499999996</v>
      </c>
      <c r="O43" s="62">
        <v>0.2673063</v>
      </c>
      <c r="P43" s="62">
        <v>3.8540699999999997E-2</v>
      </c>
      <c r="Q43" s="62">
        <v>1.3504799999999999E-2</v>
      </c>
      <c r="R43" s="62">
        <v>16.2512367</v>
      </c>
      <c r="S43" s="62">
        <v>0.13530809999999999</v>
      </c>
      <c r="T43" s="62">
        <v>1.3864044</v>
      </c>
      <c r="U43" s="62">
        <v>2.3378399999999997E-2</v>
      </c>
      <c r="V43" s="67">
        <v>1.2658200000000001E-2</v>
      </c>
      <c r="W43" s="71" t="s">
        <v>43</v>
      </c>
      <c r="X43" s="71">
        <v>11.31</v>
      </c>
      <c r="Y43" s="71">
        <v>689</v>
      </c>
      <c r="Z43" s="71">
        <v>29.5</v>
      </c>
      <c r="AA43" s="71">
        <v>0.01</v>
      </c>
      <c r="AB43" s="71">
        <v>0.75</v>
      </c>
      <c r="AD43" s="85" t="s">
        <v>191</v>
      </c>
    </row>
    <row r="44" spans="2:30" x14ac:dyDescent="0.25">
      <c r="B44" s="8">
        <v>41</v>
      </c>
      <c r="C44" s="25" t="s">
        <v>44</v>
      </c>
      <c r="D44" s="62">
        <v>115.89074860000001</v>
      </c>
      <c r="E44" s="62">
        <v>1.0934761200000001</v>
      </c>
      <c r="F44" s="62">
        <v>0.1645006</v>
      </c>
      <c r="G44" s="62">
        <v>15.771835077163654</v>
      </c>
      <c r="H44" s="62">
        <v>0.39014062336156979</v>
      </c>
      <c r="I44" s="62">
        <v>2.0513305249935603</v>
      </c>
      <c r="J44" s="62" t="s">
        <v>114</v>
      </c>
      <c r="K44" s="62">
        <v>3.4381517821541117</v>
      </c>
      <c r="L44" s="62">
        <v>3.532002740914213</v>
      </c>
      <c r="M44" s="62" t="s">
        <v>114</v>
      </c>
      <c r="N44" s="62">
        <v>25.40171106</v>
      </c>
      <c r="O44" s="62">
        <v>0.24942764000000003</v>
      </c>
      <c r="P44" s="62">
        <v>4.2579900000000004E-2</v>
      </c>
      <c r="Q44" s="62">
        <v>1.7077500000000002E-2</v>
      </c>
      <c r="R44" s="62">
        <v>17.553656119999999</v>
      </c>
      <c r="S44" s="62">
        <v>3.1382119999999999E-2</v>
      </c>
      <c r="T44" s="62">
        <v>4.2124500000000002E-2</v>
      </c>
      <c r="U44" s="62">
        <v>2.2107140000000001E-2</v>
      </c>
      <c r="V44" s="67">
        <v>1.739628E-2</v>
      </c>
      <c r="W44" s="71" t="s">
        <v>44</v>
      </c>
      <c r="X44" s="74">
        <v>11.29</v>
      </c>
      <c r="Y44" s="71">
        <v>679</v>
      </c>
      <c r="Z44" s="71">
        <v>29.3</v>
      </c>
      <c r="AA44" s="71">
        <v>0.01</v>
      </c>
      <c r="AB44" s="71">
        <v>1.44</v>
      </c>
      <c r="AC44" s="73">
        <v>1</v>
      </c>
      <c r="AD44" s="85" t="s">
        <v>192</v>
      </c>
    </row>
    <row r="45" spans="2:30" x14ac:dyDescent="0.25">
      <c r="B45" s="8">
        <v>42</v>
      </c>
      <c r="C45" s="25" t="s">
        <v>45</v>
      </c>
      <c r="D45" s="62">
        <v>130.15671019999999</v>
      </c>
      <c r="E45" s="62">
        <v>2.34878622</v>
      </c>
      <c r="F45" s="62">
        <v>0.10682166</v>
      </c>
      <c r="G45" s="62">
        <v>14.99510231136934</v>
      </c>
      <c r="H45" s="62">
        <v>0.3877695614039478</v>
      </c>
      <c r="I45" s="62">
        <v>2.2855606779719717</v>
      </c>
      <c r="J45" s="62" t="s">
        <v>114</v>
      </c>
      <c r="K45" s="62">
        <v>3.4707807795759766</v>
      </c>
      <c r="L45" s="62">
        <v>3.5227956737565229</v>
      </c>
      <c r="M45" s="62" t="s">
        <v>114</v>
      </c>
      <c r="N45" s="62">
        <v>26.658827580000001</v>
      </c>
      <c r="O45" s="62">
        <v>0.26475944000000001</v>
      </c>
      <c r="P45" s="62">
        <v>3.8597680000000002E-2</v>
      </c>
      <c r="Q45" s="62">
        <v>1.2366640000000002E-2</v>
      </c>
      <c r="R45" s="62">
        <v>15.006593799999999</v>
      </c>
      <c r="S45" s="62">
        <v>9.8872399999999985E-3</v>
      </c>
      <c r="T45" s="62">
        <v>3.2318220000000002E-2</v>
      </c>
      <c r="U45" s="62">
        <v>2.1798480000000002E-2</v>
      </c>
      <c r="V45" s="67">
        <v>1.8524659999999998E-2</v>
      </c>
      <c r="W45" s="71" t="s">
        <v>45</v>
      </c>
      <c r="X45" s="71">
        <v>11.25</v>
      </c>
      <c r="Y45" s="71">
        <v>696</v>
      </c>
      <c r="Z45" s="71">
        <v>28.9</v>
      </c>
      <c r="AA45" s="71">
        <v>0.01</v>
      </c>
      <c r="AB45" s="71">
        <v>1.65</v>
      </c>
      <c r="AD45" s="85" t="s">
        <v>193</v>
      </c>
    </row>
    <row r="46" spans="2:30" x14ac:dyDescent="0.25">
      <c r="B46" s="8">
        <v>43</v>
      </c>
      <c r="C46" s="25" t="s">
        <v>46</v>
      </c>
      <c r="D46" s="62">
        <v>123.18903959999999</v>
      </c>
      <c r="E46" s="62">
        <v>0.37806802</v>
      </c>
      <c r="F46" s="62" t="s">
        <v>114</v>
      </c>
      <c r="G46" s="62">
        <v>26.602614292231291</v>
      </c>
      <c r="H46" s="62">
        <v>0.29591477871132205</v>
      </c>
      <c r="I46" s="62">
        <v>1.8127668522859341</v>
      </c>
      <c r="J46" s="62" t="s">
        <v>114</v>
      </c>
      <c r="K46" s="62" t="s">
        <v>114</v>
      </c>
      <c r="L46" s="62">
        <v>3.4085348841129113</v>
      </c>
      <c r="M46" s="62" t="s">
        <v>114</v>
      </c>
      <c r="N46" s="62">
        <v>25.998219280000001</v>
      </c>
      <c r="O46" s="62">
        <v>0.21213038000000004</v>
      </c>
      <c r="P46" s="62">
        <v>1.2422300000000001E-2</v>
      </c>
      <c r="Q46" s="64" t="s">
        <v>114</v>
      </c>
      <c r="R46" s="62">
        <v>3.3942075200000006</v>
      </c>
      <c r="S46" s="62">
        <v>2.7819879999999998E-2</v>
      </c>
      <c r="T46" s="62">
        <v>2.1120440000000001E-2</v>
      </c>
      <c r="U46" s="62">
        <v>9.9074799999999998E-3</v>
      </c>
      <c r="V46" s="67">
        <v>9.7405000000000009E-3</v>
      </c>
      <c r="W46" s="71" t="s">
        <v>46</v>
      </c>
      <c r="X46" s="74">
        <v>11.35</v>
      </c>
      <c r="Y46" s="71">
        <v>832</v>
      </c>
      <c r="Z46" s="71">
        <v>30.7</v>
      </c>
      <c r="AA46" s="71">
        <v>0.01</v>
      </c>
      <c r="AB46" s="71">
        <v>3.24</v>
      </c>
      <c r="AC46" s="73">
        <v>1</v>
      </c>
      <c r="AD46" s="85" t="s">
        <v>194</v>
      </c>
    </row>
    <row r="47" spans="2:30" x14ac:dyDescent="0.25">
      <c r="B47" s="8">
        <v>44</v>
      </c>
      <c r="C47" s="25" t="s">
        <v>47</v>
      </c>
      <c r="D47" s="62">
        <v>121.56439350000001</v>
      </c>
      <c r="E47" s="62">
        <v>0.38526900000000003</v>
      </c>
      <c r="F47" s="62">
        <v>3.9283410000000005E-2</v>
      </c>
      <c r="G47" s="62">
        <v>24.760313102870665</v>
      </c>
      <c r="H47" s="62">
        <v>0.29795058353633125</v>
      </c>
      <c r="I47" s="62">
        <v>1.8398314708859997</v>
      </c>
      <c r="J47" s="62" t="s">
        <v>114</v>
      </c>
      <c r="K47" s="62" t="s">
        <v>114</v>
      </c>
      <c r="L47" s="62">
        <v>3.4498341310664959</v>
      </c>
      <c r="M47" s="62" t="s">
        <v>114</v>
      </c>
      <c r="N47" s="62">
        <v>28.502200620000004</v>
      </c>
      <c r="O47" s="62">
        <v>0.20479376999999999</v>
      </c>
      <c r="P47" s="62">
        <v>1.6177290000000004E-2</v>
      </c>
      <c r="Q47" s="64" t="s">
        <v>114</v>
      </c>
      <c r="R47" s="62">
        <v>5.2279350000000004</v>
      </c>
      <c r="S47" s="62">
        <v>5.7214199999999996E-3</v>
      </c>
      <c r="T47" s="62">
        <v>1.439874E-2</v>
      </c>
      <c r="U47" s="62">
        <v>1.1813580000000001E-2</v>
      </c>
      <c r="V47" s="67">
        <v>1.7249430000000003E-2</v>
      </c>
      <c r="W47" s="71" t="s">
        <v>47</v>
      </c>
      <c r="X47" s="71">
        <v>11.4</v>
      </c>
      <c r="Y47" s="71">
        <v>840</v>
      </c>
      <c r="Z47" s="71">
        <v>30.7</v>
      </c>
      <c r="AA47" s="71">
        <v>0.01</v>
      </c>
      <c r="AB47" s="71">
        <v>3.27</v>
      </c>
      <c r="AD47" s="85" t="s">
        <v>195</v>
      </c>
    </row>
    <row r="48" spans="2:30" x14ac:dyDescent="0.25">
      <c r="B48" s="8">
        <v>45</v>
      </c>
      <c r="C48" s="25" t="s">
        <v>48</v>
      </c>
      <c r="D48" s="62">
        <v>126.830073</v>
      </c>
      <c r="E48" s="62">
        <v>0.41383931999999995</v>
      </c>
      <c r="F48" s="62" t="s">
        <v>114</v>
      </c>
      <c r="G48" s="62">
        <v>32.282946010428063</v>
      </c>
      <c r="H48" s="62">
        <v>0.28450563818992269</v>
      </c>
      <c r="I48" s="62">
        <v>1.9226454587218149</v>
      </c>
      <c r="J48" s="62" t="s">
        <v>114</v>
      </c>
      <c r="K48" s="62" t="s">
        <v>114</v>
      </c>
      <c r="L48" s="62">
        <v>3.4271736259454357</v>
      </c>
      <c r="M48" s="62" t="s">
        <v>114</v>
      </c>
      <c r="N48" s="62">
        <v>29.395188779999998</v>
      </c>
      <c r="O48" s="62">
        <v>0.19790574000000002</v>
      </c>
      <c r="P48" s="62">
        <v>2.0975520000000001E-2</v>
      </c>
      <c r="Q48" s="64" t="s">
        <v>114</v>
      </c>
      <c r="R48" s="62">
        <v>7.4111563799999987</v>
      </c>
      <c r="S48" s="62">
        <v>5.35068E-3</v>
      </c>
      <c r="T48" s="62">
        <v>1.1144579999999999E-2</v>
      </c>
      <c r="U48" s="62">
        <v>1.37238E-2</v>
      </c>
      <c r="V48" s="67">
        <v>1.5160259999999998E-2</v>
      </c>
      <c r="W48" s="71" t="s">
        <v>48</v>
      </c>
      <c r="X48" s="71">
        <v>11.21</v>
      </c>
      <c r="Y48" s="71">
        <v>833</v>
      </c>
      <c r="Z48" s="71">
        <v>30.4</v>
      </c>
      <c r="AA48" s="71">
        <v>0.01</v>
      </c>
      <c r="AB48" s="71">
        <v>3.31</v>
      </c>
      <c r="AD48" s="85" t="s">
        <v>196</v>
      </c>
    </row>
    <row r="49" spans="2:30" x14ac:dyDescent="0.25">
      <c r="B49" s="8">
        <v>46</v>
      </c>
      <c r="C49" s="25" t="s">
        <v>49</v>
      </c>
      <c r="D49" s="62">
        <v>70.9127565</v>
      </c>
      <c r="E49" s="62">
        <v>0.29359184999999999</v>
      </c>
      <c r="F49" s="62" t="s">
        <v>114</v>
      </c>
      <c r="G49" s="62">
        <v>60.228902475170266</v>
      </c>
      <c r="H49" s="62">
        <v>0.27469306523520376</v>
      </c>
      <c r="I49" s="62">
        <v>1.5240493708594958</v>
      </c>
      <c r="J49" s="62">
        <v>-15.700887933444543</v>
      </c>
      <c r="K49" s="62" t="s">
        <v>114</v>
      </c>
      <c r="L49" s="62" t="s">
        <v>114</v>
      </c>
      <c r="M49" s="62">
        <v>2.1643151806475163</v>
      </c>
      <c r="N49" s="62">
        <v>11.30965175</v>
      </c>
      <c r="O49" s="62">
        <v>0.10421685</v>
      </c>
      <c r="P49" s="64" t="s">
        <v>114</v>
      </c>
      <c r="Q49" s="64" t="s">
        <v>114</v>
      </c>
      <c r="R49" s="64" t="s">
        <v>114</v>
      </c>
      <c r="S49" s="62">
        <v>2.0831249999999999E-2</v>
      </c>
      <c r="T49" s="62">
        <v>2.292195E-2</v>
      </c>
      <c r="U49" s="62">
        <v>2.1235249999999997E-2</v>
      </c>
      <c r="V49" s="68" t="s">
        <v>114</v>
      </c>
      <c r="W49" s="71" t="s">
        <v>49</v>
      </c>
      <c r="X49" s="71">
        <v>11.53</v>
      </c>
      <c r="Y49" s="71">
        <v>910</v>
      </c>
      <c r="Z49" s="71">
        <v>29.4</v>
      </c>
      <c r="AA49" s="71">
        <v>5.0000000000000001E-4</v>
      </c>
      <c r="AB49" s="71" t="s">
        <v>142</v>
      </c>
      <c r="AD49" s="87" t="s">
        <v>197</v>
      </c>
    </row>
    <row r="50" spans="2:30" x14ac:dyDescent="0.25">
      <c r="B50" s="8">
        <v>47</v>
      </c>
      <c r="C50" s="25" t="s">
        <v>50</v>
      </c>
      <c r="D50" s="62">
        <v>72.008449500000012</v>
      </c>
      <c r="E50" s="62">
        <v>0.25144665000000005</v>
      </c>
      <c r="F50" s="62" t="s">
        <v>114</v>
      </c>
      <c r="G50" s="62">
        <v>59.054647157776607</v>
      </c>
      <c r="H50" s="62">
        <v>0.27473623274194053</v>
      </c>
      <c r="I50" s="62">
        <v>1.5247814571213154</v>
      </c>
      <c r="J50" s="62">
        <v>-15.657350461545263</v>
      </c>
      <c r="K50" s="62" t="s">
        <v>114</v>
      </c>
      <c r="L50" s="62">
        <v>3.3850532728226184</v>
      </c>
      <c r="M50" s="62">
        <v>8.1414737578138059</v>
      </c>
      <c r="N50" s="62">
        <v>10.39307412</v>
      </c>
      <c r="O50" s="62">
        <v>9.9650850000000013E-2</v>
      </c>
      <c r="P50" s="64" t="s">
        <v>114</v>
      </c>
      <c r="Q50" s="62">
        <v>6.5808600000000009E-3</v>
      </c>
      <c r="R50" s="64" t="s">
        <v>114</v>
      </c>
      <c r="S50" s="62">
        <v>9.4596059999999996E-2</v>
      </c>
      <c r="T50" s="62">
        <v>6.4789529999999998E-2</v>
      </c>
      <c r="U50" s="62">
        <v>1.9671600000000001E-2</v>
      </c>
      <c r="V50" s="68" t="s">
        <v>114</v>
      </c>
      <c r="W50" s="71" t="s">
        <v>50</v>
      </c>
      <c r="X50" s="74">
        <v>11.55</v>
      </c>
      <c r="Y50" s="71">
        <v>932</v>
      </c>
      <c r="Z50" s="71">
        <v>28.1</v>
      </c>
      <c r="AA50" s="71">
        <v>5.0000000000000001E-4</v>
      </c>
      <c r="AB50" s="71" t="s">
        <v>142</v>
      </c>
      <c r="AC50" s="73">
        <v>1</v>
      </c>
      <c r="AD50" s="87" t="s">
        <v>198</v>
      </c>
    </row>
    <row r="51" spans="2:30" x14ac:dyDescent="0.25">
      <c r="B51" s="8">
        <v>48</v>
      </c>
      <c r="C51" s="25" t="s">
        <v>51</v>
      </c>
      <c r="D51" s="62">
        <v>70.839428800000007</v>
      </c>
      <c r="E51" s="62">
        <v>0.23988572000000002</v>
      </c>
      <c r="F51" s="62" t="s">
        <v>114</v>
      </c>
      <c r="G51" s="62">
        <v>30.410573107152928</v>
      </c>
      <c r="H51" s="62">
        <v>0.40773437572405874</v>
      </c>
      <c r="I51" s="62">
        <v>1.541861588806501</v>
      </c>
      <c r="J51" s="62">
        <v>-15.491502530632394</v>
      </c>
      <c r="K51" s="62" t="s">
        <v>114</v>
      </c>
      <c r="L51" s="62">
        <v>3.4974831429924613</v>
      </c>
      <c r="M51" s="62">
        <v>3.8800901278820521</v>
      </c>
      <c r="N51" s="62">
        <v>10.651917920000001</v>
      </c>
      <c r="O51" s="62">
        <v>0.10400436</v>
      </c>
      <c r="P51" s="64" t="s">
        <v>114</v>
      </c>
      <c r="Q51" s="64" t="s">
        <v>114</v>
      </c>
      <c r="R51" s="64" t="s">
        <v>114</v>
      </c>
      <c r="S51" s="62">
        <v>4.2419000000000007E-3</v>
      </c>
      <c r="T51" s="62">
        <v>6.7619400000000001E-3</v>
      </c>
      <c r="U51" s="62">
        <v>2.1164319999999997E-2</v>
      </c>
      <c r="V51" s="68" t="s">
        <v>114</v>
      </c>
      <c r="W51" s="71" t="s">
        <v>51</v>
      </c>
      <c r="X51" s="71">
        <v>11.55</v>
      </c>
      <c r="Y51" s="71">
        <v>916</v>
      </c>
      <c r="Z51" s="71">
        <v>28.6</v>
      </c>
      <c r="AA51" s="71">
        <v>5.0000000000000001E-4</v>
      </c>
      <c r="AB51" s="71" t="s">
        <v>142</v>
      </c>
      <c r="AD51" s="87" t="s">
        <v>199</v>
      </c>
    </row>
    <row r="52" spans="2:30" x14ac:dyDescent="0.25">
      <c r="B52" s="8">
        <v>49</v>
      </c>
      <c r="C52" s="25" t="s">
        <v>52</v>
      </c>
      <c r="D52" s="62">
        <v>114.5948684</v>
      </c>
      <c r="E52" s="62">
        <v>0.34677322999999999</v>
      </c>
      <c r="F52" s="62" t="s">
        <v>114</v>
      </c>
      <c r="G52" s="62">
        <v>22.423473657749764</v>
      </c>
      <c r="H52" s="62">
        <v>0.3950066720216206</v>
      </c>
      <c r="I52" s="62">
        <v>1.602747256622703</v>
      </c>
      <c r="J52" s="62" t="s">
        <v>114</v>
      </c>
      <c r="K52" s="62">
        <v>3.2594571120916376</v>
      </c>
      <c r="L52" s="62" t="s">
        <v>114</v>
      </c>
      <c r="M52" s="62" t="s">
        <v>114</v>
      </c>
      <c r="N52" s="62">
        <v>25.036397449999996</v>
      </c>
      <c r="O52" s="62">
        <v>0.25288827999999997</v>
      </c>
      <c r="P52" s="62">
        <v>9.9543699999999988E-3</v>
      </c>
      <c r="Q52" s="64" t="s">
        <v>114</v>
      </c>
      <c r="R52" s="62">
        <v>0.22021339999999998</v>
      </c>
      <c r="S52" s="62">
        <v>4.4364599999999997E-3</v>
      </c>
      <c r="T52" s="62">
        <v>1.0341680000000001E-2</v>
      </c>
      <c r="U52" s="62">
        <v>9.5519699999999999E-3</v>
      </c>
      <c r="V52" s="67">
        <v>1.5024609999999999E-2</v>
      </c>
      <c r="W52" s="71" t="s">
        <v>52</v>
      </c>
      <c r="X52" s="71">
        <v>11.54</v>
      </c>
      <c r="Y52" s="71">
        <v>790</v>
      </c>
      <c r="Z52" s="71">
        <v>30.5</v>
      </c>
      <c r="AA52" s="71">
        <v>0.01</v>
      </c>
      <c r="AB52" s="71">
        <v>3.71</v>
      </c>
      <c r="AD52" s="85" t="s">
        <v>200</v>
      </c>
    </row>
    <row r="53" spans="2:30" x14ac:dyDescent="0.25">
      <c r="B53" s="8">
        <v>50</v>
      </c>
      <c r="C53" s="25" t="s">
        <v>53</v>
      </c>
      <c r="D53" s="62">
        <v>105.5028216</v>
      </c>
      <c r="E53" s="62">
        <v>0.34705022000000002</v>
      </c>
      <c r="F53" s="62" t="s">
        <v>114</v>
      </c>
      <c r="G53" s="62">
        <v>18.025758537810166</v>
      </c>
      <c r="H53" s="62">
        <v>0.38966199920797756</v>
      </c>
      <c r="I53" s="62">
        <v>1.604804857599158</v>
      </c>
      <c r="J53" s="62" t="s">
        <v>114</v>
      </c>
      <c r="K53" s="62">
        <v>3.2560807387017143</v>
      </c>
      <c r="L53" s="62" t="s">
        <v>114</v>
      </c>
      <c r="M53" s="62" t="s">
        <v>114</v>
      </c>
      <c r="N53" s="62">
        <v>22.372931680000001</v>
      </c>
      <c r="O53" s="62">
        <v>0.23484978000000001</v>
      </c>
      <c r="P53" s="62">
        <v>5.3534800000000007E-3</v>
      </c>
      <c r="Q53" s="64" t="s">
        <v>114</v>
      </c>
      <c r="R53" s="62">
        <v>0.48916031999999998</v>
      </c>
      <c r="S53" s="62">
        <v>3.8962000000000003E-3</v>
      </c>
      <c r="T53" s="62">
        <v>9.8821800000000008E-3</v>
      </c>
      <c r="U53" s="62">
        <v>7.8733599999999994E-3</v>
      </c>
      <c r="V53" s="67">
        <v>1.6267900000000002E-2</v>
      </c>
      <c r="W53" s="71" t="s">
        <v>53</v>
      </c>
      <c r="X53" s="74">
        <v>11.52</v>
      </c>
      <c r="Y53" s="71">
        <v>776</v>
      </c>
      <c r="Z53" s="71">
        <v>30.4</v>
      </c>
      <c r="AA53" s="71">
        <v>0.01</v>
      </c>
      <c r="AB53" s="72" t="s">
        <v>142</v>
      </c>
      <c r="AC53" s="73">
        <v>1</v>
      </c>
      <c r="AD53" s="85" t="s">
        <v>201</v>
      </c>
    </row>
    <row r="54" spans="2:30" x14ac:dyDescent="0.25">
      <c r="B54" s="8">
        <v>51</v>
      </c>
      <c r="C54" s="25" t="s">
        <v>54</v>
      </c>
      <c r="D54" s="62">
        <v>113.06012320000001</v>
      </c>
      <c r="E54" s="62">
        <v>2.18356276</v>
      </c>
      <c r="F54" s="62">
        <v>6.9342580000000015E-2</v>
      </c>
      <c r="G54" s="62" t="s">
        <v>114</v>
      </c>
      <c r="H54" s="62">
        <v>0.37713896923169737</v>
      </c>
      <c r="I54" s="62">
        <v>1.6094479526829248</v>
      </c>
      <c r="J54" s="62" t="s">
        <v>114</v>
      </c>
      <c r="K54" s="62">
        <v>3.2589111752423294</v>
      </c>
      <c r="L54" s="62" t="s">
        <v>114</v>
      </c>
      <c r="M54" s="62" t="s">
        <v>114</v>
      </c>
      <c r="N54" s="62">
        <v>24.367796860000002</v>
      </c>
      <c r="O54" s="62">
        <v>0.22734246</v>
      </c>
      <c r="P54" s="62">
        <v>7.3692599999999999E-3</v>
      </c>
      <c r="Q54" s="62">
        <v>1.2192680000000001E-2</v>
      </c>
      <c r="R54" s="62">
        <v>1.1541334200000002</v>
      </c>
      <c r="S54" s="62">
        <v>0.15164053999999999</v>
      </c>
      <c r="T54" s="62">
        <v>0.17254904000000001</v>
      </c>
      <c r="U54" s="62">
        <v>8.5054199999999996E-3</v>
      </c>
      <c r="V54" s="67">
        <v>1.7415860000000002E-2</v>
      </c>
      <c r="W54" s="71" t="s">
        <v>54</v>
      </c>
      <c r="X54" s="71">
        <v>11.5</v>
      </c>
      <c r="Y54" s="71">
        <v>765</v>
      </c>
      <c r="Z54" s="71">
        <v>30.6</v>
      </c>
      <c r="AA54" s="71">
        <v>0.01</v>
      </c>
      <c r="AB54" s="71">
        <v>3.2</v>
      </c>
      <c r="AD54" s="85" t="s">
        <v>202</v>
      </c>
    </row>
    <row r="55" spans="2:30" x14ac:dyDescent="0.25">
      <c r="B55" s="8">
        <v>52</v>
      </c>
      <c r="C55" s="25" t="s">
        <v>55</v>
      </c>
      <c r="D55" s="62">
        <v>96.333599699999994</v>
      </c>
      <c r="E55" s="62">
        <v>0.87029592</v>
      </c>
      <c r="F55" s="62">
        <v>9.7982820000000012E-2</v>
      </c>
      <c r="G55" s="62">
        <v>15.851539025423772</v>
      </c>
      <c r="H55" s="62">
        <v>0.43218418080165605</v>
      </c>
      <c r="I55" s="62">
        <v>1.7705627866734239</v>
      </c>
      <c r="J55" s="62" t="s">
        <v>114</v>
      </c>
      <c r="K55" s="62">
        <v>3.2837431011176976</v>
      </c>
      <c r="L55" s="62">
        <v>3.4667297585691674</v>
      </c>
      <c r="M55" s="62" t="s">
        <v>114</v>
      </c>
      <c r="N55" s="62">
        <v>21.516669330000003</v>
      </c>
      <c r="O55" s="62">
        <v>0.18272280000000002</v>
      </c>
      <c r="P55" s="62">
        <v>3.9652470000000002E-2</v>
      </c>
      <c r="Q55" s="62">
        <v>1.5433080000000002E-2</v>
      </c>
      <c r="R55" s="62">
        <v>17.676636119999998</v>
      </c>
      <c r="S55" s="62">
        <v>1.942317E-2</v>
      </c>
      <c r="T55" s="62">
        <v>1.5919800000000001E-2</v>
      </c>
      <c r="U55" s="62">
        <v>1.9078410000000004E-2</v>
      </c>
      <c r="V55" s="67">
        <v>8.0156700000000008E-3</v>
      </c>
      <c r="W55" s="71" t="s">
        <v>55</v>
      </c>
      <c r="X55" s="71">
        <v>11.23</v>
      </c>
      <c r="Y55" s="71">
        <v>580</v>
      </c>
      <c r="Z55" s="71">
        <v>30.3</v>
      </c>
      <c r="AA55" s="71">
        <v>0.01</v>
      </c>
      <c r="AB55" s="71">
        <v>2.0299999999999998</v>
      </c>
      <c r="AD55" s="85" t="s">
        <v>203</v>
      </c>
    </row>
    <row r="56" spans="2:30" x14ac:dyDescent="0.25">
      <c r="B56" s="8">
        <v>53</v>
      </c>
      <c r="C56" s="25" t="s">
        <v>56</v>
      </c>
      <c r="D56" s="62">
        <v>97.489464799999993</v>
      </c>
      <c r="E56" s="62">
        <v>2.7998262599999997</v>
      </c>
      <c r="F56" s="62">
        <v>0.10525759999999999</v>
      </c>
      <c r="G56" s="62">
        <v>16.025881024849937</v>
      </c>
      <c r="H56" s="62">
        <v>0.43173647932717657</v>
      </c>
      <c r="I56" s="62">
        <v>1.7801841144469142</v>
      </c>
      <c r="J56" s="62" t="s">
        <v>114</v>
      </c>
      <c r="K56" s="62">
        <v>3.2790897509772474</v>
      </c>
      <c r="L56" s="62">
        <v>3.4493803647036736</v>
      </c>
      <c r="M56" s="62" t="s">
        <v>114</v>
      </c>
      <c r="N56" s="62">
        <v>21.559589940000002</v>
      </c>
      <c r="O56" s="62">
        <v>0.18094775999999999</v>
      </c>
      <c r="P56" s="62">
        <v>4.2310239999999999E-2</v>
      </c>
      <c r="Q56" s="62">
        <v>1.699558E-2</v>
      </c>
      <c r="R56" s="62">
        <v>19.322223619999999</v>
      </c>
      <c r="S56" s="62">
        <v>9.7435799999999982E-3</v>
      </c>
      <c r="T56" s="62">
        <v>0.12160567999999999</v>
      </c>
      <c r="U56" s="62">
        <v>1.9880839999999997E-2</v>
      </c>
      <c r="V56" s="67">
        <v>1.1541039999999999E-2</v>
      </c>
      <c r="W56" s="71" t="s">
        <v>56</v>
      </c>
      <c r="X56" s="74">
        <v>11.23</v>
      </c>
      <c r="Y56" s="71">
        <v>577</v>
      </c>
      <c r="Z56" s="71">
        <v>30.2</v>
      </c>
      <c r="AA56" s="71">
        <v>0.01</v>
      </c>
      <c r="AB56" s="71">
        <v>1.95</v>
      </c>
      <c r="AC56" s="73">
        <v>1</v>
      </c>
      <c r="AD56" s="85" t="s">
        <v>204</v>
      </c>
    </row>
    <row r="57" spans="2:30" x14ac:dyDescent="0.25">
      <c r="B57" s="8">
        <v>54</v>
      </c>
      <c r="C57" s="25" t="s">
        <v>57</v>
      </c>
      <c r="D57" s="62">
        <v>103.07380959999999</v>
      </c>
      <c r="E57" s="62">
        <v>1.0623499199999999</v>
      </c>
      <c r="F57" s="62">
        <v>1.0380624399999998</v>
      </c>
      <c r="G57" s="62">
        <v>15.124479195595589</v>
      </c>
      <c r="H57" s="62">
        <v>0.42867413818519284</v>
      </c>
      <c r="I57" s="62">
        <v>1.8387406728375599</v>
      </c>
      <c r="J57" s="62" t="s">
        <v>114</v>
      </c>
      <c r="K57" s="62">
        <v>3.2896007926338715</v>
      </c>
      <c r="L57" s="62" t="s">
        <v>114</v>
      </c>
      <c r="M57" s="62" t="s">
        <v>114</v>
      </c>
      <c r="N57" s="62">
        <v>21.415131160000001</v>
      </c>
      <c r="O57" s="62">
        <v>0.16359123999999997</v>
      </c>
      <c r="P57" s="62">
        <v>3.5072319999999997E-2</v>
      </c>
      <c r="Q57" s="62">
        <v>2.7218639999999999E-2</v>
      </c>
      <c r="R57" s="62">
        <v>11.902424759999999</v>
      </c>
      <c r="S57" s="62">
        <v>1.004824E-2</v>
      </c>
      <c r="T57" s="62">
        <v>3.4117279999999993E-2</v>
      </c>
      <c r="U57" s="62">
        <v>1.4960599999999999E-2</v>
      </c>
      <c r="V57" s="67">
        <v>7.0612000000000001E-3</v>
      </c>
      <c r="W57" s="71" t="s">
        <v>57</v>
      </c>
      <c r="X57" s="71">
        <v>11.17</v>
      </c>
      <c r="Y57" s="71">
        <v>584</v>
      </c>
      <c r="Z57" s="71">
        <v>29.4</v>
      </c>
      <c r="AA57" s="71">
        <v>0.01</v>
      </c>
      <c r="AB57" s="71">
        <v>2</v>
      </c>
      <c r="AD57" s="85" t="s">
        <v>205</v>
      </c>
    </row>
    <row r="58" spans="2:30" x14ac:dyDescent="0.25">
      <c r="B58" s="8">
        <v>55</v>
      </c>
      <c r="C58" s="25" t="s">
        <v>58</v>
      </c>
      <c r="D58" s="62">
        <v>104.73171839999999</v>
      </c>
      <c r="E58" s="62">
        <v>0.29877512000000001</v>
      </c>
      <c r="F58" s="62">
        <v>6.472936E-2</v>
      </c>
      <c r="G58" s="62">
        <v>15.922366628622505</v>
      </c>
      <c r="H58" s="62">
        <v>0.36158291940718412</v>
      </c>
      <c r="I58" s="62">
        <v>1.7805721955703775</v>
      </c>
      <c r="J58" s="62" t="s">
        <v>114</v>
      </c>
      <c r="K58" s="62">
        <v>3.3855849258179092</v>
      </c>
      <c r="L58" s="62" t="s">
        <v>114</v>
      </c>
      <c r="M58" s="62" t="s">
        <v>114</v>
      </c>
      <c r="N58" s="62">
        <v>28.014924920000002</v>
      </c>
      <c r="O58" s="62">
        <v>0.16209263999999998</v>
      </c>
      <c r="P58" s="62">
        <v>2.2067519999999997E-2</v>
      </c>
      <c r="Q58" s="62">
        <v>6.1366400000000005E-3</v>
      </c>
      <c r="R58" s="62">
        <v>11.214069520000001</v>
      </c>
      <c r="S58" s="62">
        <v>6.2585600000000007E-3</v>
      </c>
      <c r="T58" s="62">
        <v>1.2349479999999999E-2</v>
      </c>
      <c r="U58" s="62">
        <v>1.4599919999999999E-2</v>
      </c>
      <c r="V58" s="67">
        <v>1.033272E-2</v>
      </c>
      <c r="W58" s="71" t="s">
        <v>58</v>
      </c>
      <c r="X58" s="71">
        <v>11.32</v>
      </c>
      <c r="Y58" s="71">
        <v>693</v>
      </c>
      <c r="Z58" s="71">
        <v>31.3</v>
      </c>
      <c r="AA58" s="71">
        <v>0.01</v>
      </c>
      <c r="AB58" s="71">
        <v>3.06</v>
      </c>
      <c r="AD58" s="87" t="s">
        <v>206</v>
      </c>
    </row>
    <row r="59" spans="2:30" x14ac:dyDescent="0.25">
      <c r="B59" s="8">
        <v>56</v>
      </c>
      <c r="C59" s="25" t="s">
        <v>59</v>
      </c>
      <c r="D59" s="62">
        <v>113.29095119999999</v>
      </c>
      <c r="E59" s="62">
        <v>0.29087254000000001</v>
      </c>
      <c r="F59" s="62">
        <v>4.3574159999999994E-2</v>
      </c>
      <c r="G59" s="62">
        <v>14.605350377475744</v>
      </c>
      <c r="H59" s="62">
        <v>0.48981849413811041</v>
      </c>
      <c r="I59" s="62">
        <v>1.82068436329449</v>
      </c>
      <c r="J59" s="62" t="s">
        <v>114</v>
      </c>
      <c r="K59" s="62">
        <v>3.3888769484499992</v>
      </c>
      <c r="L59" s="62">
        <v>3.4388151408246386</v>
      </c>
      <c r="M59" s="62" t="s">
        <v>114</v>
      </c>
      <c r="N59" s="62">
        <v>26.768442539999999</v>
      </c>
      <c r="O59" s="62">
        <v>0.15084159999999999</v>
      </c>
      <c r="P59" s="62">
        <v>1.4643859999999998E-2</v>
      </c>
      <c r="Q59" s="64" t="s">
        <v>114</v>
      </c>
      <c r="R59" s="62">
        <v>6.7480377999999996</v>
      </c>
      <c r="S59" s="62">
        <v>4.4599799999999997E-3</v>
      </c>
      <c r="T59" s="62">
        <v>2.06941E-2</v>
      </c>
      <c r="U59" s="62">
        <v>1.1131820000000001E-2</v>
      </c>
      <c r="V59" s="67">
        <v>8.8526200000000003E-3</v>
      </c>
      <c r="W59" s="71" t="s">
        <v>59</v>
      </c>
      <c r="X59" s="74">
        <v>11.32</v>
      </c>
      <c r="Y59" s="71">
        <v>712</v>
      </c>
      <c r="Z59" s="71">
        <v>30.9</v>
      </c>
      <c r="AA59" s="71">
        <v>0.01</v>
      </c>
      <c r="AB59" s="71">
        <v>2.79</v>
      </c>
      <c r="AC59" s="73">
        <v>1</v>
      </c>
      <c r="AD59" s="87" t="s">
        <v>207</v>
      </c>
    </row>
    <row r="60" spans="2:30" x14ac:dyDescent="0.25">
      <c r="B60" s="8">
        <v>57</v>
      </c>
      <c r="C60" s="25" t="s">
        <v>60</v>
      </c>
      <c r="D60" s="62">
        <v>108.59394079999998</v>
      </c>
      <c r="E60" s="62">
        <v>0.25941019999999998</v>
      </c>
      <c r="F60" s="62">
        <v>3.5946079999999998E-2</v>
      </c>
      <c r="G60" s="62">
        <v>16.517641395014056</v>
      </c>
      <c r="H60" s="62">
        <v>0.48099057773992682</v>
      </c>
      <c r="I60" s="62">
        <v>1.9035286318371409</v>
      </c>
      <c r="J60" s="62" t="s">
        <v>114</v>
      </c>
      <c r="K60" s="62">
        <v>3.3929492155920435</v>
      </c>
      <c r="L60" s="62">
        <v>3.4780637138824133</v>
      </c>
      <c r="M60" s="62" t="s">
        <v>114</v>
      </c>
      <c r="N60" s="62">
        <v>25.191755559999997</v>
      </c>
      <c r="O60" s="62">
        <v>0.13397484000000001</v>
      </c>
      <c r="P60" s="62">
        <v>1.7053559999999999E-2</v>
      </c>
      <c r="Q60" s="62">
        <v>4.2163999999999995E-3</v>
      </c>
      <c r="R60" s="62">
        <v>6.8129657999999997</v>
      </c>
      <c r="S60" s="62">
        <v>1.7002759999999999E-2</v>
      </c>
      <c r="T60" s="62">
        <v>2.2738079999999997E-2</v>
      </c>
      <c r="U60" s="62">
        <v>1.111504E-2</v>
      </c>
      <c r="V60" s="67">
        <v>1.1496039999999999E-2</v>
      </c>
      <c r="W60" s="71" t="s">
        <v>60</v>
      </c>
      <c r="X60" s="71">
        <v>11.33</v>
      </c>
      <c r="Y60" s="71">
        <v>711</v>
      </c>
      <c r="Z60" s="71">
        <v>30.7</v>
      </c>
      <c r="AA60" s="71">
        <v>0.01</v>
      </c>
      <c r="AB60" s="71">
        <v>2.91</v>
      </c>
      <c r="AD60" s="87" t="s">
        <v>208</v>
      </c>
    </row>
    <row r="61" spans="2:30" x14ac:dyDescent="0.25">
      <c r="B61" s="8">
        <v>58</v>
      </c>
      <c r="C61" s="25" t="s">
        <v>61</v>
      </c>
      <c r="D61" s="62">
        <v>55.630789500000006</v>
      </c>
      <c r="E61" s="62">
        <v>0.20443805999999998</v>
      </c>
      <c r="F61" s="62" t="s">
        <v>114</v>
      </c>
      <c r="G61" s="62">
        <v>64.923423986887812</v>
      </c>
      <c r="H61" s="62">
        <v>0.39489443137027236</v>
      </c>
      <c r="I61" s="62">
        <v>1.4642192580325009</v>
      </c>
      <c r="J61" s="62">
        <v>-15.892754171168347</v>
      </c>
      <c r="K61" s="62" t="s">
        <v>114</v>
      </c>
      <c r="L61" s="62">
        <v>3.439859142556847</v>
      </c>
      <c r="M61" s="62">
        <v>12.188964430390428</v>
      </c>
      <c r="N61" s="62">
        <v>5.2862463900000005</v>
      </c>
      <c r="O61" s="62">
        <v>5.6653080000000001E-2</v>
      </c>
      <c r="P61" s="64" t="s">
        <v>114</v>
      </c>
      <c r="Q61" s="62">
        <v>4.2033900000000004E-3</v>
      </c>
      <c r="R61" s="64" t="s">
        <v>114</v>
      </c>
      <c r="S61" s="62">
        <v>8.8767180000000001E-2</v>
      </c>
      <c r="T61" s="62">
        <v>5.6502780000000002E-2</v>
      </c>
      <c r="U61" s="62">
        <v>1.409814E-2</v>
      </c>
      <c r="V61" s="68" t="s">
        <v>114</v>
      </c>
      <c r="W61" s="71" t="s">
        <v>61</v>
      </c>
      <c r="X61" s="71">
        <v>11.35</v>
      </c>
      <c r="Y61" s="71">
        <v>817</v>
      </c>
      <c r="Z61" s="71">
        <v>31</v>
      </c>
      <c r="AA61" s="71">
        <v>0.01</v>
      </c>
      <c r="AB61" s="71">
        <v>2.0299999999999998</v>
      </c>
      <c r="AD61" s="85" t="s">
        <v>209</v>
      </c>
    </row>
    <row r="62" spans="2:30" x14ac:dyDescent="0.25">
      <c r="B62" s="8">
        <v>59</v>
      </c>
      <c r="C62" s="25" t="s">
        <v>62</v>
      </c>
      <c r="D62" s="62">
        <v>56.977449999999997</v>
      </c>
      <c r="E62" s="62">
        <v>0.217475</v>
      </c>
      <c r="F62" s="62" t="s">
        <v>114</v>
      </c>
      <c r="G62" s="62">
        <v>74.281384539500777</v>
      </c>
      <c r="H62" s="62">
        <v>0.4987498232712439</v>
      </c>
      <c r="I62" s="62">
        <v>1.4695218340187894</v>
      </c>
      <c r="J62" s="62">
        <v>-15.941030183241235</v>
      </c>
      <c r="K62" s="62" t="s">
        <v>114</v>
      </c>
      <c r="L62" s="62">
        <v>3.5182458122986175</v>
      </c>
      <c r="M62" s="62">
        <v>12.065628708736298</v>
      </c>
      <c r="N62" s="62">
        <v>13.125024999999999</v>
      </c>
      <c r="O62" s="62">
        <v>7.3819999999999997E-2</v>
      </c>
      <c r="P62" s="62" t="s">
        <v>114</v>
      </c>
      <c r="Q62" s="64" t="s">
        <v>114</v>
      </c>
      <c r="R62" s="64" t="s">
        <v>114</v>
      </c>
      <c r="S62" s="62">
        <v>4.8349999999999999E-3</v>
      </c>
      <c r="T62" s="62">
        <v>7.8750000000000001E-3</v>
      </c>
      <c r="U62" s="62">
        <v>1.5125E-2</v>
      </c>
      <c r="V62" s="68" t="s">
        <v>114</v>
      </c>
      <c r="W62" s="71" t="s">
        <v>62</v>
      </c>
      <c r="X62" s="74">
        <v>11.47</v>
      </c>
      <c r="Y62" s="71">
        <v>830</v>
      </c>
      <c r="Z62" s="71">
        <v>30.3</v>
      </c>
      <c r="AA62" s="71">
        <v>0.01</v>
      </c>
      <c r="AB62" s="71">
        <v>2.42</v>
      </c>
      <c r="AC62" s="73">
        <v>1</v>
      </c>
      <c r="AD62" s="85" t="s">
        <v>210</v>
      </c>
    </row>
    <row r="63" spans="2:30" x14ac:dyDescent="0.25">
      <c r="B63" s="11">
        <v>60</v>
      </c>
      <c r="C63" s="26" t="s">
        <v>63</v>
      </c>
      <c r="D63" s="65">
        <v>58.412847599999999</v>
      </c>
      <c r="E63" s="65">
        <v>0.25133409000000001</v>
      </c>
      <c r="F63" s="65" t="s">
        <v>114</v>
      </c>
      <c r="G63" s="65">
        <v>65.65969934194807</v>
      </c>
      <c r="H63" s="65">
        <v>0.51833077240787184</v>
      </c>
      <c r="I63" s="65">
        <v>1.5013485982606429</v>
      </c>
      <c r="J63" s="65">
        <v>-15.878086078379415</v>
      </c>
      <c r="K63" s="65" t="s">
        <v>114</v>
      </c>
      <c r="L63" s="65">
        <v>3.5021088966353444</v>
      </c>
      <c r="M63" s="65">
        <v>13.339940169799538</v>
      </c>
      <c r="N63" s="65">
        <v>13.871407140000001</v>
      </c>
      <c r="O63" s="65">
        <v>8.3075219999999991E-2</v>
      </c>
      <c r="P63" s="65" t="s">
        <v>114</v>
      </c>
      <c r="Q63" s="65">
        <v>4.7555100000000001E-3</v>
      </c>
      <c r="R63" s="65">
        <v>3.5479079999999996E-2</v>
      </c>
      <c r="S63" s="65">
        <v>8.2074869999999994E-2</v>
      </c>
      <c r="T63" s="65">
        <v>4.6077659999999999E-2</v>
      </c>
      <c r="U63" s="65">
        <v>1.6949519999999999E-2</v>
      </c>
      <c r="V63" s="69" t="s">
        <v>114</v>
      </c>
      <c r="W63" s="71" t="s">
        <v>63</v>
      </c>
      <c r="X63" s="71">
        <v>11.49</v>
      </c>
      <c r="Y63" s="71">
        <v>840</v>
      </c>
      <c r="Z63" s="71">
        <v>29.8</v>
      </c>
      <c r="AA63" s="71">
        <v>0.01</v>
      </c>
      <c r="AB63" s="71">
        <v>2.25</v>
      </c>
      <c r="AD63" s="85" t="s">
        <v>211</v>
      </c>
    </row>
  </sheetData>
  <autoFilter ref="B3:AC6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showGridLines="0" showRowColHeaders="0" topLeftCell="A2" workbookViewId="0">
      <selection activeCell="A53" sqref="A1:Y53"/>
    </sheetView>
  </sheetViews>
  <sheetFormatPr defaultRowHeight="18.75" x14ac:dyDescent="0.3"/>
  <cols>
    <col min="1" max="1" width="9.125" style="211" bestFit="1" customWidth="1"/>
    <col min="2" max="3" width="13.5" style="211" customWidth="1"/>
    <col min="4" max="4" width="3.625" style="211" bestFit="1" customWidth="1"/>
    <col min="5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" x14ac:dyDescent="0.3">
      <c r="A1" s="211" t="s">
        <v>951</v>
      </c>
    </row>
    <row r="2" spans="1:2" x14ac:dyDescent="0.3">
      <c r="A2" s="211" t="s">
        <v>962</v>
      </c>
      <c r="B2" s="211" t="s">
        <v>1010</v>
      </c>
    </row>
    <row r="3" spans="1:2" x14ac:dyDescent="0.3">
      <c r="A3" s="211" t="s">
        <v>963</v>
      </c>
    </row>
    <row r="4" spans="1:2" x14ac:dyDescent="0.3">
      <c r="A4" s="211" t="s">
        <v>953</v>
      </c>
    </row>
    <row r="5" spans="1:2" x14ac:dyDescent="0.3">
      <c r="A5" s="211" t="s">
        <v>954</v>
      </c>
    </row>
    <row r="6" spans="1:2" x14ac:dyDescent="0.3">
      <c r="A6" s="211" t="s">
        <v>955</v>
      </c>
    </row>
    <row r="7" spans="1:2" x14ac:dyDescent="0.3">
      <c r="A7" s="211" t="s">
        <v>956</v>
      </c>
    </row>
    <row r="8" spans="1:2" x14ac:dyDescent="0.3">
      <c r="A8" s="211" t="s">
        <v>1011</v>
      </c>
    </row>
    <row r="9" spans="1:2" x14ac:dyDescent="0.3">
      <c r="A9" s="211" t="s">
        <v>1012</v>
      </c>
    </row>
    <row r="10" spans="1:2" x14ac:dyDescent="0.3">
      <c r="A10" s="211" t="s">
        <v>1013</v>
      </c>
    </row>
    <row r="11" spans="1:2" x14ac:dyDescent="0.3">
      <c r="A11" s="211" t="s">
        <v>964</v>
      </c>
    </row>
    <row r="12" spans="1:2" x14ac:dyDescent="0.3">
      <c r="A12" s="211" t="s">
        <v>957</v>
      </c>
    </row>
    <row r="13" spans="1:2" x14ac:dyDescent="0.3">
      <c r="A13" s="211" t="s">
        <v>1017</v>
      </c>
    </row>
    <row r="14" spans="1:2" x14ac:dyDescent="0.3">
      <c r="A14" s="211" t="s">
        <v>966</v>
      </c>
    </row>
    <row r="15" spans="1:2" x14ac:dyDescent="0.3">
      <c r="A15" s="211" t="s">
        <v>967</v>
      </c>
    </row>
    <row r="16" spans="1:2" x14ac:dyDescent="0.3">
      <c r="A16" s="211" t="s">
        <v>968</v>
      </c>
    </row>
    <row r="17" spans="1:25" x14ac:dyDescent="0.3">
      <c r="A17" s="211" t="s">
        <v>969</v>
      </c>
    </row>
    <row r="18" spans="1:25" x14ac:dyDescent="0.3">
      <c r="A18" s="211" t="s">
        <v>970</v>
      </c>
    </row>
    <row r="19" spans="1:25" x14ac:dyDescent="0.3">
      <c r="A19" s="211" t="s">
        <v>971</v>
      </c>
      <c r="B19" s="211" t="s">
        <v>3</v>
      </c>
      <c r="C19" s="211" t="s">
        <v>65</v>
      </c>
      <c r="D19" s="211" t="s">
        <v>66</v>
      </c>
      <c r="E19" s="211" t="s">
        <v>67</v>
      </c>
      <c r="F19" s="211" t="s">
        <v>85</v>
      </c>
      <c r="G19" s="211" t="s">
        <v>86</v>
      </c>
      <c r="H19" s="211" t="s">
        <v>149</v>
      </c>
      <c r="I19" s="211" t="s">
        <v>88</v>
      </c>
      <c r="J19" s="211" t="s">
        <v>148</v>
      </c>
      <c r="K19" s="211" t="s">
        <v>150</v>
      </c>
      <c r="L19" s="211" t="s">
        <v>69</v>
      </c>
      <c r="M19" s="211" t="s">
        <v>71</v>
      </c>
      <c r="N19" s="211" t="s">
        <v>72</v>
      </c>
      <c r="O19" s="211" t="s">
        <v>73</v>
      </c>
      <c r="P19" s="211" t="s">
        <v>74</v>
      </c>
      <c r="Q19" s="211" t="s">
        <v>76</v>
      </c>
      <c r="R19" s="211" t="s">
        <v>77</v>
      </c>
      <c r="S19" s="211" t="s">
        <v>78</v>
      </c>
      <c r="T19" s="211" t="s">
        <v>79</v>
      </c>
      <c r="U19" s="211" t="s">
        <v>151</v>
      </c>
    </row>
    <row r="20" spans="1:25" x14ac:dyDescent="0.3">
      <c r="A20" s="211" t="s">
        <v>1014</v>
      </c>
    </row>
    <row r="21" spans="1:25" x14ac:dyDescent="0.3">
      <c r="A21" s="211" t="s">
        <v>1015</v>
      </c>
    </row>
    <row r="22" spans="1:25" x14ac:dyDescent="0.3">
      <c r="A22" s="211" t="s">
        <v>1018</v>
      </c>
    </row>
    <row r="23" spans="1:25" x14ac:dyDescent="0.3">
      <c r="A23" s="211" t="s">
        <v>1019</v>
      </c>
    </row>
    <row r="24" spans="1:25" x14ac:dyDescent="0.3">
      <c r="A24" s="211" t="s">
        <v>1004</v>
      </c>
    </row>
    <row r="25" spans="1:25" x14ac:dyDescent="0.3">
      <c r="A25" s="211" t="s">
        <v>960</v>
      </c>
    </row>
    <row r="26" spans="1:25" x14ac:dyDescent="0.3">
      <c r="A26" s="211" t="s">
        <v>961</v>
      </c>
    </row>
    <row r="27" spans="1:25" x14ac:dyDescent="0.3">
      <c r="A27" s="211" t="s">
        <v>972</v>
      </c>
    </row>
    <row r="28" spans="1:25" x14ac:dyDescent="0.3">
      <c r="A28" s="213" t="s">
        <v>147</v>
      </c>
      <c r="B28" s="213" t="s">
        <v>143</v>
      </c>
      <c r="C28" s="213" t="s">
        <v>137</v>
      </c>
      <c r="D28" s="213" t="s">
        <v>144</v>
      </c>
      <c r="E28" s="213" t="s">
        <v>145</v>
      </c>
      <c r="F28" s="213" t="s">
        <v>3</v>
      </c>
      <c r="G28" s="213" t="s">
        <v>65</v>
      </c>
      <c r="H28" s="213" t="s">
        <v>66</v>
      </c>
      <c r="I28" s="213" t="s">
        <v>67</v>
      </c>
      <c r="J28" s="213" t="s">
        <v>85</v>
      </c>
      <c r="K28" s="213" t="s">
        <v>86</v>
      </c>
      <c r="L28" s="213" t="s">
        <v>149</v>
      </c>
      <c r="M28" s="213" t="s">
        <v>88</v>
      </c>
      <c r="N28" s="213" t="s">
        <v>148</v>
      </c>
      <c r="O28" s="213" t="s">
        <v>150</v>
      </c>
      <c r="P28" s="213" t="s">
        <v>69</v>
      </c>
      <c r="Q28" s="213" t="s">
        <v>71</v>
      </c>
      <c r="R28" s="213" t="s">
        <v>72</v>
      </c>
      <c r="S28" s="213" t="s">
        <v>73</v>
      </c>
      <c r="T28" s="213" t="s">
        <v>74</v>
      </c>
      <c r="U28" s="213" t="s">
        <v>76</v>
      </c>
      <c r="V28" s="213" t="s">
        <v>77</v>
      </c>
      <c r="W28" s="213" t="s">
        <v>78</v>
      </c>
      <c r="X28" s="213" t="s">
        <v>79</v>
      </c>
      <c r="Y28" s="213" t="s">
        <v>151</v>
      </c>
    </row>
    <row r="29" spans="1:25" x14ac:dyDescent="0.3">
      <c r="A29" s="213">
        <v>1</v>
      </c>
      <c r="B29" s="213" t="s">
        <v>4</v>
      </c>
      <c r="C29" s="213" t="s">
        <v>974</v>
      </c>
      <c r="D29" s="213">
        <v>4</v>
      </c>
      <c r="E29" s="213">
        <v>25.6</v>
      </c>
      <c r="F29" s="214">
        <v>446.6</v>
      </c>
      <c r="G29" s="214">
        <v>1.016</v>
      </c>
      <c r="H29" s="214">
        <v>2.989E-4</v>
      </c>
      <c r="I29" s="214">
        <v>72.63</v>
      </c>
      <c r="J29" s="214">
        <v>1.1759999999999999</v>
      </c>
      <c r="K29" s="214">
        <v>3.2639999999999998</v>
      </c>
      <c r="L29" s="214">
        <v>0</v>
      </c>
      <c r="M29" s="214">
        <v>0</v>
      </c>
      <c r="N29" s="214">
        <v>0.71489999999999998</v>
      </c>
      <c r="O29" s="214">
        <v>0</v>
      </c>
      <c r="P29" s="214">
        <v>134.5</v>
      </c>
      <c r="Q29" s="214">
        <v>0.50409999999999999</v>
      </c>
      <c r="R29" s="214">
        <v>5.7750000000000003E-2</v>
      </c>
      <c r="S29" s="214">
        <v>6.1789999999999996E-3</v>
      </c>
      <c r="T29" s="214">
        <v>3.1640000000000002E-5</v>
      </c>
      <c r="U29" s="214">
        <v>0.1263</v>
      </c>
      <c r="V29" s="214">
        <v>7.5380000000000003E-2</v>
      </c>
      <c r="W29" s="214">
        <v>0.18529999999999999</v>
      </c>
      <c r="X29" s="214">
        <v>1.191E-2</v>
      </c>
      <c r="Y29" s="214">
        <v>0.21299999999999999</v>
      </c>
    </row>
    <row r="30" spans="1:25" x14ac:dyDescent="0.3">
      <c r="A30" s="213">
        <v>2</v>
      </c>
      <c r="B30" s="213" t="s">
        <v>8</v>
      </c>
      <c r="C30" s="213" t="s">
        <v>975</v>
      </c>
      <c r="D30" s="213">
        <v>4</v>
      </c>
      <c r="E30" s="213">
        <v>25.6</v>
      </c>
      <c r="F30" s="214">
        <v>430.5</v>
      </c>
      <c r="G30" s="214">
        <v>3.91</v>
      </c>
      <c r="H30" s="214">
        <v>2.989E-4</v>
      </c>
      <c r="I30" s="214">
        <v>59.56</v>
      </c>
      <c r="J30" s="214">
        <v>0.5423</v>
      </c>
      <c r="K30" s="214">
        <v>9.8569999999999993</v>
      </c>
      <c r="L30" s="214">
        <v>0</v>
      </c>
      <c r="M30" s="214">
        <v>0</v>
      </c>
      <c r="N30" s="214">
        <v>0.74160000000000004</v>
      </c>
      <c r="O30" s="214">
        <v>0</v>
      </c>
      <c r="P30" s="214">
        <v>100.8</v>
      </c>
      <c r="Q30" s="214">
        <v>0.80330000000000001</v>
      </c>
      <c r="R30" s="214">
        <v>8.4339999999999998E-2</v>
      </c>
      <c r="S30" s="214">
        <v>4.5979999999999997E-5</v>
      </c>
      <c r="T30" s="214">
        <v>0.77100000000000002</v>
      </c>
      <c r="U30" s="214">
        <v>3.6499999999999998E-2</v>
      </c>
      <c r="V30" s="214">
        <v>1.1140000000000001E-2</v>
      </c>
      <c r="W30" s="214">
        <v>0.15490000000000001</v>
      </c>
      <c r="X30" s="214">
        <v>3.1480000000000001E-2</v>
      </c>
      <c r="Y30" s="214">
        <v>12.6</v>
      </c>
    </row>
    <row r="31" spans="1:25" x14ac:dyDescent="0.3">
      <c r="A31" s="213">
        <v>3</v>
      </c>
      <c r="B31" s="213" t="s">
        <v>216</v>
      </c>
      <c r="C31" s="213" t="s">
        <v>976</v>
      </c>
      <c r="D31" s="213">
        <v>4</v>
      </c>
      <c r="E31" s="213">
        <v>29.3</v>
      </c>
      <c r="F31" s="214">
        <v>447.9</v>
      </c>
      <c r="G31" s="214">
        <v>0.9758</v>
      </c>
      <c r="H31" s="214">
        <v>2.989E-4</v>
      </c>
      <c r="I31" s="214">
        <v>56.78</v>
      </c>
      <c r="J31" s="214">
        <v>1.4890000000000001</v>
      </c>
      <c r="K31" s="214">
        <v>3.11</v>
      </c>
      <c r="L31" s="214">
        <v>0</v>
      </c>
      <c r="M31" s="214">
        <v>0</v>
      </c>
      <c r="N31" s="214">
        <v>3.2</v>
      </c>
      <c r="O31" s="214">
        <v>0</v>
      </c>
      <c r="P31" s="214">
        <v>130.30000000000001</v>
      </c>
      <c r="Q31" s="214">
        <v>0.8851</v>
      </c>
      <c r="R31" s="214">
        <v>4.9840000000000002E-2</v>
      </c>
      <c r="S31" s="214">
        <v>4.5979999999999997E-5</v>
      </c>
      <c r="T31" s="214">
        <v>2.6020000000000001E-2</v>
      </c>
      <c r="U31" s="214">
        <v>6.3299999999999997E-3</v>
      </c>
      <c r="V31" s="214">
        <v>9.077E-3</v>
      </c>
      <c r="W31" s="214">
        <v>0.19270000000000001</v>
      </c>
      <c r="X31" s="214">
        <v>3.1060000000000001E-2</v>
      </c>
      <c r="Y31" s="214">
        <v>16.899999999999999</v>
      </c>
    </row>
    <row r="32" spans="1:25" x14ac:dyDescent="0.3">
      <c r="A32" s="213">
        <v>4</v>
      </c>
      <c r="B32" s="213" t="s">
        <v>14</v>
      </c>
      <c r="C32" s="213" t="s">
        <v>977</v>
      </c>
      <c r="D32" s="213">
        <v>4</v>
      </c>
      <c r="E32" s="213">
        <v>30.2</v>
      </c>
      <c r="F32" s="214">
        <v>731.7</v>
      </c>
      <c r="G32" s="214">
        <v>1.526</v>
      </c>
      <c r="H32" s="214">
        <v>3.7780000000000001E-2</v>
      </c>
      <c r="I32" s="214">
        <v>509.2</v>
      </c>
      <c r="J32" s="214">
        <v>0.46660000000000001</v>
      </c>
      <c r="K32" s="214">
        <v>4.1879999999999997</v>
      </c>
      <c r="L32" s="214">
        <v>7.585</v>
      </c>
      <c r="M32" s="214">
        <v>0</v>
      </c>
      <c r="N32" s="214">
        <v>0.71309999999999996</v>
      </c>
      <c r="O32" s="214">
        <v>0</v>
      </c>
      <c r="P32" s="214">
        <v>0.23119999999999999</v>
      </c>
      <c r="Q32" s="214">
        <v>0.1404</v>
      </c>
      <c r="R32" s="214">
        <v>4.5179999999999998E-2</v>
      </c>
      <c r="S32" s="214">
        <v>4.5979999999999997E-5</v>
      </c>
      <c r="T32" s="214">
        <v>0.24729999999999999</v>
      </c>
      <c r="U32" s="214">
        <v>2.249E-2</v>
      </c>
      <c r="V32" s="214">
        <v>1.7909999999999999E-2</v>
      </c>
      <c r="W32" s="214">
        <v>2.1399999999999999E-2</v>
      </c>
      <c r="X32" s="214">
        <v>3.1449999999999999E-5</v>
      </c>
      <c r="Y32" s="214">
        <v>1.05</v>
      </c>
    </row>
    <row r="33" spans="1:25" x14ac:dyDescent="0.3">
      <c r="A33" s="213">
        <v>5</v>
      </c>
      <c r="B33" s="213" t="s">
        <v>16</v>
      </c>
      <c r="C33" s="213" t="s">
        <v>978</v>
      </c>
      <c r="D33" s="213">
        <v>4</v>
      </c>
      <c r="E33" s="213">
        <v>29.8</v>
      </c>
      <c r="F33" s="214">
        <v>241.1</v>
      </c>
      <c r="G33" s="214">
        <v>0.55259999999999998</v>
      </c>
      <c r="H33" s="214">
        <v>2.989E-4</v>
      </c>
      <c r="I33" s="214">
        <v>36.520000000000003</v>
      </c>
      <c r="J33" s="214">
        <v>0.63880000000000003</v>
      </c>
      <c r="K33" s="214">
        <v>2.0619999999999998</v>
      </c>
      <c r="L33" s="214">
        <v>0</v>
      </c>
      <c r="M33" s="214">
        <v>0</v>
      </c>
      <c r="N33" s="214">
        <v>0.70309999999999995</v>
      </c>
      <c r="O33" s="214">
        <v>0</v>
      </c>
      <c r="P33" s="214">
        <v>62.91</v>
      </c>
      <c r="Q33" s="214">
        <v>0.35410000000000003</v>
      </c>
      <c r="R33" s="214">
        <v>2.3869999999999999E-2</v>
      </c>
      <c r="S33" s="214">
        <v>4.5979999999999997E-5</v>
      </c>
      <c r="T33" s="214">
        <v>3.1640000000000002E-5</v>
      </c>
      <c r="U33" s="214">
        <v>4.6280000000000002E-3</v>
      </c>
      <c r="V33" s="214">
        <v>9.5930000000000008E-3</v>
      </c>
      <c r="W33" s="214">
        <v>5.9209999999999999E-2</v>
      </c>
      <c r="X33" s="214">
        <v>9.2870000000000001E-3</v>
      </c>
      <c r="Y33" s="214">
        <v>2</v>
      </c>
    </row>
    <row r="34" spans="1:25" x14ac:dyDescent="0.3">
      <c r="A34" s="213">
        <v>6</v>
      </c>
      <c r="B34" s="213" t="s">
        <v>19</v>
      </c>
      <c r="C34" s="213" t="s">
        <v>979</v>
      </c>
      <c r="D34" s="213">
        <v>4</v>
      </c>
      <c r="E34" s="213">
        <v>30.1</v>
      </c>
      <c r="F34" s="214">
        <v>269.5</v>
      </c>
      <c r="G34" s="214">
        <v>2.4289999999999998</v>
      </c>
      <c r="H34" s="214">
        <v>2.989E-4</v>
      </c>
      <c r="I34" s="214">
        <v>44.38</v>
      </c>
      <c r="J34" s="214">
        <v>3.1509999999999998</v>
      </c>
      <c r="K34" s="214">
        <v>2.97</v>
      </c>
      <c r="L34" s="214">
        <v>0</v>
      </c>
      <c r="M34" s="214">
        <v>3.3740000000000001</v>
      </c>
      <c r="N34" s="214">
        <v>0.74370000000000003</v>
      </c>
      <c r="O34" s="214">
        <v>0</v>
      </c>
      <c r="P34" s="214">
        <v>66.61</v>
      </c>
      <c r="Q34" s="214">
        <v>0.55659999999999998</v>
      </c>
      <c r="R34" s="214">
        <v>4.8520000000000001E-2</v>
      </c>
      <c r="S34" s="214">
        <v>6.0179999999999999E-3</v>
      </c>
      <c r="T34" s="214">
        <v>2.2930000000000001</v>
      </c>
      <c r="U34" s="214">
        <v>9.6809999999999993E-2</v>
      </c>
      <c r="V34" s="214">
        <v>5.0250000000000003E-2</v>
      </c>
      <c r="W34" s="214">
        <v>6.9540000000000005E-2</v>
      </c>
      <c r="X34" s="214">
        <v>2.4240000000000001E-2</v>
      </c>
      <c r="Y34" s="214">
        <v>8.9600000000000009</v>
      </c>
    </row>
    <row r="35" spans="1:25" x14ac:dyDescent="0.3">
      <c r="A35" s="213">
        <v>7</v>
      </c>
      <c r="B35" s="213" t="s">
        <v>22</v>
      </c>
      <c r="C35" s="213" t="s">
        <v>975</v>
      </c>
      <c r="D35" s="213">
        <v>4</v>
      </c>
      <c r="E35" s="213">
        <v>30.1</v>
      </c>
      <c r="F35" s="214">
        <v>222.2</v>
      </c>
      <c r="G35" s="214">
        <v>0.60340000000000005</v>
      </c>
      <c r="H35" s="214">
        <v>3.074E-2</v>
      </c>
      <c r="I35" s="214">
        <v>40.74</v>
      </c>
      <c r="J35" s="214">
        <v>0.66059999999999997</v>
      </c>
      <c r="K35" s="214">
        <v>2.2050000000000001</v>
      </c>
      <c r="L35" s="214">
        <v>0</v>
      </c>
      <c r="M35" s="214">
        <v>0</v>
      </c>
      <c r="N35" s="214">
        <v>0.70620000000000005</v>
      </c>
      <c r="O35" s="214">
        <v>0</v>
      </c>
      <c r="P35" s="214">
        <v>50.03</v>
      </c>
      <c r="Q35" s="214">
        <v>0.58760000000000001</v>
      </c>
      <c r="R35" s="214">
        <v>1.405E-2</v>
      </c>
      <c r="S35" s="214">
        <v>4.5979999999999997E-5</v>
      </c>
      <c r="T35" s="214">
        <v>0.89300000000000002</v>
      </c>
      <c r="U35" s="214">
        <v>4.0000000000000001E-3</v>
      </c>
      <c r="V35" s="214">
        <v>6.7010000000000004E-3</v>
      </c>
      <c r="W35" s="214">
        <v>4.1950000000000001E-2</v>
      </c>
      <c r="X35" s="214">
        <v>2.7539999999999999E-2</v>
      </c>
      <c r="Y35" s="214">
        <v>10.8</v>
      </c>
    </row>
    <row r="36" spans="1:25" x14ac:dyDescent="0.3">
      <c r="A36" s="213">
        <v>8</v>
      </c>
      <c r="B36" s="213" t="s">
        <v>25</v>
      </c>
      <c r="C36" s="213" t="s">
        <v>980</v>
      </c>
      <c r="D36" s="213">
        <v>4</v>
      </c>
      <c r="E36" s="213">
        <v>29.6</v>
      </c>
      <c r="F36" s="214">
        <v>285.60000000000002</v>
      </c>
      <c r="G36" s="214">
        <v>0.68730000000000002</v>
      </c>
      <c r="H36" s="214">
        <v>3.5990000000000001E-2</v>
      </c>
      <c r="I36" s="214">
        <v>498.1</v>
      </c>
      <c r="J36" s="214">
        <v>0.53769999999999996</v>
      </c>
      <c r="K36" s="214">
        <v>2.0579999999999998</v>
      </c>
      <c r="L36" s="214">
        <v>5.1509999999999998</v>
      </c>
      <c r="M36" s="214">
        <v>0</v>
      </c>
      <c r="N36" s="214">
        <v>0.70479999999999998</v>
      </c>
      <c r="O36" s="214">
        <v>0</v>
      </c>
      <c r="P36" s="214">
        <v>8.0829999999999999E-2</v>
      </c>
      <c r="Q36" s="214">
        <v>0.14000000000000001</v>
      </c>
      <c r="R36" s="214">
        <v>1.1639999999999999E-2</v>
      </c>
      <c r="S36" s="214">
        <v>4.5979999999999997E-5</v>
      </c>
      <c r="T36" s="214">
        <v>0.26190000000000002</v>
      </c>
      <c r="U36" s="214">
        <v>6.7669999999999996E-3</v>
      </c>
      <c r="V36" s="214">
        <v>1.5879999999999998E-2</v>
      </c>
      <c r="W36" s="214">
        <v>1.259E-2</v>
      </c>
      <c r="X36" s="214">
        <v>3.1449999999999999E-5</v>
      </c>
      <c r="Y36" s="214">
        <v>10.3</v>
      </c>
    </row>
    <row r="37" spans="1:25" x14ac:dyDescent="0.3">
      <c r="A37" s="213">
        <v>9</v>
      </c>
      <c r="B37" s="213" t="s">
        <v>29</v>
      </c>
      <c r="C37" s="213" t="s">
        <v>981</v>
      </c>
      <c r="D37" s="213">
        <v>4</v>
      </c>
      <c r="E37" s="213">
        <v>30.2</v>
      </c>
      <c r="F37" s="214">
        <v>155.80000000000001</v>
      </c>
      <c r="G37" s="214">
        <v>0.4365</v>
      </c>
      <c r="H37" s="214">
        <v>2.989E-4</v>
      </c>
      <c r="I37" s="214">
        <v>38.65</v>
      </c>
      <c r="J37" s="214">
        <v>0.37059999999999998</v>
      </c>
      <c r="K37" s="214">
        <v>1.772</v>
      </c>
      <c r="L37" s="214">
        <v>0</v>
      </c>
      <c r="M37" s="214">
        <v>0</v>
      </c>
      <c r="N37" s="214">
        <v>0.76770000000000005</v>
      </c>
      <c r="O37" s="214">
        <v>0</v>
      </c>
      <c r="P37" s="214">
        <v>34.01</v>
      </c>
      <c r="Q37" s="214">
        <v>0.32900000000000001</v>
      </c>
      <c r="R37" s="214">
        <v>2.5049999999999999E-2</v>
      </c>
      <c r="S37" s="214">
        <v>6.9899999999999997E-3</v>
      </c>
      <c r="T37" s="214">
        <v>6.8159999999999998E-2</v>
      </c>
      <c r="U37" s="214">
        <v>0.1293</v>
      </c>
      <c r="V37" s="214">
        <v>7.041E-2</v>
      </c>
      <c r="W37" s="214">
        <v>1.8350000000000002E-2</v>
      </c>
      <c r="X37" s="214">
        <v>3.1449999999999999E-5</v>
      </c>
      <c r="Y37" s="214">
        <v>11.5</v>
      </c>
    </row>
    <row r="38" spans="1:25" x14ac:dyDescent="0.3">
      <c r="A38" s="213">
        <v>10</v>
      </c>
      <c r="B38" s="213" t="s">
        <v>32</v>
      </c>
      <c r="C38" s="213" t="s">
        <v>982</v>
      </c>
      <c r="D38" s="213">
        <v>4</v>
      </c>
      <c r="E38" s="213">
        <v>29.6</v>
      </c>
      <c r="F38" s="214">
        <v>167.4</v>
      </c>
      <c r="G38" s="214">
        <v>1.425</v>
      </c>
      <c r="H38" s="214">
        <v>4.0529999999999997E-2</v>
      </c>
      <c r="I38" s="214">
        <v>39.380000000000003</v>
      </c>
      <c r="J38" s="214">
        <v>0.47099999999999997</v>
      </c>
      <c r="K38" s="214">
        <v>2.153</v>
      </c>
      <c r="L38" s="214">
        <v>0</v>
      </c>
      <c r="M38" s="214">
        <v>3.5059999999999998</v>
      </c>
      <c r="N38" s="214">
        <v>0.99399999999999999</v>
      </c>
      <c r="O38" s="214">
        <v>0</v>
      </c>
      <c r="P38" s="214">
        <v>36.340000000000003</v>
      </c>
      <c r="Q38" s="214">
        <v>0.39</v>
      </c>
      <c r="R38" s="214">
        <v>4.0289999999999999E-2</v>
      </c>
      <c r="S38" s="214">
        <v>6.6210000000000001E-3</v>
      </c>
      <c r="T38" s="214">
        <v>10.02</v>
      </c>
      <c r="U38" s="214">
        <v>1.0290000000000001E-2</v>
      </c>
      <c r="V38" s="214">
        <v>2.0660000000000001E-2</v>
      </c>
      <c r="W38" s="214">
        <v>3.0300000000000001E-2</v>
      </c>
      <c r="X38" s="214">
        <v>1.754E-2</v>
      </c>
      <c r="Y38" s="214">
        <v>12.3</v>
      </c>
    </row>
    <row r="39" spans="1:25" x14ac:dyDescent="0.3">
      <c r="A39" s="213">
        <v>11</v>
      </c>
      <c r="B39" s="213" t="s">
        <v>35</v>
      </c>
      <c r="C39" s="213" t="s">
        <v>983</v>
      </c>
      <c r="D39" s="213">
        <v>4</v>
      </c>
      <c r="E39" s="213">
        <v>31.4</v>
      </c>
      <c r="F39" s="214">
        <v>156.5</v>
      </c>
      <c r="G39" s="214">
        <v>0.49249999999999999</v>
      </c>
      <c r="H39" s="214">
        <v>5.9580000000000001E-2</v>
      </c>
      <c r="I39" s="214">
        <v>42.46</v>
      </c>
      <c r="J39" s="214">
        <v>0.3538</v>
      </c>
      <c r="K39" s="214">
        <v>2.56</v>
      </c>
      <c r="L39" s="214">
        <v>0</v>
      </c>
      <c r="M39" s="214">
        <v>0</v>
      </c>
      <c r="N39" s="214">
        <v>0.79200000000000004</v>
      </c>
      <c r="O39" s="214">
        <v>0</v>
      </c>
      <c r="P39" s="214">
        <v>37.049999999999997</v>
      </c>
      <c r="Q39" s="214">
        <v>0.34589999999999999</v>
      </c>
      <c r="R39" s="214">
        <v>2.2460000000000001E-2</v>
      </c>
      <c r="S39" s="214">
        <v>4.5979999999999997E-5</v>
      </c>
      <c r="T39" s="214">
        <v>3.4249999999999998</v>
      </c>
      <c r="U39" s="214">
        <v>7.7980000000000002E-3</v>
      </c>
      <c r="V39" s="214">
        <v>1.4959999999999999E-2</v>
      </c>
      <c r="W39" s="214">
        <v>1.9040000000000001E-2</v>
      </c>
      <c r="X39" s="214">
        <v>1.686E-2</v>
      </c>
      <c r="Y39" s="214">
        <v>0.151</v>
      </c>
    </row>
    <row r="40" spans="1:25" x14ac:dyDescent="0.3">
      <c r="A40" s="213">
        <v>12</v>
      </c>
      <c r="B40" s="213" t="s">
        <v>39</v>
      </c>
      <c r="C40" s="213" t="s">
        <v>984</v>
      </c>
      <c r="D40" s="213">
        <v>4</v>
      </c>
      <c r="E40" s="213">
        <v>29.7</v>
      </c>
      <c r="F40" s="214">
        <v>111.5</v>
      </c>
      <c r="G40" s="214">
        <v>0.34570000000000001</v>
      </c>
      <c r="H40" s="214">
        <v>2.989E-4</v>
      </c>
      <c r="I40" s="214">
        <v>99.62</v>
      </c>
      <c r="J40" s="214">
        <v>0.43440000000000001</v>
      </c>
      <c r="K40" s="214">
        <v>9.5329999999999995</v>
      </c>
      <c r="L40" s="214">
        <v>0.50719999999999998</v>
      </c>
      <c r="M40" s="214">
        <v>0</v>
      </c>
      <c r="N40" s="214">
        <v>0.80210000000000004</v>
      </c>
      <c r="O40" s="214">
        <v>1.71</v>
      </c>
      <c r="P40" s="214">
        <v>4.3040000000000003</v>
      </c>
      <c r="Q40" s="214">
        <v>0.13009999999999999</v>
      </c>
      <c r="R40" s="214">
        <v>4.9550000000000002E-3</v>
      </c>
      <c r="S40" s="214">
        <v>4.5979999999999997E-5</v>
      </c>
      <c r="T40" s="214">
        <v>4.3729999999999998E-2</v>
      </c>
      <c r="U40" s="214">
        <v>4.8050000000000002E-3</v>
      </c>
      <c r="V40" s="214">
        <v>1.2319999999999999E-2</v>
      </c>
      <c r="W40" s="214">
        <v>2.3189999999999999E-2</v>
      </c>
      <c r="X40" s="214">
        <v>3.1449999999999999E-5</v>
      </c>
      <c r="Y40" s="214">
        <v>22.4</v>
      </c>
    </row>
    <row r="41" spans="1:25" x14ac:dyDescent="0.3">
      <c r="A41" s="213">
        <v>13</v>
      </c>
      <c r="B41" s="213" t="s">
        <v>41</v>
      </c>
      <c r="C41" s="213" t="s">
        <v>985</v>
      </c>
      <c r="D41" s="213">
        <v>4</v>
      </c>
      <c r="E41" s="213">
        <v>29.9</v>
      </c>
      <c r="F41" s="214">
        <v>120.8</v>
      </c>
      <c r="G41" s="214">
        <v>0.3831</v>
      </c>
      <c r="H41" s="214">
        <v>2.989E-4</v>
      </c>
      <c r="I41" s="214">
        <v>28.27</v>
      </c>
      <c r="J41" s="214">
        <v>0.33979999999999999</v>
      </c>
      <c r="K41" s="214">
        <v>1.8140000000000001</v>
      </c>
      <c r="L41" s="214">
        <v>0</v>
      </c>
      <c r="M41" s="214">
        <v>0</v>
      </c>
      <c r="N41" s="214">
        <v>0.76819999999999999</v>
      </c>
      <c r="O41" s="214">
        <v>0</v>
      </c>
      <c r="P41" s="214">
        <v>25.32</v>
      </c>
      <c r="Q41" s="214">
        <v>0.27400000000000002</v>
      </c>
      <c r="R41" s="214">
        <v>6.5970000000000004E-3</v>
      </c>
      <c r="S41" s="214">
        <v>4.823E-3</v>
      </c>
      <c r="T41" s="214">
        <v>0.1469</v>
      </c>
      <c r="U41" s="214">
        <v>9.5430000000000001E-2</v>
      </c>
      <c r="V41" s="214">
        <v>5.2819999999999999E-2</v>
      </c>
      <c r="W41" s="214">
        <v>1.0279999999999999E-2</v>
      </c>
      <c r="X41" s="214">
        <v>9.1529999999999997E-3</v>
      </c>
      <c r="Y41" s="214">
        <v>25</v>
      </c>
    </row>
    <row r="42" spans="1:25" x14ac:dyDescent="0.3">
      <c r="A42" s="213">
        <v>14</v>
      </c>
      <c r="B42" s="213" t="s">
        <v>44</v>
      </c>
      <c r="C42" s="213" t="s">
        <v>986</v>
      </c>
      <c r="D42" s="213">
        <v>4</v>
      </c>
      <c r="E42" s="213">
        <v>29.3</v>
      </c>
      <c r="F42" s="214">
        <v>115.9</v>
      </c>
      <c r="G42" s="214">
        <v>1.093</v>
      </c>
      <c r="H42" s="214">
        <v>0.16450000000000001</v>
      </c>
      <c r="I42" s="214">
        <v>15.77</v>
      </c>
      <c r="J42" s="214">
        <v>0.3901</v>
      </c>
      <c r="K42" s="214">
        <v>2.0510000000000002</v>
      </c>
      <c r="L42" s="214">
        <v>0</v>
      </c>
      <c r="M42" s="214">
        <v>3.4380000000000002</v>
      </c>
      <c r="N42" s="214">
        <v>0.79779999999999995</v>
      </c>
      <c r="O42" s="214">
        <v>0</v>
      </c>
      <c r="P42" s="214">
        <v>25.4</v>
      </c>
      <c r="Q42" s="214">
        <v>0.24940000000000001</v>
      </c>
      <c r="R42" s="214">
        <v>4.258E-2</v>
      </c>
      <c r="S42" s="214">
        <v>1.7080000000000001E-2</v>
      </c>
      <c r="T42" s="214">
        <v>17.55</v>
      </c>
      <c r="U42" s="214">
        <v>3.1379999999999998E-2</v>
      </c>
      <c r="V42" s="214">
        <v>4.2119999999999998E-2</v>
      </c>
      <c r="W42" s="214">
        <v>2.2110000000000001E-2</v>
      </c>
      <c r="X42" s="214">
        <v>1.7399999999999999E-2</v>
      </c>
      <c r="Y42" s="214">
        <v>3.29</v>
      </c>
    </row>
    <row r="43" spans="1:25" x14ac:dyDescent="0.3">
      <c r="A43" s="213">
        <v>15</v>
      </c>
      <c r="B43" s="213" t="s">
        <v>46</v>
      </c>
      <c r="C43" s="213" t="s">
        <v>987</v>
      </c>
      <c r="D43" s="213">
        <v>4</v>
      </c>
      <c r="E43" s="213">
        <v>30.7</v>
      </c>
      <c r="F43" s="214">
        <v>123.2</v>
      </c>
      <c r="G43" s="214">
        <v>0.37809999999999999</v>
      </c>
      <c r="H43" s="214">
        <v>2.989E-4</v>
      </c>
      <c r="I43" s="214">
        <v>26.6</v>
      </c>
      <c r="J43" s="214">
        <v>0.2959</v>
      </c>
      <c r="K43" s="214">
        <v>1.8129999999999999</v>
      </c>
      <c r="L43" s="214">
        <v>0</v>
      </c>
      <c r="M43" s="214">
        <v>0</v>
      </c>
      <c r="N43" s="214">
        <v>0.77</v>
      </c>
      <c r="O43" s="214">
        <v>0</v>
      </c>
      <c r="P43" s="214">
        <v>26</v>
      </c>
      <c r="Q43" s="214">
        <v>0.21210000000000001</v>
      </c>
      <c r="R43" s="214">
        <v>1.242E-2</v>
      </c>
      <c r="S43" s="214">
        <v>4.5979999999999997E-5</v>
      </c>
      <c r="T43" s="214">
        <v>3.3940000000000001</v>
      </c>
      <c r="U43" s="214">
        <v>2.7820000000000001E-2</v>
      </c>
      <c r="V43" s="214">
        <v>2.112E-2</v>
      </c>
      <c r="W43" s="214">
        <v>9.9069999999999991E-3</v>
      </c>
      <c r="X43" s="214">
        <v>9.7409999999999997E-3</v>
      </c>
      <c r="Y43" s="214">
        <v>21.1</v>
      </c>
    </row>
    <row r="44" spans="1:25" x14ac:dyDescent="0.3">
      <c r="A44" s="213">
        <v>16</v>
      </c>
      <c r="B44" s="213" t="s">
        <v>50</v>
      </c>
      <c r="C44" s="213" t="s">
        <v>988</v>
      </c>
      <c r="D44" s="213">
        <v>4</v>
      </c>
      <c r="E44" s="213">
        <v>28.1</v>
      </c>
      <c r="F44" s="214">
        <v>72.010000000000005</v>
      </c>
      <c r="G44" s="214">
        <v>0.25140000000000001</v>
      </c>
      <c r="H44" s="214">
        <v>2.989E-4</v>
      </c>
      <c r="I44" s="214">
        <v>59.05</v>
      </c>
      <c r="J44" s="214">
        <v>0.2747</v>
      </c>
      <c r="K44" s="214">
        <v>1.5249999999999999</v>
      </c>
      <c r="L44" s="214">
        <v>0</v>
      </c>
      <c r="M44" s="214">
        <v>0</v>
      </c>
      <c r="N44" s="214">
        <v>0.76470000000000005</v>
      </c>
      <c r="O44" s="214">
        <v>2.6549999999999998</v>
      </c>
      <c r="P44" s="214">
        <v>10.39</v>
      </c>
      <c r="Q44" s="214">
        <v>9.9650000000000002E-2</v>
      </c>
      <c r="R44" s="214">
        <v>3.7249999999999997E-5</v>
      </c>
      <c r="S44" s="214">
        <v>6.581E-3</v>
      </c>
      <c r="T44" s="214">
        <v>3.1640000000000002E-5</v>
      </c>
      <c r="U44" s="214">
        <v>9.4600000000000004E-2</v>
      </c>
      <c r="V44" s="214">
        <v>6.479E-2</v>
      </c>
      <c r="W44" s="214">
        <v>1.967E-2</v>
      </c>
      <c r="X44" s="214">
        <v>3.1449999999999999E-5</v>
      </c>
      <c r="Y44" s="214">
        <v>16.100000000000001</v>
      </c>
    </row>
    <row r="45" spans="1:25" x14ac:dyDescent="0.3">
      <c r="A45" s="213">
        <v>17</v>
      </c>
      <c r="B45" s="213" t="s">
        <v>53</v>
      </c>
      <c r="C45" s="213" t="s">
        <v>989</v>
      </c>
      <c r="D45" s="213">
        <v>4</v>
      </c>
      <c r="E45" s="213">
        <v>30.4</v>
      </c>
      <c r="F45" s="214">
        <v>105.5</v>
      </c>
      <c r="G45" s="214">
        <v>0.34710000000000002</v>
      </c>
      <c r="H45" s="214">
        <v>2.989E-4</v>
      </c>
      <c r="I45" s="214">
        <v>18.03</v>
      </c>
      <c r="J45" s="214">
        <v>0.38969999999999999</v>
      </c>
      <c r="K45" s="214">
        <v>1.605</v>
      </c>
      <c r="L45" s="214">
        <v>0</v>
      </c>
      <c r="M45" s="214">
        <v>3.2559999999999998</v>
      </c>
      <c r="N45" s="214">
        <v>0</v>
      </c>
      <c r="O45" s="214">
        <v>0</v>
      </c>
      <c r="P45" s="214">
        <v>22.37</v>
      </c>
      <c r="Q45" s="214">
        <v>0.23480000000000001</v>
      </c>
      <c r="R45" s="214">
        <v>5.3530000000000001E-3</v>
      </c>
      <c r="S45" s="214">
        <v>4.5979999999999997E-5</v>
      </c>
      <c r="T45" s="214">
        <v>0.48920000000000002</v>
      </c>
      <c r="U45" s="214">
        <v>3.8960000000000002E-3</v>
      </c>
      <c r="V45" s="214">
        <v>9.8820000000000002E-3</v>
      </c>
      <c r="W45" s="214">
        <v>7.8729999999999998E-3</v>
      </c>
      <c r="X45" s="214">
        <v>1.627E-2</v>
      </c>
      <c r="Y45" s="214">
        <v>20.7</v>
      </c>
    </row>
    <row r="46" spans="1:25" x14ac:dyDescent="0.3">
      <c r="A46" s="213">
        <v>18</v>
      </c>
      <c r="B46" s="213" t="s">
        <v>56</v>
      </c>
      <c r="C46" s="213" t="s">
        <v>990</v>
      </c>
      <c r="D46" s="213">
        <v>4</v>
      </c>
      <c r="E46" s="213">
        <v>30.2</v>
      </c>
      <c r="F46" s="214">
        <v>97.49</v>
      </c>
      <c r="G46" s="214">
        <v>2.8</v>
      </c>
      <c r="H46" s="214">
        <v>0.1053</v>
      </c>
      <c r="I46" s="214">
        <v>16.03</v>
      </c>
      <c r="J46" s="214">
        <v>0.43169999999999997</v>
      </c>
      <c r="K46" s="214">
        <v>1.78</v>
      </c>
      <c r="L46" s="214">
        <v>0</v>
      </c>
      <c r="M46" s="214">
        <v>3.2789999999999999</v>
      </c>
      <c r="N46" s="214">
        <v>0.7792</v>
      </c>
      <c r="O46" s="214">
        <v>0</v>
      </c>
      <c r="P46" s="214">
        <v>21.56</v>
      </c>
      <c r="Q46" s="214">
        <v>0.18090000000000001</v>
      </c>
      <c r="R46" s="214">
        <v>4.231E-2</v>
      </c>
      <c r="S46" s="214">
        <v>1.7000000000000001E-2</v>
      </c>
      <c r="T46" s="214">
        <v>19.32</v>
      </c>
      <c r="U46" s="214">
        <v>9.7439999999999992E-3</v>
      </c>
      <c r="V46" s="214">
        <v>0.1216</v>
      </c>
      <c r="W46" s="214">
        <v>1.9879999999999998E-2</v>
      </c>
      <c r="X46" s="214">
        <v>1.154E-2</v>
      </c>
      <c r="Y46" s="214">
        <v>6.74</v>
      </c>
    </row>
    <row r="47" spans="1:25" x14ac:dyDescent="0.3">
      <c r="A47" s="213">
        <v>19</v>
      </c>
      <c r="B47" s="213" t="s">
        <v>59</v>
      </c>
      <c r="C47" s="213" t="s">
        <v>991</v>
      </c>
      <c r="D47" s="213">
        <v>4</v>
      </c>
      <c r="E47" s="213">
        <v>30.9</v>
      </c>
      <c r="F47" s="214">
        <v>113.3</v>
      </c>
      <c r="G47" s="214">
        <v>0.29089999999999999</v>
      </c>
      <c r="H47" s="214">
        <v>4.3569999999999998E-2</v>
      </c>
      <c r="I47" s="214">
        <v>14.61</v>
      </c>
      <c r="J47" s="214">
        <v>0.48980000000000001</v>
      </c>
      <c r="K47" s="214">
        <v>1.821</v>
      </c>
      <c r="L47" s="214">
        <v>0</v>
      </c>
      <c r="M47" s="214">
        <v>3.3889999999999998</v>
      </c>
      <c r="N47" s="214">
        <v>0.77680000000000005</v>
      </c>
      <c r="O47" s="214">
        <v>0</v>
      </c>
      <c r="P47" s="214">
        <v>26.77</v>
      </c>
      <c r="Q47" s="214">
        <v>0.15079999999999999</v>
      </c>
      <c r="R47" s="214">
        <v>1.464E-2</v>
      </c>
      <c r="S47" s="214">
        <v>4.5979999999999997E-5</v>
      </c>
      <c r="T47" s="214">
        <v>6.7480000000000002</v>
      </c>
      <c r="U47" s="214">
        <v>4.4600000000000004E-3</v>
      </c>
      <c r="V47" s="214">
        <v>2.069E-2</v>
      </c>
      <c r="W47" s="214">
        <v>1.1129999999999999E-2</v>
      </c>
      <c r="X47" s="214">
        <v>8.8529999999999998E-3</v>
      </c>
      <c r="Y47" s="214">
        <v>2.5299999999999998</v>
      </c>
    </row>
    <row r="48" spans="1:25" x14ac:dyDescent="0.3">
      <c r="A48" s="213">
        <v>20</v>
      </c>
      <c r="B48" s="213" t="s">
        <v>62</v>
      </c>
      <c r="C48" s="213" t="s">
        <v>992</v>
      </c>
      <c r="D48" s="213">
        <v>4</v>
      </c>
      <c r="E48" s="213">
        <v>30.3</v>
      </c>
      <c r="F48" s="214">
        <v>56.98</v>
      </c>
      <c r="G48" s="214">
        <v>0.2175</v>
      </c>
      <c r="H48" s="214">
        <v>2.989E-4</v>
      </c>
      <c r="I48" s="214">
        <v>74.28</v>
      </c>
      <c r="J48" s="214">
        <v>0.49869999999999998</v>
      </c>
      <c r="K48" s="214">
        <v>1.47</v>
      </c>
      <c r="L48" s="214">
        <v>0</v>
      </c>
      <c r="M48" s="214">
        <v>0</v>
      </c>
      <c r="N48" s="214">
        <v>0.79469999999999996</v>
      </c>
      <c r="O48" s="214">
        <v>3.9350000000000001</v>
      </c>
      <c r="P48" s="214">
        <v>13.13</v>
      </c>
      <c r="Q48" s="214">
        <v>7.3819999999999997E-2</v>
      </c>
      <c r="R48" s="214">
        <v>3.7249999999999997E-5</v>
      </c>
      <c r="S48" s="214">
        <v>4.5979999999999997E-5</v>
      </c>
      <c r="T48" s="214">
        <v>3.1640000000000002E-5</v>
      </c>
      <c r="U48" s="214">
        <v>4.8349999999999999E-3</v>
      </c>
      <c r="V48" s="214">
        <v>7.8750000000000001E-3</v>
      </c>
      <c r="W48" s="214">
        <v>1.5129999999999999E-2</v>
      </c>
      <c r="X48" s="214">
        <v>3.1449999999999999E-5</v>
      </c>
      <c r="Y48" s="214">
        <v>0.69</v>
      </c>
    </row>
    <row r="49" spans="1:1" x14ac:dyDescent="0.3">
      <c r="A49" s="211" t="s">
        <v>1005</v>
      </c>
    </row>
    <row r="50" spans="1:1" x14ac:dyDescent="0.3">
      <c r="A50" s="211" t="s">
        <v>1016</v>
      </c>
    </row>
    <row r="51" spans="1:1" x14ac:dyDescent="0.3">
      <c r="A51" s="211" t="s">
        <v>960</v>
      </c>
    </row>
    <row r="52" spans="1:1" x14ac:dyDescent="0.3">
      <c r="A52" s="211" t="s">
        <v>1007</v>
      </c>
    </row>
    <row r="53" spans="1:1" x14ac:dyDescent="0.3">
      <c r="A53" s="211" t="s">
        <v>1008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showRowColHeaders="0" topLeftCell="A12" workbookViewId="0">
      <selection sqref="A1:Y37"/>
    </sheetView>
  </sheetViews>
  <sheetFormatPr defaultRowHeight="18.75" x14ac:dyDescent="0.3"/>
  <cols>
    <col min="1" max="1" width="9.125" style="211" bestFit="1" customWidth="1"/>
    <col min="2" max="2" width="11.5" style="211" customWidth="1"/>
    <col min="3" max="3" width="13" style="211" customWidth="1"/>
    <col min="4" max="4" width="5.75" style="211" customWidth="1"/>
    <col min="5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1057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1" x14ac:dyDescent="0.3">
      <c r="A17" s="211" t="s">
        <v>1000</v>
      </c>
    </row>
    <row r="18" spans="1:1" x14ac:dyDescent="0.3">
      <c r="A18" s="211" t="s">
        <v>1020</v>
      </c>
    </row>
    <row r="19" spans="1:1" x14ac:dyDescent="0.3">
      <c r="A19" s="211" t="s">
        <v>1021</v>
      </c>
    </row>
    <row r="20" spans="1:1" x14ac:dyDescent="0.3">
      <c r="A20" s="211" t="s">
        <v>1040</v>
      </c>
    </row>
    <row r="21" spans="1:1" x14ac:dyDescent="0.3">
      <c r="A21" s="211" t="s">
        <v>1041</v>
      </c>
    </row>
    <row r="22" spans="1:1" x14ac:dyDescent="0.3">
      <c r="A22" s="211" t="s">
        <v>1042</v>
      </c>
    </row>
    <row r="23" spans="1:1" x14ac:dyDescent="0.3">
      <c r="A23" s="211" t="s">
        <v>1043</v>
      </c>
    </row>
    <row r="24" spans="1:1" x14ac:dyDescent="0.3">
      <c r="A24" s="211" t="s">
        <v>1044</v>
      </c>
    </row>
    <row r="25" spans="1:1" x14ac:dyDescent="0.3">
      <c r="A25" s="211" t="s">
        <v>1045</v>
      </c>
    </row>
    <row r="26" spans="1:1" x14ac:dyDescent="0.3">
      <c r="A26" s="211" t="s">
        <v>1046</v>
      </c>
    </row>
    <row r="27" spans="1:1" x14ac:dyDescent="0.3">
      <c r="A27" s="211" t="s">
        <v>1047</v>
      </c>
    </row>
    <row r="28" spans="1:1" x14ac:dyDescent="0.3">
      <c r="A28" s="211" t="s">
        <v>1048</v>
      </c>
    </row>
    <row r="29" spans="1:1" x14ac:dyDescent="0.3">
      <c r="A29" s="211" t="s">
        <v>1049</v>
      </c>
    </row>
    <row r="30" spans="1:1" x14ac:dyDescent="0.3">
      <c r="A30" s="211" t="s">
        <v>1050</v>
      </c>
    </row>
    <row r="31" spans="1:1" x14ac:dyDescent="0.3">
      <c r="A31" s="211" t="s">
        <v>1051</v>
      </c>
    </row>
    <row r="32" spans="1:1" x14ac:dyDescent="0.3">
      <c r="A32" s="211" t="s">
        <v>1052</v>
      </c>
    </row>
    <row r="33" spans="1:25" x14ac:dyDescent="0.3">
      <c r="A33" s="211" t="s">
        <v>1053</v>
      </c>
    </row>
    <row r="34" spans="1:25" x14ac:dyDescent="0.3">
      <c r="A34" s="211" t="s">
        <v>1054</v>
      </c>
    </row>
    <row r="35" spans="1:25" x14ac:dyDescent="0.3">
      <c r="A35" s="211" t="s">
        <v>1055</v>
      </c>
    </row>
    <row r="36" spans="1:25" x14ac:dyDescent="0.3">
      <c r="A36" s="211" t="s">
        <v>1056</v>
      </c>
    </row>
    <row r="37" spans="1:25" x14ac:dyDescent="0.3">
      <c r="A37" s="211" t="s">
        <v>960</v>
      </c>
    </row>
    <row r="38" spans="1:25" x14ac:dyDescent="0.3">
      <c r="A38" s="211" t="s">
        <v>961</v>
      </c>
    </row>
    <row r="39" spans="1:25" x14ac:dyDescent="0.3">
      <c r="A39" s="211" t="s">
        <v>972</v>
      </c>
    </row>
    <row r="40" spans="1:25" x14ac:dyDescent="0.3">
      <c r="A40" s="213" t="s">
        <v>147</v>
      </c>
      <c r="B40" s="213" t="s">
        <v>143</v>
      </c>
      <c r="C40" s="213" t="s">
        <v>137</v>
      </c>
      <c r="D40" s="213" t="s">
        <v>144</v>
      </c>
      <c r="E40" s="213" t="s">
        <v>145</v>
      </c>
      <c r="F40" s="213" t="s">
        <v>3</v>
      </c>
      <c r="G40" s="213" t="s">
        <v>65</v>
      </c>
      <c r="H40" s="213" t="s">
        <v>66</v>
      </c>
      <c r="I40" s="213" t="s">
        <v>67</v>
      </c>
      <c r="J40" s="213" t="s">
        <v>85</v>
      </c>
      <c r="K40" s="213" t="s">
        <v>86</v>
      </c>
      <c r="L40" s="213" t="s">
        <v>149</v>
      </c>
      <c r="M40" s="213" t="s">
        <v>88</v>
      </c>
      <c r="N40" s="213" t="s">
        <v>148</v>
      </c>
      <c r="O40" s="213" t="s">
        <v>150</v>
      </c>
      <c r="P40" s="213" t="s">
        <v>69</v>
      </c>
      <c r="Q40" s="213" t="s">
        <v>71</v>
      </c>
      <c r="R40" s="213" t="s">
        <v>72</v>
      </c>
      <c r="S40" s="213" t="s">
        <v>73</v>
      </c>
      <c r="T40" s="213" t="s">
        <v>74</v>
      </c>
      <c r="U40" s="213" t="s">
        <v>76</v>
      </c>
      <c r="V40" s="213" t="s">
        <v>77</v>
      </c>
      <c r="W40" s="213" t="s">
        <v>78</v>
      </c>
      <c r="X40" s="213" t="s">
        <v>79</v>
      </c>
      <c r="Y40" s="213" t="s">
        <v>151</v>
      </c>
    </row>
    <row r="41" spans="1:25" x14ac:dyDescent="0.3">
      <c r="A41" s="213">
        <v>1</v>
      </c>
      <c r="B41" s="213" t="s">
        <v>4</v>
      </c>
      <c r="C41" s="213" t="s">
        <v>974</v>
      </c>
      <c r="D41" s="213">
        <v>4</v>
      </c>
      <c r="E41" s="213">
        <v>25.6</v>
      </c>
      <c r="F41" s="214">
        <v>446.6</v>
      </c>
      <c r="G41" s="214">
        <v>1.016</v>
      </c>
      <c r="H41" s="214">
        <v>2.989E-4</v>
      </c>
      <c r="I41" s="214">
        <v>72.63</v>
      </c>
      <c r="J41" s="214">
        <v>1.1759999999999999</v>
      </c>
      <c r="K41" s="214">
        <v>3.2639999999999998</v>
      </c>
      <c r="L41" s="214">
        <v>0</v>
      </c>
      <c r="M41" s="214">
        <v>0</v>
      </c>
      <c r="N41" s="214">
        <v>0.71489999999999998</v>
      </c>
      <c r="O41" s="214">
        <v>0</v>
      </c>
      <c r="P41" s="214">
        <v>134.5</v>
      </c>
      <c r="Q41" s="214">
        <v>0.50409999999999999</v>
      </c>
      <c r="R41" s="214">
        <v>5.7750000000000003E-2</v>
      </c>
      <c r="S41" s="214">
        <v>6.1789999999999996E-3</v>
      </c>
      <c r="T41" s="214">
        <v>3.1640000000000002E-5</v>
      </c>
      <c r="U41" s="214">
        <v>0.1263</v>
      </c>
      <c r="V41" s="214">
        <v>7.5380000000000003E-2</v>
      </c>
      <c r="W41" s="214">
        <v>0.18529999999999999</v>
      </c>
      <c r="X41" s="214">
        <v>1.191E-2</v>
      </c>
      <c r="Y41" s="214">
        <v>0.21299999999999999</v>
      </c>
    </row>
    <row r="42" spans="1:25" x14ac:dyDescent="0.3">
      <c r="A42" s="213">
        <v>2</v>
      </c>
      <c r="B42" s="213" t="s">
        <v>8</v>
      </c>
      <c r="C42" s="213" t="s">
        <v>975</v>
      </c>
      <c r="D42" s="213">
        <v>4</v>
      </c>
      <c r="E42" s="213">
        <v>25.6</v>
      </c>
      <c r="F42" s="214">
        <v>430.5</v>
      </c>
      <c r="G42" s="214">
        <v>3.91</v>
      </c>
      <c r="H42" s="214">
        <v>2.989E-4</v>
      </c>
      <c r="I42" s="214">
        <v>59.56</v>
      </c>
      <c r="J42" s="214">
        <v>0.5423</v>
      </c>
      <c r="K42" s="214">
        <v>9.8569999999999993</v>
      </c>
      <c r="L42" s="214">
        <v>0</v>
      </c>
      <c r="M42" s="214">
        <v>0</v>
      </c>
      <c r="N42" s="214">
        <v>0.74160000000000004</v>
      </c>
      <c r="O42" s="214">
        <v>0</v>
      </c>
      <c r="P42" s="214">
        <v>100.8</v>
      </c>
      <c r="Q42" s="214">
        <v>0.80330000000000001</v>
      </c>
      <c r="R42" s="214">
        <v>8.4339999999999998E-2</v>
      </c>
      <c r="S42" s="214">
        <v>4.5979999999999997E-5</v>
      </c>
      <c r="T42" s="214">
        <v>0.77100000000000002</v>
      </c>
      <c r="U42" s="214">
        <v>3.6499999999999998E-2</v>
      </c>
      <c r="V42" s="214">
        <v>1.1140000000000001E-2</v>
      </c>
      <c r="W42" s="214">
        <v>0.15490000000000001</v>
      </c>
      <c r="X42" s="214">
        <v>3.1480000000000001E-2</v>
      </c>
      <c r="Y42" s="214">
        <v>12.6</v>
      </c>
    </row>
    <row r="43" spans="1:25" x14ac:dyDescent="0.3">
      <c r="A43" s="213">
        <v>3</v>
      </c>
      <c r="B43" s="213" t="s">
        <v>216</v>
      </c>
      <c r="C43" s="213" t="s">
        <v>976</v>
      </c>
      <c r="D43" s="213">
        <v>4</v>
      </c>
      <c r="E43" s="213">
        <v>29.3</v>
      </c>
      <c r="F43" s="214">
        <v>447.9</v>
      </c>
      <c r="G43" s="214">
        <v>0.9758</v>
      </c>
      <c r="H43" s="214">
        <v>2.989E-4</v>
      </c>
      <c r="I43" s="214">
        <v>56.78</v>
      </c>
      <c r="J43" s="214">
        <v>1.4890000000000001</v>
      </c>
      <c r="K43" s="214">
        <v>3.11</v>
      </c>
      <c r="L43" s="214">
        <v>0</v>
      </c>
      <c r="M43" s="214">
        <v>0</v>
      </c>
      <c r="N43" s="214">
        <v>3.2</v>
      </c>
      <c r="O43" s="214">
        <v>0</v>
      </c>
      <c r="P43" s="214">
        <v>130.30000000000001</v>
      </c>
      <c r="Q43" s="214">
        <v>0.8851</v>
      </c>
      <c r="R43" s="214">
        <v>4.9840000000000002E-2</v>
      </c>
      <c r="S43" s="214">
        <v>4.5979999999999997E-5</v>
      </c>
      <c r="T43" s="214">
        <v>2.6020000000000001E-2</v>
      </c>
      <c r="U43" s="214">
        <v>6.3299999999999997E-3</v>
      </c>
      <c r="V43" s="214">
        <v>9.077E-3</v>
      </c>
      <c r="W43" s="214">
        <v>0.19270000000000001</v>
      </c>
      <c r="X43" s="214">
        <v>3.1060000000000001E-2</v>
      </c>
      <c r="Y43" s="214">
        <v>16.899999999999999</v>
      </c>
    </row>
    <row r="44" spans="1:25" x14ac:dyDescent="0.3">
      <c r="A44" s="213">
        <v>4</v>
      </c>
      <c r="B44" s="213" t="s">
        <v>14</v>
      </c>
      <c r="C44" s="213" t="s">
        <v>977</v>
      </c>
      <c r="D44" s="213">
        <v>4</v>
      </c>
      <c r="E44" s="213">
        <v>30.2</v>
      </c>
      <c r="F44" s="214">
        <v>731.7</v>
      </c>
      <c r="G44" s="214">
        <v>1.526</v>
      </c>
      <c r="H44" s="214">
        <v>3.7780000000000001E-2</v>
      </c>
      <c r="I44" s="214">
        <v>509.2</v>
      </c>
      <c r="J44" s="214">
        <v>0.46660000000000001</v>
      </c>
      <c r="K44" s="214">
        <v>4.1879999999999997</v>
      </c>
      <c r="L44" s="214">
        <v>7.585</v>
      </c>
      <c r="M44" s="214">
        <v>0</v>
      </c>
      <c r="N44" s="214">
        <v>0.71309999999999996</v>
      </c>
      <c r="O44" s="214">
        <v>0</v>
      </c>
      <c r="P44" s="214">
        <v>0.23119999999999999</v>
      </c>
      <c r="Q44" s="214">
        <v>0.1404</v>
      </c>
      <c r="R44" s="214">
        <v>4.5179999999999998E-2</v>
      </c>
      <c r="S44" s="214">
        <v>4.5979999999999997E-5</v>
      </c>
      <c r="T44" s="214">
        <v>0.24729999999999999</v>
      </c>
      <c r="U44" s="214">
        <v>2.249E-2</v>
      </c>
      <c r="V44" s="214">
        <v>1.7909999999999999E-2</v>
      </c>
      <c r="W44" s="214">
        <v>2.1399999999999999E-2</v>
      </c>
      <c r="X44" s="214">
        <v>3.1449999999999999E-5</v>
      </c>
      <c r="Y44" s="214">
        <v>1.05</v>
      </c>
    </row>
    <row r="45" spans="1:25" x14ac:dyDescent="0.3">
      <c r="A45" s="213">
        <v>5</v>
      </c>
      <c r="B45" s="213" t="s">
        <v>16</v>
      </c>
      <c r="C45" s="213" t="s">
        <v>978</v>
      </c>
      <c r="D45" s="213">
        <v>4</v>
      </c>
      <c r="E45" s="213">
        <v>29.8</v>
      </c>
      <c r="F45" s="214">
        <v>241.1</v>
      </c>
      <c r="G45" s="214">
        <v>0.55259999999999998</v>
      </c>
      <c r="H45" s="214">
        <v>2.989E-4</v>
      </c>
      <c r="I45" s="214">
        <v>36.520000000000003</v>
      </c>
      <c r="J45" s="214">
        <v>0.63880000000000003</v>
      </c>
      <c r="K45" s="214">
        <v>2.0619999999999998</v>
      </c>
      <c r="L45" s="214">
        <v>0</v>
      </c>
      <c r="M45" s="214">
        <v>0</v>
      </c>
      <c r="N45" s="214">
        <v>0.70309999999999995</v>
      </c>
      <c r="O45" s="214">
        <v>0</v>
      </c>
      <c r="P45" s="214">
        <v>62.91</v>
      </c>
      <c r="Q45" s="214">
        <v>0.35410000000000003</v>
      </c>
      <c r="R45" s="214">
        <v>2.3869999999999999E-2</v>
      </c>
      <c r="S45" s="214">
        <v>4.5979999999999997E-5</v>
      </c>
      <c r="T45" s="214">
        <v>3.1640000000000002E-5</v>
      </c>
      <c r="U45" s="214">
        <v>4.6280000000000002E-3</v>
      </c>
      <c r="V45" s="214">
        <v>9.5930000000000008E-3</v>
      </c>
      <c r="W45" s="214">
        <v>5.9209999999999999E-2</v>
      </c>
      <c r="X45" s="214">
        <v>9.2870000000000001E-3</v>
      </c>
      <c r="Y45" s="214">
        <v>2</v>
      </c>
    </row>
    <row r="46" spans="1:25" x14ac:dyDescent="0.3">
      <c r="A46" s="213">
        <v>6</v>
      </c>
      <c r="B46" s="213" t="s">
        <v>19</v>
      </c>
      <c r="C46" s="213" t="s">
        <v>979</v>
      </c>
      <c r="D46" s="213">
        <v>4</v>
      </c>
      <c r="E46" s="213">
        <v>30.1</v>
      </c>
      <c r="F46" s="214">
        <v>269.5</v>
      </c>
      <c r="G46" s="214">
        <v>2.4289999999999998</v>
      </c>
      <c r="H46" s="214">
        <v>2.989E-4</v>
      </c>
      <c r="I46" s="214">
        <v>44.38</v>
      </c>
      <c r="J46" s="214">
        <v>3.1509999999999998</v>
      </c>
      <c r="K46" s="214">
        <v>2.97</v>
      </c>
      <c r="L46" s="214">
        <v>0</v>
      </c>
      <c r="M46" s="214">
        <v>3.3740000000000001</v>
      </c>
      <c r="N46" s="214">
        <v>0.74370000000000003</v>
      </c>
      <c r="O46" s="214">
        <v>0</v>
      </c>
      <c r="P46" s="214">
        <v>66.61</v>
      </c>
      <c r="Q46" s="214">
        <v>0.55659999999999998</v>
      </c>
      <c r="R46" s="214">
        <v>4.8520000000000001E-2</v>
      </c>
      <c r="S46" s="214">
        <v>6.0179999999999999E-3</v>
      </c>
      <c r="T46" s="214">
        <v>2.2930000000000001</v>
      </c>
      <c r="U46" s="214">
        <v>9.6809999999999993E-2</v>
      </c>
      <c r="V46" s="214">
        <v>5.0250000000000003E-2</v>
      </c>
      <c r="W46" s="214">
        <v>6.9540000000000005E-2</v>
      </c>
      <c r="X46" s="214">
        <v>2.4240000000000001E-2</v>
      </c>
      <c r="Y46" s="214">
        <v>8.9600000000000009</v>
      </c>
    </row>
    <row r="47" spans="1:25" x14ac:dyDescent="0.3">
      <c r="A47" s="213">
        <v>7</v>
      </c>
      <c r="B47" s="213" t="s">
        <v>22</v>
      </c>
      <c r="C47" s="213" t="s">
        <v>975</v>
      </c>
      <c r="D47" s="213">
        <v>4</v>
      </c>
      <c r="E47" s="213">
        <v>30.1</v>
      </c>
      <c r="F47" s="214">
        <v>222.2</v>
      </c>
      <c r="G47" s="214">
        <v>0.60340000000000005</v>
      </c>
      <c r="H47" s="214">
        <v>3.074E-2</v>
      </c>
      <c r="I47" s="214">
        <v>40.74</v>
      </c>
      <c r="J47" s="214">
        <v>0.66059999999999997</v>
      </c>
      <c r="K47" s="214">
        <v>2.2050000000000001</v>
      </c>
      <c r="L47" s="214">
        <v>0</v>
      </c>
      <c r="M47" s="214">
        <v>0</v>
      </c>
      <c r="N47" s="214">
        <v>0.70620000000000005</v>
      </c>
      <c r="O47" s="214">
        <v>0</v>
      </c>
      <c r="P47" s="214">
        <v>50.03</v>
      </c>
      <c r="Q47" s="214">
        <v>0.58760000000000001</v>
      </c>
      <c r="R47" s="214">
        <v>1.405E-2</v>
      </c>
      <c r="S47" s="214">
        <v>4.5979999999999997E-5</v>
      </c>
      <c r="T47" s="214">
        <v>0.89300000000000002</v>
      </c>
      <c r="U47" s="214">
        <v>4.0000000000000001E-3</v>
      </c>
      <c r="V47" s="214">
        <v>6.7010000000000004E-3</v>
      </c>
      <c r="W47" s="214">
        <v>4.1950000000000001E-2</v>
      </c>
      <c r="X47" s="214">
        <v>2.7539999999999999E-2</v>
      </c>
      <c r="Y47" s="214">
        <v>10.8</v>
      </c>
    </row>
    <row r="48" spans="1:25" x14ac:dyDescent="0.3">
      <c r="A48" s="213">
        <v>8</v>
      </c>
      <c r="B48" s="213" t="s">
        <v>25</v>
      </c>
      <c r="C48" s="213" t="s">
        <v>980</v>
      </c>
      <c r="D48" s="213">
        <v>4</v>
      </c>
      <c r="E48" s="213">
        <v>29.6</v>
      </c>
      <c r="F48" s="214">
        <v>285.60000000000002</v>
      </c>
      <c r="G48" s="214">
        <v>0.68730000000000002</v>
      </c>
      <c r="H48" s="214">
        <v>3.5990000000000001E-2</v>
      </c>
      <c r="I48" s="214">
        <v>498.1</v>
      </c>
      <c r="J48" s="214">
        <v>0.53769999999999996</v>
      </c>
      <c r="K48" s="214">
        <v>2.0579999999999998</v>
      </c>
      <c r="L48" s="214">
        <v>5.1509999999999998</v>
      </c>
      <c r="M48" s="214">
        <v>0</v>
      </c>
      <c r="N48" s="214">
        <v>0.70479999999999998</v>
      </c>
      <c r="O48" s="214">
        <v>0</v>
      </c>
      <c r="P48" s="214">
        <v>8.0829999999999999E-2</v>
      </c>
      <c r="Q48" s="214">
        <v>0.14000000000000001</v>
      </c>
      <c r="R48" s="214">
        <v>1.1639999999999999E-2</v>
      </c>
      <c r="S48" s="214">
        <v>4.5979999999999997E-5</v>
      </c>
      <c r="T48" s="214">
        <v>0.26190000000000002</v>
      </c>
      <c r="U48" s="214">
        <v>6.7669999999999996E-3</v>
      </c>
      <c r="V48" s="214">
        <v>1.5879999999999998E-2</v>
      </c>
      <c r="W48" s="214">
        <v>1.259E-2</v>
      </c>
      <c r="X48" s="214">
        <v>3.1449999999999999E-5</v>
      </c>
      <c r="Y48" s="214">
        <v>10.3</v>
      </c>
    </row>
    <row r="49" spans="1:25" x14ac:dyDescent="0.3">
      <c r="A49" s="213">
        <v>9</v>
      </c>
      <c r="B49" s="213" t="s">
        <v>29</v>
      </c>
      <c r="C49" s="213" t="s">
        <v>981</v>
      </c>
      <c r="D49" s="213">
        <v>4</v>
      </c>
      <c r="E49" s="213">
        <v>30.2</v>
      </c>
      <c r="F49" s="214">
        <v>155.80000000000001</v>
      </c>
      <c r="G49" s="214">
        <v>0.4365</v>
      </c>
      <c r="H49" s="214">
        <v>2.989E-4</v>
      </c>
      <c r="I49" s="214">
        <v>38.65</v>
      </c>
      <c r="J49" s="214">
        <v>0.37059999999999998</v>
      </c>
      <c r="K49" s="214">
        <v>1.772</v>
      </c>
      <c r="L49" s="214">
        <v>0</v>
      </c>
      <c r="M49" s="214">
        <v>0</v>
      </c>
      <c r="N49" s="214">
        <v>0.76770000000000005</v>
      </c>
      <c r="O49" s="214">
        <v>0</v>
      </c>
      <c r="P49" s="214">
        <v>34.01</v>
      </c>
      <c r="Q49" s="214">
        <v>0.32900000000000001</v>
      </c>
      <c r="R49" s="214">
        <v>2.5049999999999999E-2</v>
      </c>
      <c r="S49" s="214">
        <v>6.9899999999999997E-3</v>
      </c>
      <c r="T49" s="214">
        <v>6.8159999999999998E-2</v>
      </c>
      <c r="U49" s="214">
        <v>0.1293</v>
      </c>
      <c r="V49" s="214">
        <v>7.041E-2</v>
      </c>
      <c r="W49" s="214">
        <v>1.8350000000000002E-2</v>
      </c>
      <c r="X49" s="214">
        <v>3.1449999999999999E-5</v>
      </c>
      <c r="Y49" s="214">
        <v>11.5</v>
      </c>
    </row>
    <row r="50" spans="1:25" x14ac:dyDescent="0.3">
      <c r="A50" s="213">
        <v>10</v>
      </c>
      <c r="B50" s="213" t="s">
        <v>32</v>
      </c>
      <c r="C50" s="213" t="s">
        <v>982</v>
      </c>
      <c r="D50" s="213">
        <v>4</v>
      </c>
      <c r="E50" s="213">
        <v>29.6</v>
      </c>
      <c r="F50" s="214">
        <v>167.4</v>
      </c>
      <c r="G50" s="214">
        <v>1.425</v>
      </c>
      <c r="H50" s="214">
        <v>4.0529999999999997E-2</v>
      </c>
      <c r="I50" s="214">
        <v>39.380000000000003</v>
      </c>
      <c r="J50" s="214">
        <v>0.47099999999999997</v>
      </c>
      <c r="K50" s="214">
        <v>2.153</v>
      </c>
      <c r="L50" s="214">
        <v>0</v>
      </c>
      <c r="M50" s="214">
        <v>3.5059999999999998</v>
      </c>
      <c r="N50" s="214">
        <v>0.99399999999999999</v>
      </c>
      <c r="O50" s="214">
        <v>0</v>
      </c>
      <c r="P50" s="214">
        <v>36.340000000000003</v>
      </c>
      <c r="Q50" s="214">
        <v>0.39</v>
      </c>
      <c r="R50" s="214">
        <v>4.0289999999999999E-2</v>
      </c>
      <c r="S50" s="214">
        <v>6.6210000000000001E-3</v>
      </c>
      <c r="T50" s="214">
        <v>10.02</v>
      </c>
      <c r="U50" s="214">
        <v>1.0290000000000001E-2</v>
      </c>
      <c r="V50" s="214">
        <v>2.0660000000000001E-2</v>
      </c>
      <c r="W50" s="214">
        <v>3.0300000000000001E-2</v>
      </c>
      <c r="X50" s="214">
        <v>1.754E-2</v>
      </c>
      <c r="Y50" s="214">
        <v>12.3</v>
      </c>
    </row>
    <row r="51" spans="1:25" x14ac:dyDescent="0.3">
      <c r="A51" s="213">
        <v>11</v>
      </c>
      <c r="B51" s="213" t="s">
        <v>35</v>
      </c>
      <c r="C51" s="213" t="s">
        <v>983</v>
      </c>
      <c r="D51" s="213">
        <v>4</v>
      </c>
      <c r="E51" s="213">
        <v>31.4</v>
      </c>
      <c r="F51" s="214">
        <v>156.5</v>
      </c>
      <c r="G51" s="214">
        <v>0.49249999999999999</v>
      </c>
      <c r="H51" s="214">
        <v>5.9580000000000001E-2</v>
      </c>
      <c r="I51" s="214">
        <v>42.46</v>
      </c>
      <c r="J51" s="214">
        <v>0.3538</v>
      </c>
      <c r="K51" s="214">
        <v>2.56</v>
      </c>
      <c r="L51" s="214">
        <v>0</v>
      </c>
      <c r="M51" s="214">
        <v>0</v>
      </c>
      <c r="N51" s="214">
        <v>0.79200000000000004</v>
      </c>
      <c r="O51" s="214">
        <v>0</v>
      </c>
      <c r="P51" s="214">
        <v>37.049999999999997</v>
      </c>
      <c r="Q51" s="214">
        <v>0.34589999999999999</v>
      </c>
      <c r="R51" s="214">
        <v>2.2460000000000001E-2</v>
      </c>
      <c r="S51" s="214">
        <v>4.5979999999999997E-5</v>
      </c>
      <c r="T51" s="214">
        <v>3.4249999999999998</v>
      </c>
      <c r="U51" s="214">
        <v>7.7980000000000002E-3</v>
      </c>
      <c r="V51" s="214">
        <v>1.4959999999999999E-2</v>
      </c>
      <c r="W51" s="214">
        <v>1.9040000000000001E-2</v>
      </c>
      <c r="X51" s="214">
        <v>1.686E-2</v>
      </c>
      <c r="Y51" s="214">
        <v>0.151</v>
      </c>
    </row>
    <row r="52" spans="1:25" x14ac:dyDescent="0.3">
      <c r="A52" s="213">
        <v>12</v>
      </c>
      <c r="B52" s="213" t="s">
        <v>39</v>
      </c>
      <c r="C52" s="213" t="s">
        <v>984</v>
      </c>
      <c r="D52" s="213">
        <v>4</v>
      </c>
      <c r="E52" s="213">
        <v>29.7</v>
      </c>
      <c r="F52" s="214">
        <v>111.5</v>
      </c>
      <c r="G52" s="214">
        <v>0.34570000000000001</v>
      </c>
      <c r="H52" s="214">
        <v>2.989E-4</v>
      </c>
      <c r="I52" s="214">
        <v>99.62</v>
      </c>
      <c r="J52" s="214">
        <v>0.43440000000000001</v>
      </c>
      <c r="K52" s="214">
        <v>9.5329999999999995</v>
      </c>
      <c r="L52" s="214">
        <v>0.50719999999999998</v>
      </c>
      <c r="M52" s="214">
        <v>0</v>
      </c>
      <c r="N52" s="214">
        <v>0.80210000000000004</v>
      </c>
      <c r="O52" s="214">
        <v>1.71</v>
      </c>
      <c r="P52" s="214">
        <v>4.3040000000000003</v>
      </c>
      <c r="Q52" s="214">
        <v>0.13009999999999999</v>
      </c>
      <c r="R52" s="214">
        <v>4.9550000000000002E-3</v>
      </c>
      <c r="S52" s="214">
        <v>4.5979999999999997E-5</v>
      </c>
      <c r="T52" s="214">
        <v>4.3729999999999998E-2</v>
      </c>
      <c r="U52" s="214">
        <v>4.8050000000000002E-3</v>
      </c>
      <c r="V52" s="214">
        <v>1.2319999999999999E-2</v>
      </c>
      <c r="W52" s="214">
        <v>2.3189999999999999E-2</v>
      </c>
      <c r="X52" s="214">
        <v>3.1449999999999999E-5</v>
      </c>
      <c r="Y52" s="214">
        <v>22.4</v>
      </c>
    </row>
    <row r="53" spans="1:25" x14ac:dyDescent="0.3">
      <c r="A53" s="213">
        <v>13</v>
      </c>
      <c r="B53" s="213" t="s">
        <v>41</v>
      </c>
      <c r="C53" s="213" t="s">
        <v>985</v>
      </c>
      <c r="D53" s="213">
        <v>4</v>
      </c>
      <c r="E53" s="213">
        <v>29.9</v>
      </c>
      <c r="F53" s="214">
        <v>120.8</v>
      </c>
      <c r="G53" s="214">
        <v>0.3831</v>
      </c>
      <c r="H53" s="214">
        <v>2.989E-4</v>
      </c>
      <c r="I53" s="214">
        <v>28.27</v>
      </c>
      <c r="J53" s="214">
        <v>0.33979999999999999</v>
      </c>
      <c r="K53" s="214">
        <v>1.8140000000000001</v>
      </c>
      <c r="L53" s="214">
        <v>0</v>
      </c>
      <c r="M53" s="214">
        <v>0</v>
      </c>
      <c r="N53" s="214">
        <v>0.76819999999999999</v>
      </c>
      <c r="O53" s="214">
        <v>0</v>
      </c>
      <c r="P53" s="214">
        <v>25.32</v>
      </c>
      <c r="Q53" s="214">
        <v>0.27400000000000002</v>
      </c>
      <c r="R53" s="214">
        <v>6.5970000000000004E-3</v>
      </c>
      <c r="S53" s="214">
        <v>4.823E-3</v>
      </c>
      <c r="T53" s="214">
        <v>0.1469</v>
      </c>
      <c r="U53" s="214">
        <v>9.5430000000000001E-2</v>
      </c>
      <c r="V53" s="214">
        <v>5.2819999999999999E-2</v>
      </c>
      <c r="W53" s="214">
        <v>1.0279999999999999E-2</v>
      </c>
      <c r="X53" s="214">
        <v>9.1529999999999997E-3</v>
      </c>
      <c r="Y53" s="214">
        <v>25</v>
      </c>
    </row>
    <row r="54" spans="1:25" x14ac:dyDescent="0.3">
      <c r="A54" s="213">
        <v>14</v>
      </c>
      <c r="B54" s="213" t="s">
        <v>44</v>
      </c>
      <c r="C54" s="213" t="s">
        <v>986</v>
      </c>
      <c r="D54" s="213">
        <v>4</v>
      </c>
      <c r="E54" s="213">
        <v>29.3</v>
      </c>
      <c r="F54" s="214">
        <v>115.9</v>
      </c>
      <c r="G54" s="214">
        <v>1.093</v>
      </c>
      <c r="H54" s="214">
        <v>0.16450000000000001</v>
      </c>
      <c r="I54" s="214">
        <v>15.77</v>
      </c>
      <c r="J54" s="214">
        <v>0.3901</v>
      </c>
      <c r="K54" s="214">
        <v>2.0510000000000002</v>
      </c>
      <c r="L54" s="214">
        <v>0</v>
      </c>
      <c r="M54" s="214">
        <v>3.4380000000000002</v>
      </c>
      <c r="N54" s="214">
        <v>0.79779999999999995</v>
      </c>
      <c r="O54" s="214">
        <v>0</v>
      </c>
      <c r="P54" s="214">
        <v>25.4</v>
      </c>
      <c r="Q54" s="214">
        <v>0.24940000000000001</v>
      </c>
      <c r="R54" s="214">
        <v>4.258E-2</v>
      </c>
      <c r="S54" s="214">
        <v>1.7080000000000001E-2</v>
      </c>
      <c r="T54" s="214">
        <v>17.55</v>
      </c>
      <c r="U54" s="214">
        <v>3.1379999999999998E-2</v>
      </c>
      <c r="V54" s="214">
        <v>4.2119999999999998E-2</v>
      </c>
      <c r="W54" s="214">
        <v>2.2110000000000001E-2</v>
      </c>
      <c r="X54" s="214">
        <v>1.7399999999999999E-2</v>
      </c>
      <c r="Y54" s="214">
        <v>3.29</v>
      </c>
    </row>
    <row r="55" spans="1:25" x14ac:dyDescent="0.3">
      <c r="A55" s="213">
        <v>15</v>
      </c>
      <c r="B55" s="213" t="s">
        <v>46</v>
      </c>
      <c r="C55" s="213" t="s">
        <v>987</v>
      </c>
      <c r="D55" s="213">
        <v>4</v>
      </c>
      <c r="E55" s="213">
        <v>30.7</v>
      </c>
      <c r="F55" s="214">
        <v>123.2</v>
      </c>
      <c r="G55" s="214">
        <v>0.37809999999999999</v>
      </c>
      <c r="H55" s="214">
        <v>2.989E-4</v>
      </c>
      <c r="I55" s="214">
        <v>26.6</v>
      </c>
      <c r="J55" s="214">
        <v>0.2959</v>
      </c>
      <c r="K55" s="214">
        <v>1.8129999999999999</v>
      </c>
      <c r="L55" s="214">
        <v>0</v>
      </c>
      <c r="M55" s="214">
        <v>0</v>
      </c>
      <c r="N55" s="214">
        <v>0.77</v>
      </c>
      <c r="O55" s="214">
        <v>0</v>
      </c>
      <c r="P55" s="214">
        <v>26</v>
      </c>
      <c r="Q55" s="214">
        <v>0.21210000000000001</v>
      </c>
      <c r="R55" s="214">
        <v>1.242E-2</v>
      </c>
      <c r="S55" s="214">
        <v>4.5979999999999997E-5</v>
      </c>
      <c r="T55" s="214">
        <v>3.3940000000000001</v>
      </c>
      <c r="U55" s="214">
        <v>2.7820000000000001E-2</v>
      </c>
      <c r="V55" s="214">
        <v>2.112E-2</v>
      </c>
      <c r="W55" s="214">
        <v>9.9069999999999991E-3</v>
      </c>
      <c r="X55" s="214">
        <v>9.7409999999999997E-3</v>
      </c>
      <c r="Y55" s="214">
        <v>21.1</v>
      </c>
    </row>
    <row r="56" spans="1:25" x14ac:dyDescent="0.3">
      <c r="A56" s="213">
        <v>16</v>
      </c>
      <c r="B56" s="213" t="s">
        <v>50</v>
      </c>
      <c r="C56" s="213" t="s">
        <v>988</v>
      </c>
      <c r="D56" s="213">
        <v>4</v>
      </c>
      <c r="E56" s="213">
        <v>28.1</v>
      </c>
      <c r="F56" s="214">
        <v>72.010000000000005</v>
      </c>
      <c r="G56" s="214">
        <v>0.25140000000000001</v>
      </c>
      <c r="H56" s="214">
        <v>2.989E-4</v>
      </c>
      <c r="I56" s="214">
        <v>59.05</v>
      </c>
      <c r="J56" s="214">
        <v>0.2747</v>
      </c>
      <c r="K56" s="214">
        <v>1.5249999999999999</v>
      </c>
      <c r="L56" s="214">
        <v>0</v>
      </c>
      <c r="M56" s="214">
        <v>0</v>
      </c>
      <c r="N56" s="214">
        <v>0.76470000000000005</v>
      </c>
      <c r="O56" s="214">
        <v>2.6549999999999998</v>
      </c>
      <c r="P56" s="214">
        <v>10.39</v>
      </c>
      <c r="Q56" s="214">
        <v>9.9650000000000002E-2</v>
      </c>
      <c r="R56" s="214">
        <v>3.7249999999999997E-5</v>
      </c>
      <c r="S56" s="214">
        <v>6.581E-3</v>
      </c>
      <c r="T56" s="214">
        <v>3.1640000000000002E-5</v>
      </c>
      <c r="U56" s="214">
        <v>9.4600000000000004E-2</v>
      </c>
      <c r="V56" s="214">
        <v>6.479E-2</v>
      </c>
      <c r="W56" s="214">
        <v>1.967E-2</v>
      </c>
      <c r="X56" s="214">
        <v>3.1449999999999999E-5</v>
      </c>
      <c r="Y56" s="214">
        <v>16.100000000000001</v>
      </c>
    </row>
    <row r="57" spans="1:25" x14ac:dyDescent="0.3">
      <c r="A57" s="213">
        <v>17</v>
      </c>
      <c r="B57" s="213" t="s">
        <v>53</v>
      </c>
      <c r="C57" s="213" t="s">
        <v>989</v>
      </c>
      <c r="D57" s="213">
        <v>4</v>
      </c>
      <c r="E57" s="213">
        <v>30.4</v>
      </c>
      <c r="F57" s="214">
        <v>105.5</v>
      </c>
      <c r="G57" s="214">
        <v>0.34710000000000002</v>
      </c>
      <c r="H57" s="214">
        <v>2.989E-4</v>
      </c>
      <c r="I57" s="214">
        <v>18.03</v>
      </c>
      <c r="J57" s="214">
        <v>0.38969999999999999</v>
      </c>
      <c r="K57" s="214">
        <v>1.605</v>
      </c>
      <c r="L57" s="214">
        <v>0</v>
      </c>
      <c r="M57" s="214">
        <v>3.2559999999999998</v>
      </c>
      <c r="N57" s="214">
        <v>0</v>
      </c>
      <c r="O57" s="214">
        <v>0</v>
      </c>
      <c r="P57" s="214">
        <v>22.37</v>
      </c>
      <c r="Q57" s="214">
        <v>0.23480000000000001</v>
      </c>
      <c r="R57" s="214">
        <v>5.3530000000000001E-3</v>
      </c>
      <c r="S57" s="214">
        <v>4.5979999999999997E-5</v>
      </c>
      <c r="T57" s="214">
        <v>0.48920000000000002</v>
      </c>
      <c r="U57" s="214">
        <v>3.8960000000000002E-3</v>
      </c>
      <c r="V57" s="214">
        <v>9.8820000000000002E-3</v>
      </c>
      <c r="W57" s="214">
        <v>7.8729999999999998E-3</v>
      </c>
      <c r="X57" s="214">
        <v>1.627E-2</v>
      </c>
      <c r="Y57" s="214">
        <v>20.7</v>
      </c>
    </row>
    <row r="58" spans="1:25" x14ac:dyDescent="0.3">
      <c r="A58" s="213">
        <v>18</v>
      </c>
      <c r="B58" s="213" t="s">
        <v>56</v>
      </c>
      <c r="C58" s="213" t="s">
        <v>990</v>
      </c>
      <c r="D58" s="213">
        <v>4</v>
      </c>
      <c r="E58" s="213">
        <v>30.2</v>
      </c>
      <c r="F58" s="214">
        <v>97.49</v>
      </c>
      <c r="G58" s="214">
        <v>2.8</v>
      </c>
      <c r="H58" s="214">
        <v>0.1053</v>
      </c>
      <c r="I58" s="214">
        <v>16.03</v>
      </c>
      <c r="J58" s="214">
        <v>0.43169999999999997</v>
      </c>
      <c r="K58" s="214">
        <v>1.78</v>
      </c>
      <c r="L58" s="214">
        <v>0</v>
      </c>
      <c r="M58" s="214">
        <v>3.2789999999999999</v>
      </c>
      <c r="N58" s="214">
        <v>0.7792</v>
      </c>
      <c r="O58" s="214">
        <v>0</v>
      </c>
      <c r="P58" s="214">
        <v>21.56</v>
      </c>
      <c r="Q58" s="214">
        <v>0.18090000000000001</v>
      </c>
      <c r="R58" s="214">
        <v>4.231E-2</v>
      </c>
      <c r="S58" s="214">
        <v>1.7000000000000001E-2</v>
      </c>
      <c r="T58" s="214">
        <v>19.32</v>
      </c>
      <c r="U58" s="214">
        <v>9.7439999999999992E-3</v>
      </c>
      <c r="V58" s="214">
        <v>0.1216</v>
      </c>
      <c r="W58" s="214">
        <v>1.9879999999999998E-2</v>
      </c>
      <c r="X58" s="214">
        <v>1.154E-2</v>
      </c>
      <c r="Y58" s="214">
        <v>6.74</v>
      </c>
    </row>
    <row r="59" spans="1:25" x14ac:dyDescent="0.3">
      <c r="A59" s="213">
        <v>19</v>
      </c>
      <c r="B59" s="213" t="s">
        <v>59</v>
      </c>
      <c r="C59" s="213" t="s">
        <v>991</v>
      </c>
      <c r="D59" s="213">
        <v>4</v>
      </c>
      <c r="E59" s="213">
        <v>30.9</v>
      </c>
      <c r="F59" s="214">
        <v>113.3</v>
      </c>
      <c r="G59" s="214">
        <v>0.29089999999999999</v>
      </c>
      <c r="H59" s="214">
        <v>4.3569999999999998E-2</v>
      </c>
      <c r="I59" s="214">
        <v>14.61</v>
      </c>
      <c r="J59" s="214">
        <v>0.48980000000000001</v>
      </c>
      <c r="K59" s="214">
        <v>1.821</v>
      </c>
      <c r="L59" s="214">
        <v>0</v>
      </c>
      <c r="M59" s="214">
        <v>3.3889999999999998</v>
      </c>
      <c r="N59" s="214">
        <v>0.77680000000000005</v>
      </c>
      <c r="O59" s="214">
        <v>0</v>
      </c>
      <c r="P59" s="214">
        <v>26.77</v>
      </c>
      <c r="Q59" s="214">
        <v>0.15079999999999999</v>
      </c>
      <c r="R59" s="214">
        <v>1.464E-2</v>
      </c>
      <c r="S59" s="214">
        <v>4.5979999999999997E-5</v>
      </c>
      <c r="T59" s="214">
        <v>6.7480000000000002</v>
      </c>
      <c r="U59" s="214">
        <v>4.4600000000000004E-3</v>
      </c>
      <c r="V59" s="214">
        <v>2.069E-2</v>
      </c>
      <c r="W59" s="214">
        <v>1.1129999999999999E-2</v>
      </c>
      <c r="X59" s="214">
        <v>8.8529999999999998E-3</v>
      </c>
      <c r="Y59" s="214">
        <v>2.5299999999999998</v>
      </c>
    </row>
    <row r="60" spans="1:25" x14ac:dyDescent="0.3">
      <c r="A60" s="213">
        <v>20</v>
      </c>
      <c r="B60" s="213" t="s">
        <v>62</v>
      </c>
      <c r="C60" s="213" t="s">
        <v>992</v>
      </c>
      <c r="D60" s="213">
        <v>4</v>
      </c>
      <c r="E60" s="213">
        <v>30.3</v>
      </c>
      <c r="F60" s="214">
        <v>56.98</v>
      </c>
      <c r="G60" s="214">
        <v>0.2175</v>
      </c>
      <c r="H60" s="214">
        <v>2.989E-4</v>
      </c>
      <c r="I60" s="214">
        <v>74.28</v>
      </c>
      <c r="J60" s="214">
        <v>0.49869999999999998</v>
      </c>
      <c r="K60" s="214">
        <v>1.47</v>
      </c>
      <c r="L60" s="214">
        <v>0</v>
      </c>
      <c r="M60" s="214">
        <v>0</v>
      </c>
      <c r="N60" s="214">
        <v>0.79469999999999996</v>
      </c>
      <c r="O60" s="214">
        <v>3.9350000000000001</v>
      </c>
      <c r="P60" s="214">
        <v>13.13</v>
      </c>
      <c r="Q60" s="214">
        <v>7.3819999999999997E-2</v>
      </c>
      <c r="R60" s="214">
        <v>3.7249999999999997E-5</v>
      </c>
      <c r="S60" s="214">
        <v>4.5979999999999997E-5</v>
      </c>
      <c r="T60" s="214">
        <v>3.1640000000000002E-5</v>
      </c>
      <c r="U60" s="214">
        <v>4.8349999999999999E-3</v>
      </c>
      <c r="V60" s="214">
        <v>7.8750000000000001E-3</v>
      </c>
      <c r="W60" s="214">
        <v>1.5129999999999999E-2</v>
      </c>
      <c r="X60" s="214">
        <v>3.1449999999999999E-5</v>
      </c>
      <c r="Y60" s="214">
        <v>0.69</v>
      </c>
    </row>
    <row r="61" spans="1:25" x14ac:dyDescent="0.3">
      <c r="A61" s="211" t="s">
        <v>1005</v>
      </c>
    </row>
    <row r="62" spans="1:25" x14ac:dyDescent="0.3">
      <c r="A62" s="211" t="s">
        <v>1006</v>
      </c>
    </row>
    <row r="63" spans="1:25" x14ac:dyDescent="0.3">
      <c r="A63" s="211" t="s">
        <v>1022</v>
      </c>
    </row>
    <row r="64" spans="1:25" x14ac:dyDescent="0.3">
      <c r="A64" s="211" t="s">
        <v>1023</v>
      </c>
    </row>
    <row r="65" spans="1:1" x14ac:dyDescent="0.3">
      <c r="A65" s="211" t="s">
        <v>1024</v>
      </c>
    </row>
    <row r="66" spans="1:1" x14ac:dyDescent="0.3">
      <c r="A66" s="211" t="s">
        <v>1025</v>
      </c>
    </row>
    <row r="67" spans="1:1" x14ac:dyDescent="0.3">
      <c r="A67" s="211" t="s">
        <v>1026</v>
      </c>
    </row>
    <row r="68" spans="1:1" x14ac:dyDescent="0.3">
      <c r="A68" s="211" t="s">
        <v>1027</v>
      </c>
    </row>
    <row r="69" spans="1:1" x14ac:dyDescent="0.3">
      <c r="A69" s="211" t="s">
        <v>1028</v>
      </c>
    </row>
    <row r="70" spans="1:1" x14ac:dyDescent="0.3">
      <c r="A70" s="211" t="s">
        <v>1029</v>
      </c>
    </row>
    <row r="71" spans="1:1" x14ac:dyDescent="0.3">
      <c r="A71" s="211" t="s">
        <v>1030</v>
      </c>
    </row>
    <row r="72" spans="1:1" x14ac:dyDescent="0.3">
      <c r="A72" s="211" t="s">
        <v>1031</v>
      </c>
    </row>
    <row r="73" spans="1:1" x14ac:dyDescent="0.3">
      <c r="A73" s="211" t="s">
        <v>1032</v>
      </c>
    </row>
    <row r="74" spans="1:1" x14ac:dyDescent="0.3">
      <c r="A74" s="211" t="s">
        <v>1033</v>
      </c>
    </row>
    <row r="75" spans="1:1" x14ac:dyDescent="0.3">
      <c r="A75" s="211" t="s">
        <v>1034</v>
      </c>
    </row>
    <row r="76" spans="1:1" x14ac:dyDescent="0.3">
      <c r="A76" s="211" t="s">
        <v>1035</v>
      </c>
    </row>
    <row r="77" spans="1:1" x14ac:dyDescent="0.3">
      <c r="A77" s="211" t="s">
        <v>1036</v>
      </c>
    </row>
    <row r="78" spans="1:1" x14ac:dyDescent="0.3">
      <c r="A78" s="211" t="s">
        <v>1037</v>
      </c>
    </row>
    <row r="79" spans="1:1" x14ac:dyDescent="0.3">
      <c r="A79" s="211" t="s">
        <v>1038</v>
      </c>
    </row>
    <row r="80" spans="1:1" x14ac:dyDescent="0.3">
      <c r="A80" s="211" t="s">
        <v>1039</v>
      </c>
    </row>
    <row r="81" spans="1:1" x14ac:dyDescent="0.3">
      <c r="A81" s="211" t="s">
        <v>960</v>
      </c>
    </row>
    <row r="82" spans="1:1" x14ac:dyDescent="0.3">
      <c r="A82" s="211" t="s">
        <v>1007</v>
      </c>
    </row>
    <row r="83" spans="1:1" x14ac:dyDescent="0.3">
      <c r="A83" s="211" t="s">
        <v>1008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showRowColHeaders="0" topLeftCell="A23" workbookViewId="0">
      <selection activeCell="J37" sqref="J37"/>
    </sheetView>
  </sheetViews>
  <sheetFormatPr defaultRowHeight="18.75" x14ac:dyDescent="0.3"/>
  <cols>
    <col min="1" max="1" width="9.125" style="211" bestFit="1" customWidth="1"/>
    <col min="2" max="2" width="12.375" style="211" customWidth="1"/>
    <col min="3" max="3" width="13.5" style="211" customWidth="1"/>
    <col min="4" max="5" width="9.125" style="211" bestFit="1" customWidth="1"/>
    <col min="6" max="7" width="10.125" style="211" bestFit="1" customWidth="1"/>
    <col min="8" max="8" width="9.5" style="211" bestFit="1" customWidth="1"/>
    <col min="9" max="16" width="10.125" style="211" bestFit="1" customWidth="1"/>
    <col min="17" max="19" width="9.5" style="211" bestFit="1" customWidth="1"/>
    <col min="20" max="20" width="10.125" style="211" bestFit="1" customWidth="1"/>
    <col min="21" max="24" width="9.5" style="211" bestFit="1" customWidth="1"/>
    <col min="25" max="25" width="10.125" style="211" bestFit="1" customWidth="1"/>
    <col min="26" max="16384" width="9" style="211"/>
  </cols>
  <sheetData>
    <row r="1" spans="1:21" x14ac:dyDescent="0.3">
      <c r="A1" s="211" t="s">
        <v>951</v>
      </c>
    </row>
    <row r="2" spans="1:21" x14ac:dyDescent="0.3">
      <c r="A2" s="211" t="s">
        <v>962</v>
      </c>
      <c r="B2" s="211" t="s">
        <v>952</v>
      </c>
    </row>
    <row r="3" spans="1:21" x14ac:dyDescent="0.3">
      <c r="A3" s="211" t="s">
        <v>963</v>
      </c>
    </row>
    <row r="4" spans="1:21" x14ac:dyDescent="0.3">
      <c r="A4" s="211" t="s">
        <v>953</v>
      </c>
    </row>
    <row r="5" spans="1:21" x14ac:dyDescent="0.3">
      <c r="A5" s="211" t="s">
        <v>954</v>
      </c>
    </row>
    <row r="6" spans="1:21" x14ac:dyDescent="0.3">
      <c r="A6" s="211" t="s">
        <v>955</v>
      </c>
    </row>
    <row r="7" spans="1:21" x14ac:dyDescent="0.3">
      <c r="A7" s="211" t="s">
        <v>956</v>
      </c>
    </row>
    <row r="8" spans="1:21" x14ac:dyDescent="0.3">
      <c r="A8" s="211" t="s">
        <v>964</v>
      </c>
    </row>
    <row r="9" spans="1:21" x14ac:dyDescent="0.3">
      <c r="A9" s="211" t="s">
        <v>957</v>
      </c>
    </row>
    <row r="10" spans="1:21" x14ac:dyDescent="0.3">
      <c r="A10" s="211" t="s">
        <v>1058</v>
      </c>
    </row>
    <row r="11" spans="1:21" x14ac:dyDescent="0.3">
      <c r="A11" s="211" t="s">
        <v>966</v>
      </c>
    </row>
    <row r="12" spans="1:21" x14ac:dyDescent="0.3">
      <c r="A12" s="211" t="s">
        <v>967</v>
      </c>
    </row>
    <row r="13" spans="1:21" x14ac:dyDescent="0.3">
      <c r="A13" s="211" t="s">
        <v>968</v>
      </c>
    </row>
    <row r="14" spans="1:21" x14ac:dyDescent="0.3">
      <c r="A14" s="211" t="s">
        <v>969</v>
      </c>
    </row>
    <row r="15" spans="1:21" x14ac:dyDescent="0.3">
      <c r="A15" s="211" t="s">
        <v>970</v>
      </c>
    </row>
    <row r="16" spans="1:21" x14ac:dyDescent="0.3">
      <c r="A16" s="211" t="s">
        <v>971</v>
      </c>
      <c r="B16" s="211" t="s">
        <v>3</v>
      </c>
      <c r="C16" s="211" t="s">
        <v>65</v>
      </c>
      <c r="D16" s="211" t="s">
        <v>66</v>
      </c>
      <c r="E16" s="211" t="s">
        <v>67</v>
      </c>
      <c r="F16" s="211" t="s">
        <v>85</v>
      </c>
      <c r="G16" s="211" t="s">
        <v>86</v>
      </c>
      <c r="H16" s="211" t="s">
        <v>149</v>
      </c>
      <c r="I16" s="211" t="s">
        <v>88</v>
      </c>
      <c r="J16" s="211" t="s">
        <v>148</v>
      </c>
      <c r="K16" s="211" t="s">
        <v>150</v>
      </c>
      <c r="L16" s="211" t="s">
        <v>69</v>
      </c>
      <c r="M16" s="211" t="s">
        <v>71</v>
      </c>
      <c r="N16" s="211" t="s">
        <v>72</v>
      </c>
      <c r="O16" s="211" t="s">
        <v>73</v>
      </c>
      <c r="P16" s="211" t="s">
        <v>74</v>
      </c>
      <c r="Q16" s="211" t="s">
        <v>76</v>
      </c>
      <c r="R16" s="211" t="s">
        <v>77</v>
      </c>
      <c r="S16" s="211" t="s">
        <v>78</v>
      </c>
      <c r="T16" s="211" t="s">
        <v>79</v>
      </c>
      <c r="U16" s="211" t="s">
        <v>151</v>
      </c>
    </row>
    <row r="17" spans="1:1" x14ac:dyDescent="0.3">
      <c r="A17" s="211" t="s">
        <v>1000</v>
      </c>
    </row>
    <row r="18" spans="1:1" x14ac:dyDescent="0.3">
      <c r="A18" s="211" t="s">
        <v>1020</v>
      </c>
    </row>
    <row r="19" spans="1:1" x14ac:dyDescent="0.3">
      <c r="A19" s="211" t="s">
        <v>1059</v>
      </c>
    </row>
    <row r="20" spans="1:1" x14ac:dyDescent="0.3">
      <c r="A20" s="211" t="s">
        <v>1040</v>
      </c>
    </row>
    <row r="21" spans="1:1" x14ac:dyDescent="0.3">
      <c r="A21" s="211" t="s">
        <v>1041</v>
      </c>
    </row>
    <row r="22" spans="1:1" x14ac:dyDescent="0.3">
      <c r="A22" s="211" t="s">
        <v>1042</v>
      </c>
    </row>
    <row r="23" spans="1:1" x14ac:dyDescent="0.3">
      <c r="A23" s="211" t="s">
        <v>1043</v>
      </c>
    </row>
    <row r="24" spans="1:1" x14ac:dyDescent="0.3">
      <c r="A24" s="211" t="s">
        <v>1044</v>
      </c>
    </row>
    <row r="25" spans="1:1" x14ac:dyDescent="0.3">
      <c r="A25" s="211" t="s">
        <v>1045</v>
      </c>
    </row>
    <row r="26" spans="1:1" x14ac:dyDescent="0.3">
      <c r="A26" s="211" t="s">
        <v>1046</v>
      </c>
    </row>
    <row r="27" spans="1:1" x14ac:dyDescent="0.3">
      <c r="A27" s="211" t="s">
        <v>1047</v>
      </c>
    </row>
    <row r="28" spans="1:1" x14ac:dyDescent="0.3">
      <c r="A28" s="211" t="s">
        <v>1048</v>
      </c>
    </row>
    <row r="29" spans="1:1" x14ac:dyDescent="0.3">
      <c r="A29" s="211" t="s">
        <v>1049</v>
      </c>
    </row>
    <row r="30" spans="1:1" x14ac:dyDescent="0.3">
      <c r="A30" s="211" t="s">
        <v>1050</v>
      </c>
    </row>
    <row r="31" spans="1:1" x14ac:dyDescent="0.3">
      <c r="A31" s="211" t="s">
        <v>1051</v>
      </c>
    </row>
    <row r="32" spans="1:1" x14ac:dyDescent="0.3">
      <c r="A32" s="211" t="s">
        <v>1052</v>
      </c>
    </row>
    <row r="33" spans="1:25" x14ac:dyDescent="0.3">
      <c r="A33" s="211" t="s">
        <v>1053</v>
      </c>
    </row>
    <row r="34" spans="1:25" x14ac:dyDescent="0.3">
      <c r="A34" s="211" t="s">
        <v>1054</v>
      </c>
    </row>
    <row r="35" spans="1:25" x14ac:dyDescent="0.3">
      <c r="A35" s="211" t="s">
        <v>1055</v>
      </c>
    </row>
    <row r="36" spans="1:25" x14ac:dyDescent="0.3">
      <c r="A36" s="211" t="s">
        <v>1056</v>
      </c>
    </row>
    <row r="37" spans="1:25" x14ac:dyDescent="0.3">
      <c r="A37" s="211" t="s">
        <v>960</v>
      </c>
    </row>
    <row r="38" spans="1:25" x14ac:dyDescent="0.3">
      <c r="A38" s="211" t="s">
        <v>961</v>
      </c>
    </row>
    <row r="39" spans="1:25" x14ac:dyDescent="0.3">
      <c r="A39" s="211" t="s">
        <v>972</v>
      </c>
    </row>
    <row r="40" spans="1:25" x14ac:dyDescent="0.3">
      <c r="A40" s="213" t="s">
        <v>147</v>
      </c>
      <c r="B40" s="213" t="s">
        <v>143</v>
      </c>
      <c r="C40" s="213" t="s">
        <v>137</v>
      </c>
      <c r="D40" s="213" t="s">
        <v>144</v>
      </c>
      <c r="E40" s="213" t="s">
        <v>145</v>
      </c>
      <c r="F40" s="213" t="s">
        <v>3</v>
      </c>
      <c r="G40" s="213" t="s">
        <v>65</v>
      </c>
      <c r="H40" s="213" t="s">
        <v>66</v>
      </c>
      <c r="I40" s="213" t="s">
        <v>67</v>
      </c>
      <c r="J40" s="213" t="s">
        <v>85</v>
      </c>
      <c r="K40" s="213" t="s">
        <v>86</v>
      </c>
      <c r="L40" s="213" t="s">
        <v>149</v>
      </c>
      <c r="M40" s="213" t="s">
        <v>88</v>
      </c>
      <c r="N40" s="213" t="s">
        <v>148</v>
      </c>
      <c r="O40" s="213" t="s">
        <v>150</v>
      </c>
      <c r="P40" s="213" t="s">
        <v>69</v>
      </c>
      <c r="Q40" s="213" t="s">
        <v>71</v>
      </c>
      <c r="R40" s="213" t="s">
        <v>72</v>
      </c>
      <c r="S40" s="213" t="s">
        <v>73</v>
      </c>
      <c r="T40" s="213" t="s">
        <v>74</v>
      </c>
      <c r="U40" s="213" t="s">
        <v>76</v>
      </c>
      <c r="V40" s="213" t="s">
        <v>77</v>
      </c>
      <c r="W40" s="213" t="s">
        <v>78</v>
      </c>
      <c r="X40" s="213" t="s">
        <v>79</v>
      </c>
      <c r="Y40" s="213" t="s">
        <v>151</v>
      </c>
    </row>
    <row r="41" spans="1:25" x14ac:dyDescent="0.3">
      <c r="A41" s="213">
        <v>1</v>
      </c>
      <c r="B41" s="213" t="s">
        <v>4</v>
      </c>
      <c r="C41" s="213" t="s">
        <v>974</v>
      </c>
      <c r="D41" s="213">
        <v>4</v>
      </c>
      <c r="E41" s="213">
        <v>25.6</v>
      </c>
      <c r="F41" s="214">
        <v>446.6</v>
      </c>
      <c r="G41" s="214">
        <v>1.016</v>
      </c>
      <c r="H41" s="214">
        <v>2.989E-4</v>
      </c>
      <c r="I41" s="214">
        <v>72.63</v>
      </c>
      <c r="J41" s="214">
        <v>1.1759999999999999</v>
      </c>
      <c r="K41" s="214">
        <v>3.2639999999999998</v>
      </c>
      <c r="L41" s="214">
        <v>0</v>
      </c>
      <c r="M41" s="214">
        <v>0</v>
      </c>
      <c r="N41" s="214">
        <v>0.71489999999999998</v>
      </c>
      <c r="O41" s="214">
        <v>0</v>
      </c>
      <c r="P41" s="214">
        <v>134.5</v>
      </c>
      <c r="Q41" s="214">
        <v>0.50409999999999999</v>
      </c>
      <c r="R41" s="214">
        <v>5.7750000000000003E-2</v>
      </c>
      <c r="S41" s="214">
        <v>6.1789999999999996E-3</v>
      </c>
      <c r="T41" s="214">
        <v>3.1640000000000002E-5</v>
      </c>
      <c r="U41" s="214">
        <v>0.1263</v>
      </c>
      <c r="V41" s="214">
        <v>7.5380000000000003E-2</v>
      </c>
      <c r="W41" s="214">
        <v>0.18529999999999999</v>
      </c>
      <c r="X41" s="214">
        <v>1.191E-2</v>
      </c>
      <c r="Y41" s="214">
        <v>0.21299999999999999</v>
      </c>
    </row>
    <row r="42" spans="1:25" x14ac:dyDescent="0.3">
      <c r="A42" s="213">
        <v>2</v>
      </c>
      <c r="B42" s="213" t="s">
        <v>8</v>
      </c>
      <c r="C42" s="213" t="s">
        <v>975</v>
      </c>
      <c r="D42" s="213">
        <v>4</v>
      </c>
      <c r="E42" s="213">
        <v>25.6</v>
      </c>
      <c r="F42" s="214">
        <v>430.5</v>
      </c>
      <c r="G42" s="214">
        <v>3.91</v>
      </c>
      <c r="H42" s="214">
        <v>2.989E-4</v>
      </c>
      <c r="I42" s="214">
        <v>59.56</v>
      </c>
      <c r="J42" s="214">
        <v>0.5423</v>
      </c>
      <c r="K42" s="214">
        <v>9.8569999999999993</v>
      </c>
      <c r="L42" s="214">
        <v>0</v>
      </c>
      <c r="M42" s="214">
        <v>0</v>
      </c>
      <c r="N42" s="214">
        <v>0.74160000000000004</v>
      </c>
      <c r="O42" s="214">
        <v>0</v>
      </c>
      <c r="P42" s="214">
        <v>100.8</v>
      </c>
      <c r="Q42" s="214">
        <v>0.80330000000000001</v>
      </c>
      <c r="R42" s="214">
        <v>8.4339999999999998E-2</v>
      </c>
      <c r="S42" s="214">
        <v>4.5979999999999997E-5</v>
      </c>
      <c r="T42" s="214">
        <v>0.77100000000000002</v>
      </c>
      <c r="U42" s="214">
        <v>3.6499999999999998E-2</v>
      </c>
      <c r="V42" s="214">
        <v>1.1140000000000001E-2</v>
      </c>
      <c r="W42" s="214">
        <v>0.15490000000000001</v>
      </c>
      <c r="X42" s="214">
        <v>3.1480000000000001E-2</v>
      </c>
      <c r="Y42" s="214">
        <v>12.6</v>
      </c>
    </row>
    <row r="43" spans="1:25" x14ac:dyDescent="0.3">
      <c r="A43" s="213">
        <v>3</v>
      </c>
      <c r="B43" s="213" t="s">
        <v>216</v>
      </c>
      <c r="C43" s="213" t="s">
        <v>976</v>
      </c>
      <c r="D43" s="213">
        <v>4</v>
      </c>
      <c r="E43" s="213">
        <v>29.3</v>
      </c>
      <c r="F43" s="214">
        <v>447.9</v>
      </c>
      <c r="G43" s="214">
        <v>0.9758</v>
      </c>
      <c r="H43" s="214">
        <v>2.989E-4</v>
      </c>
      <c r="I43" s="214">
        <v>56.78</v>
      </c>
      <c r="J43" s="214">
        <v>1.4890000000000001</v>
      </c>
      <c r="K43" s="214">
        <v>3.11</v>
      </c>
      <c r="L43" s="214">
        <v>0</v>
      </c>
      <c r="M43" s="214">
        <v>0</v>
      </c>
      <c r="N43" s="214">
        <v>3.2</v>
      </c>
      <c r="O43" s="214">
        <v>0</v>
      </c>
      <c r="P43" s="214">
        <v>130.30000000000001</v>
      </c>
      <c r="Q43" s="214">
        <v>0.8851</v>
      </c>
      <c r="R43" s="214">
        <v>4.9840000000000002E-2</v>
      </c>
      <c r="S43" s="214">
        <v>4.5979999999999997E-5</v>
      </c>
      <c r="T43" s="214">
        <v>2.6020000000000001E-2</v>
      </c>
      <c r="U43" s="214">
        <v>6.3299999999999997E-3</v>
      </c>
      <c r="V43" s="214">
        <v>9.077E-3</v>
      </c>
      <c r="W43" s="214">
        <v>0.19270000000000001</v>
      </c>
      <c r="X43" s="214">
        <v>3.1060000000000001E-2</v>
      </c>
      <c r="Y43" s="214">
        <v>16.899999999999999</v>
      </c>
    </row>
    <row r="44" spans="1:25" x14ac:dyDescent="0.3">
      <c r="A44" s="213">
        <v>4</v>
      </c>
      <c r="B44" s="213" t="s">
        <v>14</v>
      </c>
      <c r="C44" s="213" t="s">
        <v>977</v>
      </c>
      <c r="D44" s="213">
        <v>4</v>
      </c>
      <c r="E44" s="213">
        <v>30.2</v>
      </c>
      <c r="F44" s="214">
        <v>731.7</v>
      </c>
      <c r="G44" s="214">
        <v>1.526</v>
      </c>
      <c r="H44" s="214">
        <v>3.7780000000000001E-2</v>
      </c>
      <c r="I44" s="214">
        <v>509.2</v>
      </c>
      <c r="J44" s="214">
        <v>0.46660000000000001</v>
      </c>
      <c r="K44" s="214">
        <v>4.1879999999999997</v>
      </c>
      <c r="L44" s="214">
        <v>7.585</v>
      </c>
      <c r="M44" s="214">
        <v>0</v>
      </c>
      <c r="N44" s="214">
        <v>0.71309999999999996</v>
      </c>
      <c r="O44" s="214">
        <v>0</v>
      </c>
      <c r="P44" s="214">
        <v>0.23119999999999999</v>
      </c>
      <c r="Q44" s="214">
        <v>0.1404</v>
      </c>
      <c r="R44" s="214">
        <v>4.5179999999999998E-2</v>
      </c>
      <c r="S44" s="214">
        <v>4.5979999999999997E-5</v>
      </c>
      <c r="T44" s="214">
        <v>0.24729999999999999</v>
      </c>
      <c r="U44" s="214">
        <v>2.249E-2</v>
      </c>
      <c r="V44" s="214">
        <v>1.7909999999999999E-2</v>
      </c>
      <c r="W44" s="214">
        <v>2.1399999999999999E-2</v>
      </c>
      <c r="X44" s="214">
        <v>3.1449999999999999E-5</v>
      </c>
      <c r="Y44" s="214">
        <v>1.05</v>
      </c>
    </row>
    <row r="45" spans="1:25" x14ac:dyDescent="0.3">
      <c r="A45" s="213">
        <v>5</v>
      </c>
      <c r="B45" s="213" t="s">
        <v>16</v>
      </c>
      <c r="C45" s="213" t="s">
        <v>978</v>
      </c>
      <c r="D45" s="213">
        <v>4</v>
      </c>
      <c r="E45" s="213">
        <v>29.8</v>
      </c>
      <c r="F45" s="214">
        <v>241.1</v>
      </c>
      <c r="G45" s="214">
        <v>0.55259999999999998</v>
      </c>
      <c r="H45" s="214">
        <v>2.989E-4</v>
      </c>
      <c r="I45" s="214">
        <v>36.520000000000003</v>
      </c>
      <c r="J45" s="214">
        <v>0.63880000000000003</v>
      </c>
      <c r="K45" s="214">
        <v>2.0619999999999998</v>
      </c>
      <c r="L45" s="214">
        <v>0</v>
      </c>
      <c r="M45" s="214">
        <v>0</v>
      </c>
      <c r="N45" s="214">
        <v>0.70309999999999995</v>
      </c>
      <c r="O45" s="214">
        <v>0</v>
      </c>
      <c r="P45" s="214">
        <v>62.91</v>
      </c>
      <c r="Q45" s="214">
        <v>0.35410000000000003</v>
      </c>
      <c r="R45" s="214">
        <v>2.3869999999999999E-2</v>
      </c>
      <c r="S45" s="214">
        <v>4.5979999999999997E-5</v>
      </c>
      <c r="T45" s="214">
        <v>3.1640000000000002E-5</v>
      </c>
      <c r="U45" s="214">
        <v>4.6280000000000002E-3</v>
      </c>
      <c r="V45" s="214">
        <v>9.5930000000000008E-3</v>
      </c>
      <c r="W45" s="214">
        <v>5.9209999999999999E-2</v>
      </c>
      <c r="X45" s="214">
        <v>9.2870000000000001E-3</v>
      </c>
      <c r="Y45" s="214">
        <v>2</v>
      </c>
    </row>
    <row r="46" spans="1:25" x14ac:dyDescent="0.3">
      <c r="A46" s="213">
        <v>6</v>
      </c>
      <c r="B46" s="213" t="s">
        <v>19</v>
      </c>
      <c r="C46" s="213" t="s">
        <v>979</v>
      </c>
      <c r="D46" s="213">
        <v>4</v>
      </c>
      <c r="E46" s="213">
        <v>30.1</v>
      </c>
      <c r="F46" s="214">
        <v>269.5</v>
      </c>
      <c r="G46" s="214">
        <v>2.4289999999999998</v>
      </c>
      <c r="H46" s="214">
        <v>2.989E-4</v>
      </c>
      <c r="I46" s="214">
        <v>44.38</v>
      </c>
      <c r="J46" s="214">
        <v>3.1509999999999998</v>
      </c>
      <c r="K46" s="214">
        <v>2.97</v>
      </c>
      <c r="L46" s="214">
        <v>0</v>
      </c>
      <c r="M46" s="214">
        <v>3.3740000000000001</v>
      </c>
      <c r="N46" s="214">
        <v>0.74370000000000003</v>
      </c>
      <c r="O46" s="214">
        <v>0</v>
      </c>
      <c r="P46" s="214">
        <v>66.61</v>
      </c>
      <c r="Q46" s="214">
        <v>0.55659999999999998</v>
      </c>
      <c r="R46" s="214">
        <v>4.8520000000000001E-2</v>
      </c>
      <c r="S46" s="214">
        <v>6.0179999999999999E-3</v>
      </c>
      <c r="T46" s="214">
        <v>2.2930000000000001</v>
      </c>
      <c r="U46" s="214">
        <v>9.6809999999999993E-2</v>
      </c>
      <c r="V46" s="214">
        <v>5.0250000000000003E-2</v>
      </c>
      <c r="W46" s="214">
        <v>6.9540000000000005E-2</v>
      </c>
      <c r="X46" s="214">
        <v>2.4240000000000001E-2</v>
      </c>
      <c r="Y46" s="214">
        <v>8.9600000000000009</v>
      </c>
    </row>
    <row r="47" spans="1:25" x14ac:dyDescent="0.3">
      <c r="A47" s="213">
        <v>7</v>
      </c>
      <c r="B47" s="213" t="s">
        <v>22</v>
      </c>
      <c r="C47" s="213" t="s">
        <v>975</v>
      </c>
      <c r="D47" s="213">
        <v>4</v>
      </c>
      <c r="E47" s="213">
        <v>30.1</v>
      </c>
      <c r="F47" s="214">
        <v>222.2</v>
      </c>
      <c r="G47" s="214">
        <v>0.60340000000000005</v>
      </c>
      <c r="H47" s="214">
        <v>3.074E-2</v>
      </c>
      <c r="I47" s="214">
        <v>40.74</v>
      </c>
      <c r="J47" s="214">
        <v>0.66059999999999997</v>
      </c>
      <c r="K47" s="214">
        <v>2.2050000000000001</v>
      </c>
      <c r="L47" s="214">
        <v>0</v>
      </c>
      <c r="M47" s="214">
        <v>0</v>
      </c>
      <c r="N47" s="214">
        <v>0.70620000000000005</v>
      </c>
      <c r="O47" s="214">
        <v>0</v>
      </c>
      <c r="P47" s="214">
        <v>50.03</v>
      </c>
      <c r="Q47" s="214">
        <v>0.58760000000000001</v>
      </c>
      <c r="R47" s="214">
        <v>1.405E-2</v>
      </c>
      <c r="S47" s="214">
        <v>4.5979999999999997E-5</v>
      </c>
      <c r="T47" s="214">
        <v>0.89300000000000002</v>
      </c>
      <c r="U47" s="214">
        <v>4.0000000000000001E-3</v>
      </c>
      <c r="V47" s="214">
        <v>6.7010000000000004E-3</v>
      </c>
      <c r="W47" s="214">
        <v>4.1950000000000001E-2</v>
      </c>
      <c r="X47" s="214">
        <v>2.7539999999999999E-2</v>
      </c>
      <c r="Y47" s="214">
        <v>10.8</v>
      </c>
    </row>
    <row r="48" spans="1:25" x14ac:dyDescent="0.3">
      <c r="A48" s="213">
        <v>8</v>
      </c>
      <c r="B48" s="213" t="s">
        <v>25</v>
      </c>
      <c r="C48" s="213" t="s">
        <v>980</v>
      </c>
      <c r="D48" s="213">
        <v>4</v>
      </c>
      <c r="E48" s="213">
        <v>29.6</v>
      </c>
      <c r="F48" s="214">
        <v>285.60000000000002</v>
      </c>
      <c r="G48" s="214">
        <v>0.68730000000000002</v>
      </c>
      <c r="H48" s="214">
        <v>3.5990000000000001E-2</v>
      </c>
      <c r="I48" s="214">
        <v>498.1</v>
      </c>
      <c r="J48" s="214">
        <v>0.53769999999999996</v>
      </c>
      <c r="K48" s="214">
        <v>2.0579999999999998</v>
      </c>
      <c r="L48" s="214">
        <v>5.1509999999999998</v>
      </c>
      <c r="M48" s="214">
        <v>0</v>
      </c>
      <c r="N48" s="214">
        <v>0.70479999999999998</v>
      </c>
      <c r="O48" s="214">
        <v>0</v>
      </c>
      <c r="P48" s="214">
        <v>8.0829999999999999E-2</v>
      </c>
      <c r="Q48" s="214">
        <v>0.14000000000000001</v>
      </c>
      <c r="R48" s="214">
        <v>1.1639999999999999E-2</v>
      </c>
      <c r="S48" s="214">
        <v>4.5979999999999997E-5</v>
      </c>
      <c r="T48" s="214">
        <v>0.26190000000000002</v>
      </c>
      <c r="U48" s="214">
        <v>6.7669999999999996E-3</v>
      </c>
      <c r="V48" s="214">
        <v>1.5879999999999998E-2</v>
      </c>
      <c r="W48" s="214">
        <v>1.259E-2</v>
      </c>
      <c r="X48" s="214">
        <v>3.1449999999999999E-5</v>
      </c>
      <c r="Y48" s="214">
        <v>10.3</v>
      </c>
    </row>
    <row r="49" spans="1:25" x14ac:dyDescent="0.3">
      <c r="A49" s="213">
        <v>9</v>
      </c>
      <c r="B49" s="213" t="s">
        <v>29</v>
      </c>
      <c r="C49" s="213" t="s">
        <v>981</v>
      </c>
      <c r="D49" s="213">
        <v>4</v>
      </c>
      <c r="E49" s="213">
        <v>30.2</v>
      </c>
      <c r="F49" s="214">
        <v>155.80000000000001</v>
      </c>
      <c r="G49" s="214">
        <v>0.4365</v>
      </c>
      <c r="H49" s="214">
        <v>2.989E-4</v>
      </c>
      <c r="I49" s="214">
        <v>38.65</v>
      </c>
      <c r="J49" s="214">
        <v>0.37059999999999998</v>
      </c>
      <c r="K49" s="214">
        <v>1.772</v>
      </c>
      <c r="L49" s="214">
        <v>0</v>
      </c>
      <c r="M49" s="214">
        <v>0</v>
      </c>
      <c r="N49" s="214">
        <v>0.76770000000000005</v>
      </c>
      <c r="O49" s="214">
        <v>0</v>
      </c>
      <c r="P49" s="214">
        <v>34.01</v>
      </c>
      <c r="Q49" s="214">
        <v>0.32900000000000001</v>
      </c>
      <c r="R49" s="214">
        <v>2.5049999999999999E-2</v>
      </c>
      <c r="S49" s="214">
        <v>6.9899999999999997E-3</v>
      </c>
      <c r="T49" s="214">
        <v>6.8159999999999998E-2</v>
      </c>
      <c r="U49" s="214">
        <v>0.1293</v>
      </c>
      <c r="V49" s="214">
        <v>7.041E-2</v>
      </c>
      <c r="W49" s="214">
        <v>1.8350000000000002E-2</v>
      </c>
      <c r="X49" s="214">
        <v>3.1449999999999999E-5</v>
      </c>
      <c r="Y49" s="214">
        <v>11.5</v>
      </c>
    </row>
    <row r="50" spans="1:25" x14ac:dyDescent="0.3">
      <c r="A50" s="213">
        <v>10</v>
      </c>
      <c r="B50" s="213" t="s">
        <v>32</v>
      </c>
      <c r="C50" s="213" t="s">
        <v>982</v>
      </c>
      <c r="D50" s="213">
        <v>4</v>
      </c>
      <c r="E50" s="213">
        <v>29.6</v>
      </c>
      <c r="F50" s="214">
        <v>167.4</v>
      </c>
      <c r="G50" s="214">
        <v>1.425</v>
      </c>
      <c r="H50" s="214">
        <v>4.0529999999999997E-2</v>
      </c>
      <c r="I50" s="214">
        <v>39.380000000000003</v>
      </c>
      <c r="J50" s="214">
        <v>0.47099999999999997</v>
      </c>
      <c r="K50" s="214">
        <v>2.153</v>
      </c>
      <c r="L50" s="214">
        <v>0</v>
      </c>
      <c r="M50" s="214">
        <v>3.5059999999999998</v>
      </c>
      <c r="N50" s="214">
        <v>0.99399999999999999</v>
      </c>
      <c r="O50" s="214">
        <v>0</v>
      </c>
      <c r="P50" s="214">
        <v>36.340000000000003</v>
      </c>
      <c r="Q50" s="214">
        <v>0.39</v>
      </c>
      <c r="R50" s="214">
        <v>4.0289999999999999E-2</v>
      </c>
      <c r="S50" s="214">
        <v>6.6210000000000001E-3</v>
      </c>
      <c r="T50" s="214">
        <v>10.02</v>
      </c>
      <c r="U50" s="214">
        <v>1.0290000000000001E-2</v>
      </c>
      <c r="V50" s="214">
        <v>2.0660000000000001E-2</v>
      </c>
      <c r="W50" s="214">
        <v>3.0300000000000001E-2</v>
      </c>
      <c r="X50" s="214">
        <v>1.754E-2</v>
      </c>
      <c r="Y50" s="214">
        <v>12.3</v>
      </c>
    </row>
    <row r="51" spans="1:25" x14ac:dyDescent="0.3">
      <c r="A51" s="213">
        <v>11</v>
      </c>
      <c r="B51" s="213" t="s">
        <v>35</v>
      </c>
      <c r="C51" s="213" t="s">
        <v>983</v>
      </c>
      <c r="D51" s="213">
        <v>4</v>
      </c>
      <c r="E51" s="213">
        <v>31.4</v>
      </c>
      <c r="F51" s="214">
        <v>156.5</v>
      </c>
      <c r="G51" s="214">
        <v>0.49249999999999999</v>
      </c>
      <c r="H51" s="214">
        <v>5.9580000000000001E-2</v>
      </c>
      <c r="I51" s="214">
        <v>42.46</v>
      </c>
      <c r="J51" s="214">
        <v>0.3538</v>
      </c>
      <c r="K51" s="214">
        <v>2.56</v>
      </c>
      <c r="L51" s="214">
        <v>0</v>
      </c>
      <c r="M51" s="214">
        <v>0</v>
      </c>
      <c r="N51" s="214">
        <v>0.79200000000000004</v>
      </c>
      <c r="O51" s="214">
        <v>0</v>
      </c>
      <c r="P51" s="214">
        <v>37.049999999999997</v>
      </c>
      <c r="Q51" s="214">
        <v>0.34589999999999999</v>
      </c>
      <c r="R51" s="214">
        <v>2.2460000000000001E-2</v>
      </c>
      <c r="S51" s="214">
        <v>4.5979999999999997E-5</v>
      </c>
      <c r="T51" s="214">
        <v>3.4249999999999998</v>
      </c>
      <c r="U51" s="214">
        <v>7.7980000000000002E-3</v>
      </c>
      <c r="V51" s="214">
        <v>1.4959999999999999E-2</v>
      </c>
      <c r="W51" s="214">
        <v>1.9040000000000001E-2</v>
      </c>
      <c r="X51" s="214">
        <v>1.686E-2</v>
      </c>
      <c r="Y51" s="214">
        <v>0.151</v>
      </c>
    </row>
    <row r="52" spans="1:25" x14ac:dyDescent="0.3">
      <c r="A52" s="213">
        <v>12</v>
      </c>
      <c r="B52" s="213" t="s">
        <v>39</v>
      </c>
      <c r="C52" s="213" t="s">
        <v>984</v>
      </c>
      <c r="D52" s="213">
        <v>4</v>
      </c>
      <c r="E52" s="213">
        <v>29.7</v>
      </c>
      <c r="F52" s="214">
        <v>111.5</v>
      </c>
      <c r="G52" s="214">
        <v>0.34570000000000001</v>
      </c>
      <c r="H52" s="214">
        <v>2.989E-4</v>
      </c>
      <c r="I52" s="214">
        <v>99.62</v>
      </c>
      <c r="J52" s="214">
        <v>0.43440000000000001</v>
      </c>
      <c r="K52" s="214">
        <v>9.5329999999999995</v>
      </c>
      <c r="L52" s="214">
        <v>0.50719999999999998</v>
      </c>
      <c r="M52" s="214">
        <v>0</v>
      </c>
      <c r="N52" s="214">
        <v>0.80210000000000004</v>
      </c>
      <c r="O52" s="214">
        <v>1.71</v>
      </c>
      <c r="P52" s="214">
        <v>4.3040000000000003</v>
      </c>
      <c r="Q52" s="214">
        <v>0.13009999999999999</v>
      </c>
      <c r="R52" s="214">
        <v>4.9550000000000002E-3</v>
      </c>
      <c r="S52" s="214">
        <v>4.5979999999999997E-5</v>
      </c>
      <c r="T52" s="214">
        <v>4.3729999999999998E-2</v>
      </c>
      <c r="U52" s="214">
        <v>4.8050000000000002E-3</v>
      </c>
      <c r="V52" s="214">
        <v>1.2319999999999999E-2</v>
      </c>
      <c r="W52" s="214">
        <v>2.3189999999999999E-2</v>
      </c>
      <c r="X52" s="214">
        <v>3.1449999999999999E-5</v>
      </c>
      <c r="Y52" s="214">
        <v>22.4</v>
      </c>
    </row>
    <row r="53" spans="1:25" x14ac:dyDescent="0.3">
      <c r="A53" s="213">
        <v>13</v>
      </c>
      <c r="B53" s="213" t="s">
        <v>41</v>
      </c>
      <c r="C53" s="213" t="s">
        <v>985</v>
      </c>
      <c r="D53" s="213">
        <v>4</v>
      </c>
      <c r="E53" s="213">
        <v>29.9</v>
      </c>
      <c r="F53" s="214">
        <v>120.8</v>
      </c>
      <c r="G53" s="214">
        <v>0.3831</v>
      </c>
      <c r="H53" s="214">
        <v>2.989E-4</v>
      </c>
      <c r="I53" s="214">
        <v>28.27</v>
      </c>
      <c r="J53" s="214">
        <v>0.33979999999999999</v>
      </c>
      <c r="K53" s="214">
        <v>1.8140000000000001</v>
      </c>
      <c r="L53" s="214">
        <v>0</v>
      </c>
      <c r="M53" s="214">
        <v>0</v>
      </c>
      <c r="N53" s="214">
        <v>0.76819999999999999</v>
      </c>
      <c r="O53" s="214">
        <v>0</v>
      </c>
      <c r="P53" s="214">
        <v>25.32</v>
      </c>
      <c r="Q53" s="214">
        <v>0.27400000000000002</v>
      </c>
      <c r="R53" s="214">
        <v>6.5970000000000004E-3</v>
      </c>
      <c r="S53" s="214">
        <v>4.823E-3</v>
      </c>
      <c r="T53" s="214">
        <v>0.1469</v>
      </c>
      <c r="U53" s="214">
        <v>9.5430000000000001E-2</v>
      </c>
      <c r="V53" s="214">
        <v>5.2819999999999999E-2</v>
      </c>
      <c r="W53" s="214">
        <v>1.0279999999999999E-2</v>
      </c>
      <c r="X53" s="214">
        <v>9.1529999999999997E-3</v>
      </c>
      <c r="Y53" s="214">
        <v>25</v>
      </c>
    </row>
    <row r="54" spans="1:25" x14ac:dyDescent="0.3">
      <c r="A54" s="213">
        <v>14</v>
      </c>
      <c r="B54" s="213" t="s">
        <v>44</v>
      </c>
      <c r="C54" s="213" t="s">
        <v>986</v>
      </c>
      <c r="D54" s="213">
        <v>4</v>
      </c>
      <c r="E54" s="213">
        <v>29.3</v>
      </c>
      <c r="F54" s="214">
        <v>115.9</v>
      </c>
      <c r="G54" s="214">
        <v>1.093</v>
      </c>
      <c r="H54" s="214">
        <v>0.16450000000000001</v>
      </c>
      <c r="I54" s="214">
        <v>15.77</v>
      </c>
      <c r="J54" s="214">
        <v>0.3901</v>
      </c>
      <c r="K54" s="214">
        <v>2.0510000000000002</v>
      </c>
      <c r="L54" s="214">
        <v>0</v>
      </c>
      <c r="M54" s="214">
        <v>3.4380000000000002</v>
      </c>
      <c r="N54" s="214">
        <v>0.79779999999999995</v>
      </c>
      <c r="O54" s="214">
        <v>0</v>
      </c>
      <c r="P54" s="214">
        <v>25.4</v>
      </c>
      <c r="Q54" s="214">
        <v>0.24940000000000001</v>
      </c>
      <c r="R54" s="214">
        <v>4.258E-2</v>
      </c>
      <c r="S54" s="214">
        <v>1.7080000000000001E-2</v>
      </c>
      <c r="T54" s="214">
        <v>17.55</v>
      </c>
      <c r="U54" s="214">
        <v>3.1379999999999998E-2</v>
      </c>
      <c r="V54" s="214">
        <v>4.2119999999999998E-2</v>
      </c>
      <c r="W54" s="214">
        <v>2.2110000000000001E-2</v>
      </c>
      <c r="X54" s="214">
        <v>1.7399999999999999E-2</v>
      </c>
      <c r="Y54" s="214">
        <v>3.29</v>
      </c>
    </row>
    <row r="55" spans="1:25" x14ac:dyDescent="0.3">
      <c r="A55" s="213">
        <v>15</v>
      </c>
      <c r="B55" s="213" t="s">
        <v>46</v>
      </c>
      <c r="C55" s="213" t="s">
        <v>987</v>
      </c>
      <c r="D55" s="213">
        <v>4</v>
      </c>
      <c r="E55" s="213">
        <v>30.7</v>
      </c>
      <c r="F55" s="214">
        <v>123.2</v>
      </c>
      <c r="G55" s="214">
        <v>0.37809999999999999</v>
      </c>
      <c r="H55" s="214">
        <v>2.989E-4</v>
      </c>
      <c r="I55" s="214">
        <v>26.6</v>
      </c>
      <c r="J55" s="214">
        <v>0.2959</v>
      </c>
      <c r="K55" s="214">
        <v>1.8129999999999999</v>
      </c>
      <c r="L55" s="214">
        <v>0</v>
      </c>
      <c r="M55" s="214">
        <v>0</v>
      </c>
      <c r="N55" s="214">
        <v>0.77</v>
      </c>
      <c r="O55" s="214">
        <v>0</v>
      </c>
      <c r="P55" s="214">
        <v>26</v>
      </c>
      <c r="Q55" s="214">
        <v>0.21210000000000001</v>
      </c>
      <c r="R55" s="214">
        <v>1.242E-2</v>
      </c>
      <c r="S55" s="214">
        <v>4.5979999999999997E-5</v>
      </c>
      <c r="T55" s="214">
        <v>3.3940000000000001</v>
      </c>
      <c r="U55" s="214">
        <v>2.7820000000000001E-2</v>
      </c>
      <c r="V55" s="214">
        <v>2.112E-2</v>
      </c>
      <c r="W55" s="214">
        <v>9.9069999999999991E-3</v>
      </c>
      <c r="X55" s="214">
        <v>9.7409999999999997E-3</v>
      </c>
      <c r="Y55" s="214">
        <v>21.1</v>
      </c>
    </row>
    <row r="56" spans="1:25" x14ac:dyDescent="0.3">
      <c r="A56" s="213">
        <v>16</v>
      </c>
      <c r="B56" s="213" t="s">
        <v>50</v>
      </c>
      <c r="C56" s="213" t="s">
        <v>988</v>
      </c>
      <c r="D56" s="213">
        <v>4</v>
      </c>
      <c r="E56" s="213">
        <v>28.1</v>
      </c>
      <c r="F56" s="214">
        <v>72.010000000000005</v>
      </c>
      <c r="G56" s="214">
        <v>0.25140000000000001</v>
      </c>
      <c r="H56" s="214">
        <v>2.989E-4</v>
      </c>
      <c r="I56" s="214">
        <v>59.05</v>
      </c>
      <c r="J56" s="214">
        <v>0.2747</v>
      </c>
      <c r="K56" s="214">
        <v>1.5249999999999999</v>
      </c>
      <c r="L56" s="214">
        <v>0</v>
      </c>
      <c r="M56" s="214">
        <v>0</v>
      </c>
      <c r="N56" s="214">
        <v>0.76470000000000005</v>
      </c>
      <c r="O56" s="214">
        <v>2.6549999999999998</v>
      </c>
      <c r="P56" s="214">
        <v>10.39</v>
      </c>
      <c r="Q56" s="214">
        <v>9.9650000000000002E-2</v>
      </c>
      <c r="R56" s="214">
        <v>3.7249999999999997E-5</v>
      </c>
      <c r="S56" s="214">
        <v>6.581E-3</v>
      </c>
      <c r="T56" s="214">
        <v>3.1640000000000002E-5</v>
      </c>
      <c r="U56" s="214">
        <v>9.4600000000000004E-2</v>
      </c>
      <c r="V56" s="214">
        <v>6.479E-2</v>
      </c>
      <c r="W56" s="214">
        <v>1.967E-2</v>
      </c>
      <c r="X56" s="214">
        <v>3.1449999999999999E-5</v>
      </c>
      <c r="Y56" s="214">
        <v>16.100000000000001</v>
      </c>
    </row>
    <row r="57" spans="1:25" x14ac:dyDescent="0.3">
      <c r="A57" s="213">
        <v>17</v>
      </c>
      <c r="B57" s="213" t="s">
        <v>53</v>
      </c>
      <c r="C57" s="213" t="s">
        <v>989</v>
      </c>
      <c r="D57" s="213">
        <v>4</v>
      </c>
      <c r="E57" s="213">
        <v>30.4</v>
      </c>
      <c r="F57" s="214">
        <v>105.5</v>
      </c>
      <c r="G57" s="214">
        <v>0.34710000000000002</v>
      </c>
      <c r="H57" s="214">
        <v>2.989E-4</v>
      </c>
      <c r="I57" s="214">
        <v>18.03</v>
      </c>
      <c r="J57" s="214">
        <v>0.38969999999999999</v>
      </c>
      <c r="K57" s="214">
        <v>1.605</v>
      </c>
      <c r="L57" s="214">
        <v>0</v>
      </c>
      <c r="M57" s="214">
        <v>3.2559999999999998</v>
      </c>
      <c r="N57" s="214">
        <v>0</v>
      </c>
      <c r="O57" s="214">
        <v>0</v>
      </c>
      <c r="P57" s="214">
        <v>22.37</v>
      </c>
      <c r="Q57" s="214">
        <v>0.23480000000000001</v>
      </c>
      <c r="R57" s="214">
        <v>5.3530000000000001E-3</v>
      </c>
      <c r="S57" s="214">
        <v>4.5979999999999997E-5</v>
      </c>
      <c r="T57" s="214">
        <v>0.48920000000000002</v>
      </c>
      <c r="U57" s="214">
        <v>3.8960000000000002E-3</v>
      </c>
      <c r="V57" s="214">
        <v>9.8820000000000002E-3</v>
      </c>
      <c r="W57" s="214">
        <v>7.8729999999999998E-3</v>
      </c>
      <c r="X57" s="214">
        <v>1.627E-2</v>
      </c>
      <c r="Y57" s="214">
        <v>20.7</v>
      </c>
    </row>
    <row r="58" spans="1:25" x14ac:dyDescent="0.3">
      <c r="A58" s="213">
        <v>18</v>
      </c>
      <c r="B58" s="213" t="s">
        <v>56</v>
      </c>
      <c r="C58" s="213" t="s">
        <v>990</v>
      </c>
      <c r="D58" s="213">
        <v>4</v>
      </c>
      <c r="E58" s="213">
        <v>30.2</v>
      </c>
      <c r="F58" s="214">
        <v>97.49</v>
      </c>
      <c r="G58" s="214">
        <v>2.8</v>
      </c>
      <c r="H58" s="214">
        <v>0.1053</v>
      </c>
      <c r="I58" s="214">
        <v>16.03</v>
      </c>
      <c r="J58" s="214">
        <v>0.43169999999999997</v>
      </c>
      <c r="K58" s="214">
        <v>1.78</v>
      </c>
      <c r="L58" s="214">
        <v>0</v>
      </c>
      <c r="M58" s="214">
        <v>3.2789999999999999</v>
      </c>
      <c r="N58" s="214">
        <v>0.7792</v>
      </c>
      <c r="O58" s="214">
        <v>0</v>
      </c>
      <c r="P58" s="214">
        <v>21.56</v>
      </c>
      <c r="Q58" s="214">
        <v>0.18090000000000001</v>
      </c>
      <c r="R58" s="214">
        <v>4.231E-2</v>
      </c>
      <c r="S58" s="214">
        <v>1.7000000000000001E-2</v>
      </c>
      <c r="T58" s="214">
        <v>19.32</v>
      </c>
      <c r="U58" s="214">
        <v>9.7439999999999992E-3</v>
      </c>
      <c r="V58" s="214">
        <v>0.1216</v>
      </c>
      <c r="W58" s="214">
        <v>1.9879999999999998E-2</v>
      </c>
      <c r="X58" s="214">
        <v>1.154E-2</v>
      </c>
      <c r="Y58" s="214">
        <v>6.74</v>
      </c>
    </row>
    <row r="59" spans="1:25" x14ac:dyDescent="0.3">
      <c r="A59" s="213">
        <v>19</v>
      </c>
      <c r="B59" s="213" t="s">
        <v>59</v>
      </c>
      <c r="C59" s="213" t="s">
        <v>991</v>
      </c>
      <c r="D59" s="213">
        <v>4</v>
      </c>
      <c r="E59" s="213">
        <v>30.9</v>
      </c>
      <c r="F59" s="214">
        <v>113.3</v>
      </c>
      <c r="G59" s="214">
        <v>0.29089999999999999</v>
      </c>
      <c r="H59" s="214">
        <v>4.3569999999999998E-2</v>
      </c>
      <c r="I59" s="214">
        <v>14.61</v>
      </c>
      <c r="J59" s="214">
        <v>0.48980000000000001</v>
      </c>
      <c r="K59" s="214">
        <v>1.821</v>
      </c>
      <c r="L59" s="214">
        <v>0</v>
      </c>
      <c r="M59" s="214">
        <v>3.3889999999999998</v>
      </c>
      <c r="N59" s="214">
        <v>0.77680000000000005</v>
      </c>
      <c r="O59" s="214">
        <v>0</v>
      </c>
      <c r="P59" s="214">
        <v>26.77</v>
      </c>
      <c r="Q59" s="214">
        <v>0.15079999999999999</v>
      </c>
      <c r="R59" s="214">
        <v>1.464E-2</v>
      </c>
      <c r="S59" s="214">
        <v>4.5979999999999997E-5</v>
      </c>
      <c r="T59" s="214">
        <v>6.7480000000000002</v>
      </c>
      <c r="U59" s="214">
        <v>4.4600000000000004E-3</v>
      </c>
      <c r="V59" s="214">
        <v>2.069E-2</v>
      </c>
      <c r="W59" s="214">
        <v>1.1129999999999999E-2</v>
      </c>
      <c r="X59" s="214">
        <v>8.8529999999999998E-3</v>
      </c>
      <c r="Y59" s="214">
        <v>2.5299999999999998</v>
      </c>
    </row>
    <row r="60" spans="1:25" x14ac:dyDescent="0.3">
      <c r="A60" s="213">
        <v>20</v>
      </c>
      <c r="B60" s="213" t="s">
        <v>62</v>
      </c>
      <c r="C60" s="213" t="s">
        <v>992</v>
      </c>
      <c r="D60" s="213">
        <v>4</v>
      </c>
      <c r="E60" s="213">
        <v>30.3</v>
      </c>
      <c r="F60" s="214">
        <v>56.98</v>
      </c>
      <c r="G60" s="214">
        <v>0.2175</v>
      </c>
      <c r="H60" s="214">
        <v>2.989E-4</v>
      </c>
      <c r="I60" s="214">
        <v>74.28</v>
      </c>
      <c r="J60" s="214">
        <v>0.49869999999999998</v>
      </c>
      <c r="K60" s="214">
        <v>1.47</v>
      </c>
      <c r="L60" s="214">
        <v>0</v>
      </c>
      <c r="M60" s="214">
        <v>0</v>
      </c>
      <c r="N60" s="214">
        <v>0.79469999999999996</v>
      </c>
      <c r="O60" s="214">
        <v>3.9350000000000001</v>
      </c>
      <c r="P60" s="214">
        <v>13.13</v>
      </c>
      <c r="Q60" s="214">
        <v>7.3819999999999997E-2</v>
      </c>
      <c r="R60" s="214">
        <v>3.7249999999999997E-5</v>
      </c>
      <c r="S60" s="214">
        <v>4.5979999999999997E-5</v>
      </c>
      <c r="T60" s="214">
        <v>3.1640000000000002E-5</v>
      </c>
      <c r="U60" s="214">
        <v>4.8349999999999999E-3</v>
      </c>
      <c r="V60" s="214">
        <v>7.8750000000000001E-3</v>
      </c>
      <c r="W60" s="214">
        <v>1.5129999999999999E-2</v>
      </c>
      <c r="X60" s="214">
        <v>3.1449999999999999E-5</v>
      </c>
      <c r="Y60" s="214">
        <v>0.69</v>
      </c>
    </row>
    <row r="61" spans="1:25" x14ac:dyDescent="0.3">
      <c r="A61" s="215" t="s">
        <v>1005</v>
      </c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</row>
    <row r="62" spans="1:25" x14ac:dyDescent="0.3">
      <c r="A62" s="211" t="s">
        <v>1016</v>
      </c>
    </row>
    <row r="63" spans="1:25" x14ac:dyDescent="0.3">
      <c r="A63" s="211" t="s">
        <v>1022</v>
      </c>
    </row>
    <row r="64" spans="1:25" x14ac:dyDescent="0.3">
      <c r="A64" s="211" t="s">
        <v>1023</v>
      </c>
    </row>
    <row r="65" spans="1:1" x14ac:dyDescent="0.3">
      <c r="A65" s="211" t="s">
        <v>1024</v>
      </c>
    </row>
    <row r="66" spans="1:1" x14ac:dyDescent="0.3">
      <c r="A66" s="211" t="s">
        <v>1025</v>
      </c>
    </row>
    <row r="67" spans="1:1" x14ac:dyDescent="0.3">
      <c r="A67" s="211" t="s">
        <v>1026</v>
      </c>
    </row>
    <row r="68" spans="1:1" x14ac:dyDescent="0.3">
      <c r="A68" s="211" t="s">
        <v>1027</v>
      </c>
    </row>
    <row r="69" spans="1:1" x14ac:dyDescent="0.3">
      <c r="A69" s="211" t="s">
        <v>1028</v>
      </c>
    </row>
    <row r="70" spans="1:1" x14ac:dyDescent="0.3">
      <c r="A70" s="211" t="s">
        <v>1029</v>
      </c>
    </row>
    <row r="71" spans="1:1" x14ac:dyDescent="0.3">
      <c r="A71" s="211" t="s">
        <v>1030</v>
      </c>
    </row>
    <row r="72" spans="1:1" x14ac:dyDescent="0.3">
      <c r="A72" s="211" t="s">
        <v>1031</v>
      </c>
    </row>
    <row r="73" spans="1:1" x14ac:dyDescent="0.3">
      <c r="A73" s="211" t="s">
        <v>1032</v>
      </c>
    </row>
    <row r="74" spans="1:1" x14ac:dyDescent="0.3">
      <c r="A74" s="211" t="s">
        <v>1033</v>
      </c>
    </row>
    <row r="75" spans="1:1" x14ac:dyDescent="0.3">
      <c r="A75" s="211" t="s">
        <v>1034</v>
      </c>
    </row>
    <row r="76" spans="1:1" x14ac:dyDescent="0.3">
      <c r="A76" s="211" t="s">
        <v>1035</v>
      </c>
    </row>
    <row r="77" spans="1:1" x14ac:dyDescent="0.3">
      <c r="A77" s="211" t="s">
        <v>1036</v>
      </c>
    </row>
    <row r="78" spans="1:1" x14ac:dyDescent="0.3">
      <c r="A78" s="211" t="s">
        <v>1037</v>
      </c>
    </row>
    <row r="79" spans="1:1" x14ac:dyDescent="0.3">
      <c r="A79" s="211" t="s">
        <v>1038</v>
      </c>
    </row>
    <row r="80" spans="1:1" x14ac:dyDescent="0.3">
      <c r="A80" s="211" t="s">
        <v>1039</v>
      </c>
    </row>
    <row r="81" spans="1:1" x14ac:dyDescent="0.3">
      <c r="A81" s="211" t="s">
        <v>960</v>
      </c>
    </row>
    <row r="82" spans="1:1" x14ac:dyDescent="0.3">
      <c r="A82" s="211" t="s">
        <v>1007</v>
      </c>
    </row>
    <row r="83" spans="1:1" x14ac:dyDescent="0.3">
      <c r="A83" s="211" t="s">
        <v>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5"/>
  <sheetViews>
    <sheetView zoomScale="130" zoomScaleNormal="130" workbookViewId="0">
      <selection activeCell="C2" sqref="C2:C61"/>
    </sheetView>
  </sheetViews>
  <sheetFormatPr defaultRowHeight="15.75" x14ac:dyDescent="0.25"/>
  <cols>
    <col min="2" max="2" width="10.375" bestFit="1" customWidth="1"/>
    <col min="3" max="3" width="9.75" bestFit="1" customWidth="1"/>
  </cols>
  <sheetData>
    <row r="1" spans="1:4" x14ac:dyDescent="0.25">
      <c r="A1" t="s">
        <v>212</v>
      </c>
      <c r="B1" t="s">
        <v>213</v>
      </c>
      <c r="C1" t="s">
        <v>214</v>
      </c>
      <c r="D1" s="76" t="s">
        <v>146</v>
      </c>
    </row>
    <row r="2" spans="1:4" x14ac:dyDescent="0.25">
      <c r="A2" s="85" t="s">
        <v>152</v>
      </c>
      <c r="B2" s="88">
        <v>1</v>
      </c>
      <c r="C2" s="89">
        <v>0</v>
      </c>
      <c r="D2" s="73">
        <v>1</v>
      </c>
    </row>
    <row r="3" spans="1:4" hidden="1" x14ac:dyDescent="0.25">
      <c r="A3" s="85" t="s">
        <v>153</v>
      </c>
      <c r="B3" s="88">
        <v>2</v>
      </c>
      <c r="C3" s="89">
        <v>9.8390000000000004</v>
      </c>
    </row>
    <row r="4" spans="1:4" hidden="1" x14ac:dyDescent="0.25">
      <c r="A4" s="85" t="s">
        <v>154</v>
      </c>
      <c r="B4" s="88">
        <v>3</v>
      </c>
      <c r="C4" s="89">
        <v>9.218</v>
      </c>
    </row>
    <row r="5" spans="1:4" hidden="1" x14ac:dyDescent="0.25">
      <c r="A5" s="85" t="s">
        <v>155</v>
      </c>
      <c r="B5" s="88">
        <v>4</v>
      </c>
      <c r="C5" s="90">
        <v>8.9610000000000003</v>
      </c>
    </row>
    <row r="6" spans="1:4" x14ac:dyDescent="0.25">
      <c r="A6" s="85" t="s">
        <v>158</v>
      </c>
      <c r="B6" s="88">
        <v>7</v>
      </c>
      <c r="C6" s="90">
        <v>0.316</v>
      </c>
      <c r="D6">
        <v>1</v>
      </c>
    </row>
    <row r="7" spans="1:4" x14ac:dyDescent="0.25">
      <c r="A7" s="85" t="s">
        <v>156</v>
      </c>
      <c r="B7" s="88">
        <v>5</v>
      </c>
      <c r="C7" s="90">
        <v>8.8089999999999993</v>
      </c>
      <c r="D7" s="73">
        <v>1</v>
      </c>
    </row>
    <row r="8" spans="1:4" hidden="1" x14ac:dyDescent="0.25">
      <c r="A8" s="85" t="s">
        <v>157</v>
      </c>
      <c r="B8" s="88">
        <v>6</v>
      </c>
      <c r="C8" s="90">
        <v>8.9350000000000005</v>
      </c>
    </row>
    <row r="9" spans="1:4" hidden="1" x14ac:dyDescent="0.25">
      <c r="A9" s="87" t="s">
        <v>158</v>
      </c>
      <c r="B9" s="88">
        <v>7</v>
      </c>
      <c r="C9" s="91">
        <v>0.316</v>
      </c>
    </row>
    <row r="10" spans="1:4" hidden="1" x14ac:dyDescent="0.25">
      <c r="A10" s="87" t="s">
        <v>159</v>
      </c>
      <c r="B10" s="88">
        <v>8</v>
      </c>
      <c r="C10" s="91">
        <v>0.151</v>
      </c>
    </row>
    <row r="11" spans="1:4" hidden="1" x14ac:dyDescent="0.25">
      <c r="A11" s="87" t="s">
        <v>160</v>
      </c>
      <c r="B11" s="88">
        <v>9</v>
      </c>
      <c r="C11" s="91">
        <v>10.263</v>
      </c>
    </row>
    <row r="12" spans="1:4" hidden="1" x14ac:dyDescent="0.25">
      <c r="A12" s="85" t="s">
        <v>161</v>
      </c>
      <c r="B12" s="88">
        <v>10</v>
      </c>
      <c r="C12" s="92">
        <v>15.904999999999999</v>
      </c>
    </row>
    <row r="13" spans="1:4" x14ac:dyDescent="0.25">
      <c r="A13" s="85" t="s">
        <v>162</v>
      </c>
      <c r="B13" s="88">
        <v>11</v>
      </c>
      <c r="C13" s="92">
        <v>16.065999999999999</v>
      </c>
      <c r="D13" s="73">
        <v>1</v>
      </c>
    </row>
    <row r="14" spans="1:4" hidden="1" x14ac:dyDescent="0.25">
      <c r="A14" s="85" t="s">
        <v>163</v>
      </c>
      <c r="B14" s="88">
        <v>12</v>
      </c>
      <c r="C14" s="92">
        <v>15.993</v>
      </c>
    </row>
    <row r="15" spans="1:4" x14ac:dyDescent="0.25">
      <c r="A15" s="85" t="s">
        <v>164</v>
      </c>
      <c r="B15" s="88">
        <v>13</v>
      </c>
      <c r="C15" s="90">
        <v>13.250999999999999</v>
      </c>
      <c r="D15" s="73">
        <v>1</v>
      </c>
    </row>
    <row r="16" spans="1:4" hidden="1" x14ac:dyDescent="0.25">
      <c r="A16" s="85" t="s">
        <v>165</v>
      </c>
      <c r="B16" s="88">
        <v>14</v>
      </c>
      <c r="C16" s="90">
        <v>12.566000000000001</v>
      </c>
    </row>
    <row r="17" spans="1:4" hidden="1" x14ac:dyDescent="0.25">
      <c r="A17" s="85" t="s">
        <v>166</v>
      </c>
      <c r="B17" s="88">
        <v>15</v>
      </c>
      <c r="C17" s="90">
        <v>16.738</v>
      </c>
    </row>
    <row r="18" spans="1:4" x14ac:dyDescent="0.25">
      <c r="A18" s="87" t="s">
        <v>167</v>
      </c>
      <c r="B18" s="88">
        <v>16</v>
      </c>
      <c r="C18" s="91">
        <v>11.193</v>
      </c>
      <c r="D18" s="73">
        <v>1</v>
      </c>
    </row>
    <row r="19" spans="1:4" hidden="1" x14ac:dyDescent="0.25">
      <c r="A19" s="87" t="s">
        <v>168</v>
      </c>
      <c r="B19" s="88">
        <v>17</v>
      </c>
      <c r="C19" s="91">
        <v>10.407</v>
      </c>
    </row>
    <row r="20" spans="1:4" hidden="1" x14ac:dyDescent="0.25">
      <c r="A20" s="87" t="s">
        <v>169</v>
      </c>
      <c r="B20" s="88">
        <v>18</v>
      </c>
      <c r="C20" s="91">
        <v>5.8710000000000004</v>
      </c>
    </row>
    <row r="21" spans="1:4" x14ac:dyDescent="0.25">
      <c r="A21" s="85" t="s">
        <v>170</v>
      </c>
      <c r="B21" s="88">
        <v>19</v>
      </c>
      <c r="C21" s="92">
        <v>22.01</v>
      </c>
      <c r="D21" s="73">
        <v>1</v>
      </c>
    </row>
    <row r="22" spans="1:4" hidden="1" x14ac:dyDescent="0.25">
      <c r="A22" s="85" t="s">
        <v>171</v>
      </c>
      <c r="B22" s="88">
        <v>20</v>
      </c>
      <c r="C22" s="92">
        <v>22.273</v>
      </c>
    </row>
    <row r="23" spans="1:4" hidden="1" x14ac:dyDescent="0.25">
      <c r="A23" s="85" t="s">
        <v>172</v>
      </c>
      <c r="B23" s="88">
        <v>21</v>
      </c>
      <c r="C23" s="92">
        <v>23.626999999999999</v>
      </c>
    </row>
    <row r="24" spans="1:4" x14ac:dyDescent="0.25">
      <c r="A24" s="85" t="s">
        <v>173</v>
      </c>
      <c r="B24" s="88">
        <v>22</v>
      </c>
      <c r="C24" s="89">
        <v>20.870999999999999</v>
      </c>
      <c r="D24" s="73">
        <v>1</v>
      </c>
    </row>
    <row r="25" spans="1:4" hidden="1" x14ac:dyDescent="0.25">
      <c r="A25" s="85" t="s">
        <v>174</v>
      </c>
      <c r="B25" s="88">
        <v>23</v>
      </c>
      <c r="C25" s="89">
        <v>20.98</v>
      </c>
    </row>
    <row r="26" spans="1:4" hidden="1" x14ac:dyDescent="0.25">
      <c r="A26" s="85" t="s">
        <v>175</v>
      </c>
      <c r="B26" s="88">
        <v>24</v>
      </c>
      <c r="C26" s="89">
        <v>22.437000000000001</v>
      </c>
    </row>
    <row r="27" spans="1:4" hidden="1" x14ac:dyDescent="0.25">
      <c r="A27" s="87" t="s">
        <v>176</v>
      </c>
      <c r="B27" s="88">
        <v>25</v>
      </c>
      <c r="C27" s="91">
        <v>17.492000000000001</v>
      </c>
    </row>
    <row r="28" spans="1:4" x14ac:dyDescent="0.25">
      <c r="A28" s="87" t="s">
        <v>177</v>
      </c>
      <c r="B28" s="88">
        <v>26</v>
      </c>
      <c r="C28" s="91">
        <v>4.5999999999999999E-2</v>
      </c>
      <c r="D28" s="73">
        <v>1</v>
      </c>
    </row>
    <row r="29" spans="1:4" hidden="1" x14ac:dyDescent="0.25">
      <c r="A29" s="87" t="s">
        <v>178</v>
      </c>
      <c r="B29" s="88">
        <v>27</v>
      </c>
      <c r="C29" s="91">
        <v>21.402000000000001</v>
      </c>
    </row>
    <row r="30" spans="1:4" hidden="1" x14ac:dyDescent="0.25">
      <c r="A30" s="85" t="s">
        <v>179</v>
      </c>
      <c r="B30" s="88">
        <v>28</v>
      </c>
      <c r="C30" s="92">
        <v>10.994</v>
      </c>
    </row>
    <row r="31" spans="1:4" x14ac:dyDescent="0.25">
      <c r="A31" s="85" t="s">
        <v>180</v>
      </c>
      <c r="B31" s="88">
        <v>29</v>
      </c>
      <c r="C31" s="92">
        <v>9.6379999999999999</v>
      </c>
      <c r="D31" s="73">
        <v>1</v>
      </c>
    </row>
    <row r="32" spans="1:4" hidden="1" x14ac:dyDescent="0.25">
      <c r="A32" s="85" t="s">
        <v>181</v>
      </c>
      <c r="B32" s="88">
        <v>30</v>
      </c>
      <c r="C32" s="92">
        <v>13.097</v>
      </c>
    </row>
    <row r="33" spans="1:4" hidden="1" x14ac:dyDescent="0.25">
      <c r="A33" s="85" t="s">
        <v>182</v>
      </c>
      <c r="B33" s="88">
        <v>31</v>
      </c>
      <c r="C33" s="93">
        <v>25.218</v>
      </c>
    </row>
    <row r="34" spans="1:4" x14ac:dyDescent="0.25">
      <c r="A34" s="85" t="s">
        <v>183</v>
      </c>
      <c r="B34" s="88">
        <v>32</v>
      </c>
      <c r="C34" s="93">
        <v>24.963999999999999</v>
      </c>
      <c r="D34" s="73">
        <v>1</v>
      </c>
    </row>
    <row r="35" spans="1:4" hidden="1" x14ac:dyDescent="0.25">
      <c r="A35" s="85" t="s">
        <v>184</v>
      </c>
      <c r="B35" s="88">
        <v>33</v>
      </c>
      <c r="C35" s="93">
        <v>20.471</v>
      </c>
    </row>
    <row r="36" spans="1:4" hidden="1" x14ac:dyDescent="0.25">
      <c r="A36" s="87" t="s">
        <v>185</v>
      </c>
      <c r="B36" s="88">
        <v>34</v>
      </c>
      <c r="C36" s="94">
        <v>14.781000000000001</v>
      </c>
    </row>
    <row r="37" spans="1:4" hidden="1" x14ac:dyDescent="0.25">
      <c r="A37" s="87" t="s">
        <v>186</v>
      </c>
      <c r="B37" s="88">
        <v>35</v>
      </c>
      <c r="C37" s="94">
        <v>6.7430000000000003</v>
      </c>
    </row>
    <row r="38" spans="1:4" x14ac:dyDescent="0.25">
      <c r="A38" s="87" t="s">
        <v>187</v>
      </c>
      <c r="B38" s="88">
        <v>36</v>
      </c>
      <c r="C38" s="94">
        <v>14.781000000000001</v>
      </c>
      <c r="D38" s="73">
        <v>1</v>
      </c>
    </row>
    <row r="39" spans="1:4" hidden="1" x14ac:dyDescent="0.25">
      <c r="A39" s="87" t="s">
        <v>188</v>
      </c>
      <c r="B39" s="88">
        <v>37</v>
      </c>
      <c r="C39" s="92">
        <v>0.32800000000000001</v>
      </c>
    </row>
    <row r="40" spans="1:4" x14ac:dyDescent="0.25">
      <c r="A40" s="87" t="s">
        <v>189</v>
      </c>
      <c r="B40" s="88">
        <v>38</v>
      </c>
      <c r="C40" s="92">
        <v>0.55300000000000005</v>
      </c>
      <c r="D40" s="73">
        <v>1</v>
      </c>
    </row>
    <row r="41" spans="1:4" hidden="1" x14ac:dyDescent="0.25">
      <c r="A41" s="87" t="s">
        <v>190</v>
      </c>
      <c r="B41" s="88">
        <v>39</v>
      </c>
      <c r="C41" s="92">
        <v>22.477</v>
      </c>
    </row>
    <row r="42" spans="1:4" hidden="1" x14ac:dyDescent="0.25">
      <c r="A42" s="85" t="s">
        <v>191</v>
      </c>
      <c r="B42" s="88">
        <v>40</v>
      </c>
      <c r="C42" s="95">
        <v>10.217000000000001</v>
      </c>
    </row>
    <row r="43" spans="1:4" x14ac:dyDescent="0.25">
      <c r="A43" s="85" t="s">
        <v>192</v>
      </c>
      <c r="B43" s="88">
        <v>41</v>
      </c>
      <c r="C43" s="95">
        <v>11.45</v>
      </c>
      <c r="D43" s="73">
        <v>1</v>
      </c>
    </row>
    <row r="44" spans="1:4" hidden="1" x14ac:dyDescent="0.25">
      <c r="A44" s="85" t="s">
        <v>193</v>
      </c>
      <c r="B44" s="88">
        <v>42</v>
      </c>
      <c r="C44" s="95">
        <v>9.9640000000000004</v>
      </c>
    </row>
    <row r="45" spans="1:4" x14ac:dyDescent="0.25">
      <c r="A45" s="85" t="s">
        <v>194</v>
      </c>
      <c r="B45" s="88">
        <v>43</v>
      </c>
      <c r="C45" s="93">
        <v>2.8420000000000001</v>
      </c>
      <c r="D45" s="73">
        <v>1</v>
      </c>
    </row>
    <row r="46" spans="1:4" hidden="1" x14ac:dyDescent="0.25">
      <c r="A46" s="85" t="s">
        <v>195</v>
      </c>
      <c r="B46" s="88">
        <v>44</v>
      </c>
      <c r="C46" s="93">
        <v>3.036</v>
      </c>
    </row>
    <row r="47" spans="1:4" hidden="1" x14ac:dyDescent="0.25">
      <c r="A47" s="85" t="s">
        <v>196</v>
      </c>
      <c r="B47" s="88">
        <v>45</v>
      </c>
      <c r="C47" s="93">
        <v>11.509</v>
      </c>
    </row>
    <row r="48" spans="1:4" hidden="1" x14ac:dyDescent="0.25">
      <c r="A48" s="87" t="s">
        <v>197</v>
      </c>
      <c r="B48" s="88">
        <v>46</v>
      </c>
      <c r="C48" s="94">
        <v>11.090999999999999</v>
      </c>
    </row>
    <row r="49" spans="1:4" x14ac:dyDescent="0.25">
      <c r="A49" s="87" t="s">
        <v>198</v>
      </c>
      <c r="B49" s="88">
        <v>47</v>
      </c>
      <c r="C49" s="94">
        <v>2.5329999999999999</v>
      </c>
      <c r="D49" s="73">
        <v>1</v>
      </c>
    </row>
    <row r="50" spans="1:4" hidden="1" x14ac:dyDescent="0.25">
      <c r="A50" s="87" t="s">
        <v>199</v>
      </c>
      <c r="B50" s="88">
        <v>48</v>
      </c>
      <c r="C50" s="94">
        <v>6.0460000000000003</v>
      </c>
    </row>
    <row r="51" spans="1:4" hidden="1" x14ac:dyDescent="0.25">
      <c r="A51" s="85" t="s">
        <v>200</v>
      </c>
      <c r="B51" s="88">
        <v>49</v>
      </c>
      <c r="C51" s="89">
        <v>1.921</v>
      </c>
    </row>
    <row r="52" spans="1:4" x14ac:dyDescent="0.25">
      <c r="A52" s="85" t="s">
        <v>201</v>
      </c>
      <c r="B52" s="88">
        <v>50</v>
      </c>
      <c r="C52" s="89">
        <v>2.444</v>
      </c>
      <c r="D52" s="73">
        <v>1</v>
      </c>
    </row>
    <row r="53" spans="1:4" hidden="1" x14ac:dyDescent="0.25">
      <c r="A53" s="85" t="s">
        <v>202</v>
      </c>
      <c r="B53" s="88">
        <v>51</v>
      </c>
      <c r="C53" s="89">
        <v>4.226</v>
      </c>
    </row>
    <row r="54" spans="1:4" hidden="1" x14ac:dyDescent="0.25">
      <c r="A54" s="85" t="s">
        <v>203</v>
      </c>
      <c r="B54" s="88">
        <v>52</v>
      </c>
      <c r="C54" s="90">
        <v>12.407</v>
      </c>
    </row>
    <row r="55" spans="1:4" x14ac:dyDescent="0.25">
      <c r="A55" s="85" t="s">
        <v>204</v>
      </c>
      <c r="B55" s="88">
        <v>53</v>
      </c>
      <c r="C55" s="90">
        <v>11.914</v>
      </c>
      <c r="D55" s="73">
        <v>1</v>
      </c>
    </row>
    <row r="56" spans="1:4" hidden="1" x14ac:dyDescent="0.25">
      <c r="A56" s="85" t="s">
        <v>205</v>
      </c>
      <c r="B56" s="88">
        <v>54</v>
      </c>
      <c r="C56" s="90">
        <v>16.77</v>
      </c>
    </row>
    <row r="57" spans="1:4" hidden="1" x14ac:dyDescent="0.25">
      <c r="A57" s="87" t="s">
        <v>206</v>
      </c>
      <c r="B57" s="88">
        <v>55</v>
      </c>
      <c r="C57" s="96">
        <v>21.379000000000001</v>
      </c>
    </row>
    <row r="58" spans="1:4" x14ac:dyDescent="0.25">
      <c r="A58" s="87" t="s">
        <v>207</v>
      </c>
      <c r="B58" s="88">
        <v>56</v>
      </c>
      <c r="C58" s="96">
        <v>4.1040000000000001</v>
      </c>
      <c r="D58" s="73">
        <v>1</v>
      </c>
    </row>
    <row r="59" spans="1:4" hidden="1" x14ac:dyDescent="0.25">
      <c r="A59" s="87" t="s">
        <v>208</v>
      </c>
      <c r="B59" s="88">
        <v>57</v>
      </c>
      <c r="C59" s="96">
        <v>22.602</v>
      </c>
    </row>
    <row r="60" spans="1:4" hidden="1" x14ac:dyDescent="0.25">
      <c r="A60" s="85" t="s">
        <v>209</v>
      </c>
      <c r="B60" s="88">
        <v>58</v>
      </c>
      <c r="C60" s="92">
        <v>0.4</v>
      </c>
    </row>
    <row r="61" spans="1:4" x14ac:dyDescent="0.25">
      <c r="A61" s="85" t="s">
        <v>210</v>
      </c>
      <c r="B61" s="88">
        <v>59</v>
      </c>
      <c r="C61" s="92">
        <v>0.69</v>
      </c>
      <c r="D61" s="73">
        <v>1</v>
      </c>
    </row>
    <row r="62" spans="1:4" hidden="1" x14ac:dyDescent="0.25">
      <c r="A62" s="85" t="s">
        <v>211</v>
      </c>
      <c r="B62" s="88">
        <v>60</v>
      </c>
      <c r="C62" s="92">
        <v>0.85099999999999998</v>
      </c>
    </row>
    <row r="63" spans="1:4" hidden="1" x14ac:dyDescent="0.25"/>
    <row r="64" spans="1: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</sheetData>
  <autoFilter ref="D1:D8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5"/>
  <sheetViews>
    <sheetView workbookViewId="0">
      <selection activeCell="K11" sqref="K11"/>
    </sheetView>
  </sheetViews>
  <sheetFormatPr defaultColWidth="11" defaultRowHeight="15.75" x14ac:dyDescent="0.25"/>
  <sheetData>
    <row r="2" spans="2:23" x14ac:dyDescent="0.25">
      <c r="D2" s="222"/>
      <c r="E2" s="222"/>
      <c r="F2" s="222"/>
      <c r="G2" s="222"/>
      <c r="H2" s="222"/>
      <c r="I2" s="222"/>
      <c r="J2" s="222"/>
      <c r="K2" s="222"/>
    </row>
    <row r="3" spans="2:23" x14ac:dyDescent="0.25">
      <c r="B3" s="7" t="s">
        <v>1</v>
      </c>
      <c r="C3" s="19" t="s">
        <v>95</v>
      </c>
      <c r="D3" s="223" t="s">
        <v>115</v>
      </c>
      <c r="E3" s="224"/>
      <c r="F3" s="224"/>
      <c r="G3" s="224"/>
      <c r="H3" s="224"/>
      <c r="I3" s="224"/>
      <c r="J3" s="224"/>
      <c r="K3" s="224"/>
      <c r="L3" s="224"/>
      <c r="M3" s="225"/>
      <c r="N3" s="223" t="s">
        <v>116</v>
      </c>
      <c r="O3" s="224"/>
      <c r="P3" s="224"/>
      <c r="Q3" s="224"/>
      <c r="R3" s="224"/>
      <c r="S3" s="224"/>
      <c r="T3" s="224"/>
      <c r="U3" s="224"/>
      <c r="V3" s="224"/>
      <c r="W3" s="225"/>
    </row>
    <row r="4" spans="2:23" x14ac:dyDescent="0.25">
      <c r="B4" s="216" t="s">
        <v>0</v>
      </c>
      <c r="C4" s="218"/>
      <c r="D4" s="31" t="s">
        <v>3</v>
      </c>
      <c r="E4" s="31" t="s">
        <v>65</v>
      </c>
      <c r="F4" s="31" t="s">
        <v>66</v>
      </c>
      <c r="G4" s="31" t="s">
        <v>67</v>
      </c>
      <c r="H4" s="32" t="s">
        <v>85</v>
      </c>
      <c r="I4" s="32" t="s">
        <v>86</v>
      </c>
      <c r="J4" s="32" t="s">
        <v>87</v>
      </c>
      <c r="K4" s="32" t="s">
        <v>88</v>
      </c>
      <c r="L4" s="32" t="s">
        <v>89</v>
      </c>
      <c r="M4" s="32" t="s">
        <v>90</v>
      </c>
      <c r="N4" s="31" t="s">
        <v>3</v>
      </c>
      <c r="O4" s="31" t="s">
        <v>65</v>
      </c>
      <c r="P4" s="31" t="s">
        <v>66</v>
      </c>
      <c r="Q4" s="31" t="s">
        <v>67</v>
      </c>
      <c r="R4" s="32" t="s">
        <v>85</v>
      </c>
      <c r="S4" s="32" t="s">
        <v>86</v>
      </c>
      <c r="T4" s="32" t="s">
        <v>87</v>
      </c>
      <c r="U4" s="32" t="s">
        <v>88</v>
      </c>
      <c r="V4" s="32" t="s">
        <v>89</v>
      </c>
      <c r="W4" s="32" t="s">
        <v>90</v>
      </c>
    </row>
    <row r="5" spans="2:23" x14ac:dyDescent="0.25">
      <c r="B5" s="219" t="s">
        <v>68</v>
      </c>
      <c r="C5" s="220"/>
      <c r="D5" s="30" t="s">
        <v>111</v>
      </c>
      <c r="E5" s="6" t="s">
        <v>112</v>
      </c>
      <c r="F5" s="6" t="s">
        <v>110</v>
      </c>
      <c r="G5" s="6" t="s">
        <v>113</v>
      </c>
      <c r="H5" s="6" t="s">
        <v>103</v>
      </c>
      <c r="I5" s="6" t="s">
        <v>104</v>
      </c>
      <c r="J5" s="6" t="s">
        <v>105</v>
      </c>
      <c r="K5" s="6" t="s">
        <v>106</v>
      </c>
      <c r="L5" s="6" t="s">
        <v>107</v>
      </c>
      <c r="M5" s="13" t="s">
        <v>108</v>
      </c>
      <c r="N5" s="30" t="s">
        <v>117</v>
      </c>
      <c r="O5" s="6" t="s">
        <v>109</v>
      </c>
      <c r="P5" s="6" t="s">
        <v>110</v>
      </c>
      <c r="Q5" s="6" t="s">
        <v>109</v>
      </c>
      <c r="R5" s="6" t="s">
        <v>97</v>
      </c>
      <c r="S5" s="6" t="s">
        <v>98</v>
      </c>
      <c r="T5" s="6" t="s">
        <v>99</v>
      </c>
      <c r="U5" s="6" t="s">
        <v>100</v>
      </c>
      <c r="V5" s="6" t="s">
        <v>101</v>
      </c>
      <c r="W5" s="13" t="s">
        <v>102</v>
      </c>
    </row>
    <row r="6" spans="2:23" x14ac:dyDescent="0.25">
      <c r="B6" s="8">
        <v>1</v>
      </c>
      <c r="C6" s="25" t="s">
        <v>4</v>
      </c>
      <c r="D6" s="33"/>
      <c r="E6" s="34"/>
      <c r="F6" s="34"/>
      <c r="G6" s="34"/>
      <c r="H6" s="34"/>
      <c r="I6" s="34"/>
      <c r="J6" s="34"/>
      <c r="K6" s="34"/>
      <c r="L6" s="34"/>
      <c r="M6" s="35" t="s">
        <v>114</v>
      </c>
      <c r="N6" s="33">
        <v>429.72691599960393</v>
      </c>
      <c r="O6" s="34"/>
      <c r="P6" s="34"/>
      <c r="Q6" s="34"/>
      <c r="R6" s="20"/>
      <c r="S6" s="20"/>
      <c r="T6" s="20"/>
      <c r="U6" s="20"/>
      <c r="V6" s="20"/>
      <c r="W6" s="21"/>
    </row>
    <row r="7" spans="2:23" x14ac:dyDescent="0.25">
      <c r="B7" s="8">
        <v>2</v>
      </c>
      <c r="C7" s="25" t="s">
        <v>5</v>
      </c>
      <c r="D7" s="33"/>
      <c r="E7" s="34"/>
      <c r="F7" s="34"/>
      <c r="G7" s="34"/>
      <c r="H7" s="34"/>
      <c r="I7" s="34"/>
      <c r="J7" s="34"/>
      <c r="K7" s="34"/>
      <c r="L7" s="34"/>
      <c r="M7" s="35" t="s">
        <v>114</v>
      </c>
      <c r="N7" s="33">
        <v>450.16018028789614</v>
      </c>
      <c r="O7" s="34"/>
      <c r="P7" s="34"/>
      <c r="Q7" s="34"/>
      <c r="R7" s="20"/>
      <c r="S7" s="20"/>
      <c r="T7" s="20"/>
      <c r="U7" s="20"/>
      <c r="V7" s="20"/>
      <c r="W7" s="21"/>
    </row>
    <row r="8" spans="2:23" x14ac:dyDescent="0.25">
      <c r="B8" s="8">
        <v>3</v>
      </c>
      <c r="C8" s="25" t="s">
        <v>6</v>
      </c>
      <c r="D8" s="33"/>
      <c r="E8" s="34"/>
      <c r="F8" s="34"/>
      <c r="G8" s="34"/>
      <c r="H8" s="34"/>
      <c r="I8" s="34"/>
      <c r="J8" s="34"/>
      <c r="K8" s="34"/>
      <c r="L8" s="34"/>
      <c r="M8" s="35" t="s">
        <v>114</v>
      </c>
      <c r="N8" s="33">
        <v>428.14732365203605</v>
      </c>
      <c r="O8" s="34"/>
      <c r="P8" s="34"/>
      <c r="Q8" s="34"/>
      <c r="R8" s="20"/>
      <c r="S8" s="20"/>
      <c r="T8" s="20"/>
      <c r="U8" s="20"/>
      <c r="V8" s="20"/>
      <c r="W8" s="21"/>
    </row>
    <row r="9" spans="2:23" x14ac:dyDescent="0.25">
      <c r="B9" s="8">
        <v>4</v>
      </c>
      <c r="C9" s="25" t="s">
        <v>7</v>
      </c>
      <c r="D9" s="33"/>
      <c r="E9" s="34"/>
      <c r="F9" s="34"/>
      <c r="G9" s="34"/>
      <c r="H9" s="34"/>
      <c r="I9" s="34"/>
      <c r="J9" s="34"/>
      <c r="K9" s="34"/>
      <c r="L9" s="34"/>
      <c r="M9" s="35" t="s">
        <v>114</v>
      </c>
      <c r="N9" s="33">
        <v>422.33474158853204</v>
      </c>
      <c r="O9" s="34"/>
      <c r="P9" s="34"/>
      <c r="Q9" s="34"/>
      <c r="R9" s="20"/>
      <c r="S9" s="20"/>
      <c r="T9" s="20"/>
      <c r="U9" s="20"/>
      <c r="V9" s="20"/>
      <c r="W9" s="21"/>
    </row>
    <row r="10" spans="2:23" x14ac:dyDescent="0.25">
      <c r="B10" s="8">
        <v>5</v>
      </c>
      <c r="C10" s="25" t="s">
        <v>8</v>
      </c>
      <c r="D10" s="33"/>
      <c r="E10" s="34"/>
      <c r="F10" s="34"/>
      <c r="G10" s="34"/>
      <c r="H10" s="34"/>
      <c r="I10" s="34"/>
      <c r="J10" s="34"/>
      <c r="K10" s="34"/>
      <c r="L10" s="34"/>
      <c r="M10" s="35" t="s">
        <v>114</v>
      </c>
      <c r="N10" s="33">
        <v>419.25469194446651</v>
      </c>
      <c r="O10" s="34"/>
      <c r="P10" s="34"/>
      <c r="Q10" s="34"/>
      <c r="R10" s="20"/>
      <c r="S10" s="20"/>
      <c r="T10" s="20"/>
      <c r="U10" s="20"/>
      <c r="V10" s="20"/>
      <c r="W10" s="21"/>
    </row>
    <row r="11" spans="2:23" x14ac:dyDescent="0.25">
      <c r="B11" s="8">
        <v>6</v>
      </c>
      <c r="C11" s="25" t="s">
        <v>9</v>
      </c>
      <c r="D11" s="33"/>
      <c r="E11" s="34"/>
      <c r="F11" s="34"/>
      <c r="G11" s="34"/>
      <c r="H11" s="34"/>
      <c r="I11" s="34"/>
      <c r="J11" s="34"/>
      <c r="K11" s="34"/>
      <c r="L11" s="34"/>
      <c r="M11" s="35" t="s">
        <v>114</v>
      </c>
      <c r="N11" s="33">
        <v>557.58180219849146</v>
      </c>
      <c r="O11" s="34"/>
      <c r="P11" s="34"/>
      <c r="Q11" s="34"/>
      <c r="R11" s="38"/>
      <c r="S11" s="38"/>
      <c r="T11" s="20"/>
      <c r="U11" s="20"/>
      <c r="V11" s="20"/>
      <c r="W11" s="21"/>
    </row>
    <row r="12" spans="2:23" x14ac:dyDescent="0.25">
      <c r="B12" s="8">
        <v>7</v>
      </c>
      <c r="C12" s="25" t="s">
        <v>10</v>
      </c>
      <c r="D12" s="33"/>
      <c r="E12" s="34"/>
      <c r="F12" s="34"/>
      <c r="G12" s="34"/>
      <c r="H12" s="34"/>
      <c r="I12" s="34"/>
      <c r="J12" s="34"/>
      <c r="K12" s="34"/>
      <c r="L12" s="34"/>
      <c r="M12" s="35" t="s">
        <v>114</v>
      </c>
      <c r="N12" s="33">
        <v>412.61798622726229</v>
      </c>
      <c r="O12" s="34"/>
      <c r="P12" s="34"/>
      <c r="Q12" s="34"/>
      <c r="R12" s="20"/>
      <c r="S12" s="20"/>
      <c r="T12" s="20"/>
      <c r="U12" s="20"/>
      <c r="V12" s="20"/>
      <c r="W12" s="21"/>
    </row>
    <row r="13" spans="2:23" x14ac:dyDescent="0.25">
      <c r="B13" s="8">
        <v>8</v>
      </c>
      <c r="C13" s="25" t="s">
        <v>11</v>
      </c>
      <c r="D13" s="33"/>
      <c r="E13" s="34"/>
      <c r="F13" s="34"/>
      <c r="G13" s="34"/>
      <c r="H13" s="34"/>
      <c r="I13" s="34"/>
      <c r="J13" s="34"/>
      <c r="K13" s="34"/>
      <c r="L13" s="34"/>
      <c r="M13" s="35" t="s">
        <v>114</v>
      </c>
      <c r="N13" s="33">
        <v>408.86315524549775</v>
      </c>
      <c r="O13" s="34"/>
      <c r="P13" s="34"/>
      <c r="Q13" s="34"/>
      <c r="R13" s="20"/>
      <c r="S13" s="20"/>
      <c r="T13" s="20"/>
      <c r="U13" s="20"/>
      <c r="V13" s="20"/>
      <c r="W13" s="21"/>
    </row>
    <row r="14" spans="2:23" x14ac:dyDescent="0.25">
      <c r="B14" s="8">
        <v>9</v>
      </c>
      <c r="C14" s="25" t="s">
        <v>12</v>
      </c>
      <c r="D14" s="33"/>
      <c r="E14" s="34"/>
      <c r="F14" s="34"/>
      <c r="G14" s="34"/>
      <c r="H14" s="34"/>
      <c r="I14" s="34"/>
      <c r="J14" s="34"/>
      <c r="K14" s="34"/>
      <c r="L14" s="34"/>
      <c r="M14" s="35" t="s">
        <v>114</v>
      </c>
      <c r="N14" s="33">
        <v>417.24713477002933</v>
      </c>
      <c r="O14" s="34"/>
      <c r="P14" s="34"/>
      <c r="Q14" s="34"/>
      <c r="R14" s="20"/>
      <c r="S14" s="20"/>
      <c r="T14" s="20"/>
      <c r="U14" s="20"/>
      <c r="V14" s="20"/>
      <c r="W14" s="21"/>
    </row>
    <row r="15" spans="2:23" x14ac:dyDescent="0.25">
      <c r="B15" s="8">
        <v>10</v>
      </c>
      <c r="C15" s="25" t="s">
        <v>13</v>
      </c>
      <c r="D15" s="33"/>
      <c r="E15" s="34"/>
      <c r="F15" s="34"/>
      <c r="G15" s="34"/>
      <c r="H15" s="34"/>
      <c r="I15" s="34"/>
      <c r="J15" s="34"/>
      <c r="K15" s="34"/>
      <c r="L15" s="34"/>
      <c r="M15" s="35" t="s">
        <v>114</v>
      </c>
      <c r="N15" s="33">
        <v>696.17562447582327</v>
      </c>
      <c r="O15" s="34"/>
      <c r="P15" s="34"/>
      <c r="Q15" s="34"/>
      <c r="R15" s="20"/>
      <c r="S15" s="20"/>
      <c r="T15" s="20"/>
      <c r="U15" s="20"/>
      <c r="V15" s="20"/>
      <c r="W15" s="21"/>
    </row>
    <row r="16" spans="2:23" x14ac:dyDescent="0.25">
      <c r="B16" s="8">
        <v>11</v>
      </c>
      <c r="C16" s="25" t="s">
        <v>14</v>
      </c>
      <c r="D16" s="33"/>
      <c r="E16" s="34"/>
      <c r="F16" s="34"/>
      <c r="G16" s="34"/>
      <c r="H16" s="34"/>
      <c r="I16" s="34"/>
      <c r="J16" s="34"/>
      <c r="K16" s="34"/>
      <c r="L16" s="34"/>
      <c r="M16" s="35" t="s">
        <v>114</v>
      </c>
      <c r="N16" s="33">
        <v>659.28944999203895</v>
      </c>
      <c r="O16" s="34"/>
      <c r="P16" s="34"/>
      <c r="Q16" s="34"/>
      <c r="R16" s="20"/>
      <c r="S16" s="20"/>
      <c r="T16" s="20"/>
      <c r="U16" s="20"/>
      <c r="V16" s="20"/>
      <c r="W16" s="21"/>
    </row>
    <row r="17" spans="2:23" x14ac:dyDescent="0.25">
      <c r="B17" s="8">
        <v>12</v>
      </c>
      <c r="C17" s="25" t="s">
        <v>15</v>
      </c>
      <c r="D17" s="33"/>
      <c r="E17" s="34"/>
      <c r="F17" s="34"/>
      <c r="G17" s="34"/>
      <c r="H17" s="34"/>
      <c r="I17" s="34"/>
      <c r="J17" s="34"/>
      <c r="K17" s="34"/>
      <c r="L17" s="34"/>
      <c r="M17" s="35" t="s">
        <v>114</v>
      </c>
      <c r="N17" s="33">
        <v>674.00247811574548</v>
      </c>
      <c r="O17" s="34"/>
      <c r="P17" s="34"/>
      <c r="Q17" s="34"/>
      <c r="R17" s="20"/>
      <c r="S17" s="20"/>
      <c r="T17" s="20"/>
      <c r="U17" s="20"/>
      <c r="V17" s="20"/>
      <c r="W17" s="21"/>
    </row>
    <row r="18" spans="2:23" x14ac:dyDescent="0.25">
      <c r="B18" s="8">
        <v>13</v>
      </c>
      <c r="C18" s="25" t="s">
        <v>16</v>
      </c>
      <c r="D18" s="33"/>
      <c r="E18" s="34"/>
      <c r="F18" s="34"/>
      <c r="G18" s="34"/>
      <c r="H18" s="34"/>
      <c r="I18" s="34"/>
      <c r="J18" s="34"/>
      <c r="K18" s="34"/>
      <c r="L18" s="34"/>
      <c r="M18" s="35" t="s">
        <v>114</v>
      </c>
      <c r="N18" s="33">
        <v>205.2271560077061</v>
      </c>
      <c r="O18" s="34"/>
      <c r="P18" s="34"/>
      <c r="Q18" s="34"/>
      <c r="R18" s="20"/>
      <c r="S18" s="20"/>
      <c r="T18" s="20"/>
      <c r="U18" s="20"/>
      <c r="V18" s="20"/>
      <c r="W18" s="21"/>
    </row>
    <row r="19" spans="2:23" x14ac:dyDescent="0.25">
      <c r="B19" s="8">
        <v>14</v>
      </c>
      <c r="C19" s="25" t="s">
        <v>17</v>
      </c>
      <c r="D19" s="33"/>
      <c r="E19" s="34"/>
      <c r="F19" s="34"/>
      <c r="G19" s="34"/>
      <c r="H19" s="34"/>
      <c r="I19" s="34"/>
      <c r="J19" s="34"/>
      <c r="K19" s="34"/>
      <c r="L19" s="34"/>
      <c r="M19" s="35" t="s">
        <v>114</v>
      </c>
      <c r="N19" s="33">
        <v>222.38325228604373</v>
      </c>
      <c r="O19" s="34"/>
      <c r="P19" s="34"/>
      <c r="Q19" s="34"/>
      <c r="R19" s="20"/>
      <c r="S19" s="20"/>
      <c r="T19" s="20"/>
      <c r="U19" s="20"/>
      <c r="V19" s="20"/>
      <c r="W19" s="21"/>
    </row>
    <row r="20" spans="2:23" x14ac:dyDescent="0.25">
      <c r="B20" s="8">
        <v>15</v>
      </c>
      <c r="C20" s="25" t="s">
        <v>18</v>
      </c>
      <c r="D20" s="33"/>
      <c r="E20" s="34"/>
      <c r="F20" s="34"/>
      <c r="G20" s="34"/>
      <c r="H20" s="34"/>
      <c r="I20" s="34"/>
      <c r="J20" s="34"/>
      <c r="K20" s="34"/>
      <c r="L20" s="34"/>
      <c r="M20" s="35" t="s">
        <v>114</v>
      </c>
      <c r="N20" s="33">
        <v>213.37138566687526</v>
      </c>
      <c r="O20" s="34"/>
      <c r="P20" s="34"/>
      <c r="Q20" s="34"/>
      <c r="R20" s="20"/>
      <c r="S20" s="20"/>
      <c r="T20" s="20"/>
      <c r="U20" s="20"/>
      <c r="V20" s="20"/>
      <c r="W20" s="21"/>
    </row>
    <row r="21" spans="2:23" x14ac:dyDescent="0.25">
      <c r="B21" s="8">
        <v>16</v>
      </c>
      <c r="C21" s="25" t="s">
        <v>19</v>
      </c>
      <c r="D21" s="33"/>
      <c r="E21" s="34"/>
      <c r="F21" s="34"/>
      <c r="G21" s="34"/>
      <c r="H21" s="34"/>
      <c r="I21" s="34"/>
      <c r="J21" s="34"/>
      <c r="K21" s="34"/>
      <c r="L21" s="34"/>
      <c r="M21" s="35" t="s">
        <v>114</v>
      </c>
      <c r="N21" s="33">
        <v>230.64766368165047</v>
      </c>
      <c r="O21" s="34"/>
      <c r="P21" s="34"/>
      <c r="Q21" s="34"/>
      <c r="R21" s="20"/>
      <c r="S21" s="20"/>
      <c r="T21" s="20"/>
      <c r="U21" s="20"/>
      <c r="V21" s="20"/>
      <c r="W21" s="21"/>
    </row>
    <row r="22" spans="2:23" x14ac:dyDescent="0.25">
      <c r="B22" s="8">
        <v>17</v>
      </c>
      <c r="C22" s="25" t="s">
        <v>20</v>
      </c>
      <c r="D22" s="33"/>
      <c r="E22" s="34"/>
      <c r="F22" s="34"/>
      <c r="G22" s="34"/>
      <c r="H22" s="34"/>
      <c r="I22" s="34"/>
      <c r="J22" s="34"/>
      <c r="K22" s="34"/>
      <c r="L22" s="34"/>
      <c r="M22" s="35" t="s">
        <v>114</v>
      </c>
      <c r="N22" s="33">
        <v>221.31121087889164</v>
      </c>
      <c r="O22" s="34"/>
      <c r="P22" s="34"/>
      <c r="Q22" s="34"/>
      <c r="R22" s="20"/>
      <c r="S22" s="20"/>
      <c r="T22" s="20"/>
      <c r="U22" s="20"/>
      <c r="V22" s="20"/>
      <c r="W22" s="21"/>
    </row>
    <row r="23" spans="2:23" x14ac:dyDescent="0.25">
      <c r="B23" s="8">
        <v>18</v>
      </c>
      <c r="C23" s="25" t="s">
        <v>21</v>
      </c>
      <c r="D23" s="33"/>
      <c r="E23" s="34"/>
      <c r="F23" s="34"/>
      <c r="G23" s="34"/>
      <c r="H23" s="34"/>
      <c r="I23" s="34"/>
      <c r="J23" s="34"/>
      <c r="K23" s="34"/>
      <c r="L23" s="34"/>
      <c r="M23" s="35" t="s">
        <v>114</v>
      </c>
      <c r="N23" s="33">
        <v>220.29899823608633</v>
      </c>
      <c r="O23" s="34"/>
      <c r="P23" s="34"/>
      <c r="Q23" s="34"/>
      <c r="R23" s="20"/>
      <c r="S23" s="20"/>
      <c r="T23" s="20"/>
      <c r="U23" s="20"/>
      <c r="V23" s="20"/>
      <c r="W23" s="21"/>
    </row>
    <row r="24" spans="2:23" x14ac:dyDescent="0.25">
      <c r="B24" s="8">
        <v>19</v>
      </c>
      <c r="C24" s="25" t="s">
        <v>22</v>
      </c>
      <c r="D24" s="33"/>
      <c r="E24" s="34"/>
      <c r="F24" s="34"/>
      <c r="G24" s="34"/>
      <c r="H24" s="34"/>
      <c r="I24" s="34"/>
      <c r="J24" s="34"/>
      <c r="K24" s="34"/>
      <c r="L24" s="34"/>
      <c r="M24" s="35" t="s">
        <v>114</v>
      </c>
      <c r="N24" s="33">
        <v>213.20720705265535</v>
      </c>
      <c r="O24" s="34"/>
      <c r="P24" s="34"/>
      <c r="Q24" s="34"/>
      <c r="R24" s="20"/>
      <c r="S24" s="20"/>
      <c r="T24" s="20"/>
      <c r="U24" s="20"/>
      <c r="V24" s="20"/>
      <c r="W24" s="21"/>
    </row>
    <row r="25" spans="2:23" x14ac:dyDescent="0.25">
      <c r="B25" s="8">
        <v>20</v>
      </c>
      <c r="C25" s="25" t="s">
        <v>23</v>
      </c>
      <c r="D25" s="33"/>
      <c r="E25" s="34"/>
      <c r="F25" s="34"/>
      <c r="G25" s="34"/>
      <c r="H25" s="34"/>
      <c r="I25" s="34"/>
      <c r="J25" s="34"/>
      <c r="K25" s="34"/>
      <c r="L25" s="34"/>
      <c r="M25" s="35" t="s">
        <v>114</v>
      </c>
      <c r="N25" s="33">
        <v>218.32557145570973</v>
      </c>
      <c r="O25" s="34"/>
      <c r="P25" s="34"/>
      <c r="Q25" s="34"/>
      <c r="R25" s="20"/>
      <c r="S25" s="20"/>
      <c r="T25" s="20"/>
      <c r="U25" s="20"/>
      <c r="V25" s="20"/>
      <c r="W25" s="21"/>
    </row>
    <row r="26" spans="2:23" x14ac:dyDescent="0.25">
      <c r="B26" s="8">
        <v>21</v>
      </c>
      <c r="C26" s="25" t="s">
        <v>24</v>
      </c>
      <c r="D26" s="33"/>
      <c r="E26" s="34"/>
      <c r="F26" s="34"/>
      <c r="G26" s="34"/>
      <c r="H26" s="34"/>
      <c r="I26" s="34"/>
      <c r="J26" s="34"/>
      <c r="K26" s="34"/>
      <c r="L26" s="34"/>
      <c r="M26" s="35" t="s">
        <v>114</v>
      </c>
      <c r="N26" s="33">
        <v>217.76117445236861</v>
      </c>
      <c r="O26" s="34"/>
      <c r="P26" s="34"/>
      <c r="Q26" s="34"/>
      <c r="R26" s="20"/>
      <c r="S26" s="20"/>
      <c r="T26" s="20"/>
      <c r="U26" s="20"/>
      <c r="V26" s="20"/>
      <c r="W26" s="21"/>
    </row>
    <row r="27" spans="2:23" x14ac:dyDescent="0.25">
      <c r="B27" s="8">
        <v>22</v>
      </c>
      <c r="C27" s="25" t="s">
        <v>25</v>
      </c>
      <c r="D27" s="33"/>
      <c r="E27" s="34"/>
      <c r="F27" s="34"/>
      <c r="G27" s="34"/>
      <c r="H27" s="34"/>
      <c r="I27" s="34"/>
      <c r="J27" s="34"/>
      <c r="K27" s="34"/>
      <c r="L27" s="34"/>
      <c r="M27" s="35" t="s">
        <v>114</v>
      </c>
      <c r="N27" s="33">
        <v>262.35256070596523</v>
      </c>
      <c r="O27" s="34"/>
      <c r="P27" s="34"/>
      <c r="Q27" s="34"/>
      <c r="R27" s="20"/>
      <c r="S27" s="20"/>
      <c r="T27" s="20"/>
      <c r="U27" s="20"/>
      <c r="V27" s="20"/>
      <c r="W27" s="21"/>
    </row>
    <row r="28" spans="2:23" x14ac:dyDescent="0.25">
      <c r="B28" s="8">
        <v>23</v>
      </c>
      <c r="C28" s="25" t="s">
        <v>26</v>
      </c>
      <c r="D28" s="33"/>
      <c r="E28" s="34"/>
      <c r="F28" s="34"/>
      <c r="G28" s="34"/>
      <c r="H28" s="34"/>
      <c r="I28" s="34"/>
      <c r="J28" s="34"/>
      <c r="K28" s="34"/>
      <c r="L28" s="34"/>
      <c r="M28" s="35" t="s">
        <v>114</v>
      </c>
      <c r="N28" s="33">
        <v>278.330083560162</v>
      </c>
      <c r="O28" s="34"/>
      <c r="P28" s="34"/>
      <c r="Q28" s="34"/>
      <c r="R28" s="20"/>
      <c r="S28" s="20"/>
      <c r="T28" s="20"/>
      <c r="U28" s="20"/>
      <c r="V28" s="20"/>
      <c r="W28" s="21"/>
    </row>
    <row r="29" spans="2:23" x14ac:dyDescent="0.25">
      <c r="B29" s="8">
        <v>24</v>
      </c>
      <c r="C29" s="25" t="s">
        <v>27</v>
      </c>
      <c r="D29" s="33"/>
      <c r="E29" s="34"/>
      <c r="F29" s="34"/>
      <c r="G29" s="34"/>
      <c r="H29" s="34"/>
      <c r="I29" s="34"/>
      <c r="J29" s="34"/>
      <c r="K29" s="34"/>
      <c r="L29" s="34"/>
      <c r="M29" s="35" t="s">
        <v>114</v>
      </c>
      <c r="N29" s="33">
        <v>274.49703184315905</v>
      </c>
      <c r="O29" s="34"/>
      <c r="P29" s="34"/>
      <c r="Q29" s="34"/>
      <c r="R29" s="20"/>
      <c r="S29" s="20"/>
      <c r="T29" s="20"/>
      <c r="U29" s="20"/>
      <c r="V29" s="20"/>
      <c r="W29" s="21"/>
    </row>
    <row r="30" spans="2:23" x14ac:dyDescent="0.25">
      <c r="B30" s="8">
        <v>25</v>
      </c>
      <c r="C30" s="25" t="s">
        <v>28</v>
      </c>
      <c r="D30" s="33"/>
      <c r="E30" s="34"/>
      <c r="F30" s="34"/>
      <c r="G30" s="34"/>
      <c r="H30" s="34"/>
      <c r="I30" s="34"/>
      <c r="J30" s="34"/>
      <c r="K30" s="34"/>
      <c r="L30" s="34"/>
      <c r="M30" s="35" t="s">
        <v>114</v>
      </c>
      <c r="N30" s="33">
        <v>183.32760146884803</v>
      </c>
      <c r="O30" s="34"/>
      <c r="P30" s="34"/>
      <c r="Q30" s="34"/>
      <c r="R30" s="20"/>
      <c r="S30" s="20"/>
      <c r="T30" s="20"/>
      <c r="U30" s="20"/>
      <c r="V30" s="20"/>
      <c r="W30" s="21"/>
    </row>
    <row r="31" spans="2:23" x14ac:dyDescent="0.25">
      <c r="B31" s="8">
        <v>26</v>
      </c>
      <c r="C31" s="25" t="s">
        <v>29</v>
      </c>
      <c r="D31" s="33"/>
      <c r="E31" s="34"/>
      <c r="F31" s="34"/>
      <c r="G31" s="34"/>
      <c r="H31" s="34"/>
      <c r="I31" s="34"/>
      <c r="J31" s="34"/>
      <c r="K31" s="34"/>
      <c r="L31" s="34"/>
      <c r="M31" s="35" t="s">
        <v>114</v>
      </c>
      <c r="N31" s="33">
        <v>155.61935881333096</v>
      </c>
      <c r="O31" s="34"/>
      <c r="P31" s="34"/>
      <c r="Q31" s="34"/>
      <c r="R31" s="20"/>
      <c r="S31" s="20"/>
      <c r="T31" s="20"/>
      <c r="U31" s="20"/>
      <c r="V31" s="20"/>
      <c r="W31" s="21"/>
    </row>
    <row r="32" spans="2:23" x14ac:dyDescent="0.25">
      <c r="B32" s="8">
        <v>27</v>
      </c>
      <c r="C32" s="25" t="s">
        <v>30</v>
      </c>
      <c r="D32" s="33"/>
      <c r="E32" s="34"/>
      <c r="F32" s="34"/>
      <c r="G32" s="34"/>
      <c r="H32" s="34"/>
      <c r="I32" s="34"/>
      <c r="J32" s="34"/>
      <c r="K32" s="34"/>
      <c r="L32" s="34"/>
      <c r="M32" s="35" t="s">
        <v>114</v>
      </c>
      <c r="N32" s="33">
        <v>157.90192069980574</v>
      </c>
      <c r="O32" s="34"/>
      <c r="P32" s="34"/>
      <c r="Q32" s="34"/>
      <c r="R32" s="20"/>
      <c r="S32" s="20"/>
      <c r="T32" s="20"/>
      <c r="U32" s="20"/>
      <c r="V32" s="20"/>
      <c r="W32" s="21"/>
    </row>
    <row r="33" spans="2:23" x14ac:dyDescent="0.25">
      <c r="B33" s="8">
        <v>28</v>
      </c>
      <c r="C33" s="25" t="s">
        <v>31</v>
      </c>
      <c r="D33" s="33"/>
      <c r="E33" s="34"/>
      <c r="F33" s="34"/>
      <c r="G33" s="34"/>
      <c r="H33" s="34"/>
      <c r="I33" s="34"/>
      <c r="J33" s="34"/>
      <c r="K33" s="34"/>
      <c r="L33" s="34"/>
      <c r="M33" s="35" t="s">
        <v>114</v>
      </c>
      <c r="N33" s="33">
        <v>155.02304812319102</v>
      </c>
      <c r="O33" s="34"/>
      <c r="P33" s="34"/>
      <c r="Q33" s="34"/>
      <c r="R33" s="20"/>
      <c r="S33" s="20"/>
      <c r="T33" s="20"/>
      <c r="U33" s="20"/>
      <c r="V33" s="20"/>
      <c r="W33" s="21"/>
    </row>
    <row r="34" spans="2:23" x14ac:dyDescent="0.25">
      <c r="B34" s="8">
        <v>29</v>
      </c>
      <c r="C34" s="25" t="s">
        <v>32</v>
      </c>
      <c r="D34" s="33"/>
      <c r="E34" s="34"/>
      <c r="F34" s="34"/>
      <c r="G34" s="34"/>
      <c r="H34" s="34"/>
      <c r="I34" s="34"/>
      <c r="J34" s="34"/>
      <c r="K34" s="34"/>
      <c r="L34" s="34"/>
      <c r="M34" s="35" t="s">
        <v>114</v>
      </c>
      <c r="N34" s="33">
        <v>160.76745883532911</v>
      </c>
      <c r="O34" s="34"/>
      <c r="P34" s="34"/>
      <c r="Q34" s="34"/>
      <c r="R34" s="20"/>
      <c r="S34" s="20"/>
      <c r="T34" s="20"/>
      <c r="U34" s="20"/>
      <c r="V34" s="20"/>
      <c r="W34" s="21"/>
    </row>
    <row r="35" spans="2:23" x14ac:dyDescent="0.25">
      <c r="B35" s="8">
        <v>30</v>
      </c>
      <c r="C35" s="25" t="s">
        <v>33</v>
      </c>
      <c r="D35" s="33"/>
      <c r="E35" s="34"/>
      <c r="F35" s="34"/>
      <c r="G35" s="34"/>
      <c r="H35" s="34"/>
      <c r="I35" s="34"/>
      <c r="J35" s="34"/>
      <c r="K35" s="34"/>
      <c r="L35" s="34"/>
      <c r="M35" s="35" t="s">
        <v>114</v>
      </c>
      <c r="N35" s="33">
        <v>162.27893476607079</v>
      </c>
      <c r="O35" s="34"/>
      <c r="P35" s="34"/>
      <c r="Q35" s="34"/>
      <c r="R35" s="20"/>
      <c r="S35" s="20"/>
      <c r="T35" s="20"/>
      <c r="U35" s="20"/>
      <c r="V35" s="20"/>
      <c r="W35" s="21"/>
    </row>
    <row r="36" spans="2:23" x14ac:dyDescent="0.25">
      <c r="B36" s="8">
        <v>31</v>
      </c>
      <c r="C36" s="25" t="s">
        <v>34</v>
      </c>
      <c r="D36" s="33"/>
      <c r="E36" s="34"/>
      <c r="F36" s="34"/>
      <c r="G36" s="34"/>
      <c r="H36" s="34"/>
      <c r="I36" s="34"/>
      <c r="J36" s="34"/>
      <c r="K36" s="34"/>
      <c r="L36" s="34"/>
      <c r="M36" s="35" t="s">
        <v>114</v>
      </c>
      <c r="N36" s="33">
        <v>163.38810639138222</v>
      </c>
      <c r="O36" s="34"/>
      <c r="P36" s="34"/>
      <c r="Q36" s="34"/>
      <c r="R36" s="20"/>
      <c r="S36" s="20"/>
      <c r="T36" s="20"/>
      <c r="U36" s="20"/>
      <c r="V36" s="20"/>
      <c r="W36" s="21"/>
    </row>
    <row r="37" spans="2:23" x14ac:dyDescent="0.25">
      <c r="B37" s="8">
        <v>32</v>
      </c>
      <c r="C37" s="25" t="s">
        <v>35</v>
      </c>
      <c r="D37" s="33"/>
      <c r="E37" s="34"/>
      <c r="F37" s="34"/>
      <c r="G37" s="34"/>
      <c r="H37" s="34"/>
      <c r="I37" s="34"/>
      <c r="J37" s="34"/>
      <c r="K37" s="34"/>
      <c r="L37" s="34"/>
      <c r="M37" s="35" t="s">
        <v>114</v>
      </c>
      <c r="N37" s="33">
        <v>159.63591308851483</v>
      </c>
      <c r="O37" s="34"/>
      <c r="P37" s="34"/>
      <c r="Q37" s="34"/>
      <c r="R37" s="20"/>
      <c r="S37" s="20"/>
      <c r="T37" s="20"/>
      <c r="U37" s="20"/>
      <c r="V37" s="20"/>
      <c r="W37" s="21"/>
    </row>
    <row r="38" spans="2:23" x14ac:dyDescent="0.25">
      <c r="B38" s="8">
        <v>33</v>
      </c>
      <c r="C38" s="25" t="s">
        <v>36</v>
      </c>
      <c r="D38" s="33"/>
      <c r="E38" s="34"/>
      <c r="F38" s="34"/>
      <c r="G38" s="34"/>
      <c r="H38" s="34"/>
      <c r="I38" s="34"/>
      <c r="J38" s="34"/>
      <c r="K38" s="34"/>
      <c r="L38" s="34"/>
      <c r="M38" s="35" t="s">
        <v>114</v>
      </c>
      <c r="N38" s="33">
        <v>161.80790617878696</v>
      </c>
      <c r="O38" s="34"/>
      <c r="P38" s="34"/>
      <c r="Q38" s="34"/>
      <c r="R38" s="20"/>
      <c r="S38" s="20"/>
      <c r="T38" s="20"/>
      <c r="U38" s="20"/>
      <c r="V38" s="20"/>
      <c r="W38" s="21"/>
    </row>
    <row r="39" spans="2:23" x14ac:dyDescent="0.25">
      <c r="B39" s="8">
        <v>34</v>
      </c>
      <c r="C39" s="25" t="s">
        <v>37</v>
      </c>
      <c r="D39" s="33"/>
      <c r="E39" s="34"/>
      <c r="F39" s="34"/>
      <c r="G39" s="34"/>
      <c r="H39" s="34"/>
      <c r="I39" s="34"/>
      <c r="J39" s="34"/>
      <c r="K39" s="34"/>
      <c r="L39" s="34"/>
      <c r="M39" s="35" t="s">
        <v>114</v>
      </c>
      <c r="N39" s="33">
        <v>108.80556708380431</v>
      </c>
      <c r="O39" s="34"/>
      <c r="P39" s="34"/>
      <c r="Q39" s="34"/>
      <c r="R39" s="20"/>
      <c r="S39" s="20"/>
      <c r="T39" s="20"/>
      <c r="U39" s="20"/>
      <c r="V39" s="20"/>
      <c r="W39" s="21"/>
    </row>
    <row r="40" spans="2:23" x14ac:dyDescent="0.25">
      <c r="B40" s="8">
        <v>35</v>
      </c>
      <c r="C40" s="25" t="s">
        <v>38</v>
      </c>
      <c r="D40" s="33"/>
      <c r="E40" s="34"/>
      <c r="F40" s="34"/>
      <c r="G40" s="34"/>
      <c r="H40" s="34"/>
      <c r="I40" s="34"/>
      <c r="J40" s="34"/>
      <c r="K40" s="34"/>
      <c r="L40" s="34"/>
      <c r="M40" s="35" t="s">
        <v>114</v>
      </c>
      <c r="N40" s="33">
        <v>112.60827553211996</v>
      </c>
      <c r="O40" s="34"/>
      <c r="P40" s="34"/>
      <c r="Q40" s="34"/>
      <c r="R40" s="20"/>
      <c r="S40" s="20"/>
      <c r="T40" s="20"/>
      <c r="U40" s="20"/>
      <c r="V40" s="20"/>
      <c r="W40" s="21"/>
    </row>
    <row r="41" spans="2:23" x14ac:dyDescent="0.25">
      <c r="B41" s="8">
        <v>36</v>
      </c>
      <c r="C41" s="25" t="s">
        <v>39</v>
      </c>
      <c r="D41" s="33"/>
      <c r="E41" s="34"/>
      <c r="F41" s="34"/>
      <c r="G41" s="34"/>
      <c r="H41" s="34"/>
      <c r="I41" s="34"/>
      <c r="J41" s="34"/>
      <c r="K41" s="34"/>
      <c r="L41" s="34"/>
      <c r="M41" s="35" t="s">
        <v>114</v>
      </c>
      <c r="N41" s="33">
        <v>113.31380048582065</v>
      </c>
      <c r="O41" s="34"/>
      <c r="P41" s="34"/>
      <c r="Q41" s="34"/>
      <c r="R41" s="20"/>
      <c r="S41" s="20"/>
      <c r="T41" s="20"/>
      <c r="U41" s="20"/>
      <c r="V41" s="20"/>
      <c r="W41" s="21"/>
    </row>
    <row r="42" spans="2:23" x14ac:dyDescent="0.25">
      <c r="B42" s="8">
        <v>37</v>
      </c>
      <c r="C42" s="25" t="s">
        <v>40</v>
      </c>
      <c r="D42" s="33"/>
      <c r="E42" s="34"/>
      <c r="F42" s="34"/>
      <c r="G42" s="34"/>
      <c r="H42" s="34"/>
      <c r="I42" s="34"/>
      <c r="J42" s="34"/>
      <c r="K42" s="34"/>
      <c r="L42" s="34"/>
      <c r="M42" s="35" t="s">
        <v>114</v>
      </c>
      <c r="N42" s="33">
        <v>126.24722358525014</v>
      </c>
      <c r="O42" s="34"/>
      <c r="P42" s="34"/>
      <c r="Q42" s="34"/>
      <c r="R42" s="20"/>
      <c r="S42" s="20"/>
      <c r="T42" s="20"/>
      <c r="U42" s="20"/>
      <c r="V42" s="20"/>
      <c r="W42" s="21"/>
    </row>
    <row r="43" spans="2:23" x14ac:dyDescent="0.25">
      <c r="B43" s="8">
        <v>38</v>
      </c>
      <c r="C43" s="25" t="s">
        <v>41</v>
      </c>
      <c r="D43" s="33"/>
      <c r="E43" s="34"/>
      <c r="F43" s="34"/>
      <c r="G43" s="34"/>
      <c r="H43" s="34"/>
      <c r="I43" s="34"/>
      <c r="J43" s="34"/>
      <c r="K43" s="34"/>
      <c r="L43" s="34"/>
      <c r="M43" s="35" t="s">
        <v>114</v>
      </c>
      <c r="N43" s="33">
        <v>121.96331538838115</v>
      </c>
      <c r="O43" s="34"/>
      <c r="P43" s="34"/>
      <c r="Q43" s="34"/>
      <c r="R43" s="20"/>
      <c r="S43" s="20"/>
      <c r="T43" s="20"/>
      <c r="U43" s="20"/>
      <c r="V43" s="20"/>
      <c r="W43" s="21"/>
    </row>
    <row r="44" spans="2:23" x14ac:dyDescent="0.25">
      <c r="B44" s="8">
        <v>39</v>
      </c>
      <c r="C44" s="25" t="s">
        <v>42</v>
      </c>
      <c r="D44" s="33"/>
      <c r="E44" s="34"/>
      <c r="F44" s="34"/>
      <c r="G44" s="34"/>
      <c r="H44" s="34"/>
      <c r="I44" s="34"/>
      <c r="J44" s="34"/>
      <c r="K44" s="34"/>
      <c r="L44" s="34"/>
      <c r="M44" s="35" t="s">
        <v>114</v>
      </c>
      <c r="N44" s="33">
        <v>120.45689259437904</v>
      </c>
      <c r="O44" s="34"/>
      <c r="P44" s="34"/>
      <c r="Q44" s="34"/>
      <c r="R44" s="20"/>
      <c r="S44" s="20"/>
      <c r="T44" s="20"/>
      <c r="U44" s="20"/>
      <c r="V44" s="20"/>
      <c r="W44" s="21"/>
    </row>
    <row r="45" spans="2:23" x14ac:dyDescent="0.25">
      <c r="B45" s="8">
        <v>40</v>
      </c>
      <c r="C45" s="25" t="s">
        <v>43</v>
      </c>
      <c r="D45" s="33"/>
      <c r="E45" s="34"/>
      <c r="F45" s="34"/>
      <c r="G45" s="34"/>
      <c r="H45" s="34"/>
      <c r="I45" s="34"/>
      <c r="J45" s="34"/>
      <c r="K45" s="34"/>
      <c r="L45" s="34"/>
      <c r="M45" s="35" t="s">
        <v>114</v>
      </c>
      <c r="N45" s="33">
        <v>114.03108707589251</v>
      </c>
      <c r="O45" s="34"/>
      <c r="P45" s="34"/>
      <c r="Q45" s="34"/>
      <c r="R45" s="20"/>
      <c r="S45" s="20"/>
      <c r="T45" s="20"/>
      <c r="U45" s="20"/>
      <c r="V45" s="20"/>
      <c r="W45" s="21"/>
    </row>
    <row r="46" spans="2:23" x14ac:dyDescent="0.25">
      <c r="B46" s="8">
        <v>41</v>
      </c>
      <c r="C46" s="25" t="s">
        <v>44</v>
      </c>
      <c r="D46" s="33"/>
      <c r="E46" s="34"/>
      <c r="F46" s="34"/>
      <c r="G46" s="34"/>
      <c r="H46" s="34"/>
      <c r="I46" s="34"/>
      <c r="J46" s="34"/>
      <c r="K46" s="34"/>
      <c r="L46" s="34"/>
      <c r="M46" s="35" t="s">
        <v>114</v>
      </c>
      <c r="N46" s="33">
        <v>113.32707887431101</v>
      </c>
      <c r="O46" s="34"/>
      <c r="P46" s="34"/>
      <c r="Q46" s="34"/>
      <c r="R46" s="20"/>
      <c r="S46" s="20"/>
      <c r="T46" s="20"/>
      <c r="U46" s="20"/>
      <c r="V46" s="20"/>
      <c r="W46" s="21"/>
    </row>
    <row r="47" spans="2:23" x14ac:dyDescent="0.25">
      <c r="B47" s="8">
        <v>42</v>
      </c>
      <c r="C47" s="25" t="s">
        <v>45</v>
      </c>
      <c r="D47" s="33"/>
      <c r="E47" s="34"/>
      <c r="F47" s="34"/>
      <c r="G47" s="34"/>
      <c r="H47" s="34"/>
      <c r="I47" s="34"/>
      <c r="J47" s="34"/>
      <c r="K47" s="34"/>
      <c r="L47" s="34"/>
      <c r="M47" s="35" t="s">
        <v>114</v>
      </c>
      <c r="N47" s="33">
        <v>115.36446629722916</v>
      </c>
      <c r="O47" s="34"/>
      <c r="P47" s="34"/>
      <c r="Q47" s="34"/>
      <c r="R47" s="20"/>
      <c r="S47" s="20"/>
      <c r="T47" s="20"/>
      <c r="U47" s="20"/>
      <c r="V47" s="20"/>
      <c r="W47" s="21"/>
    </row>
    <row r="48" spans="2:23" x14ac:dyDescent="0.25">
      <c r="B48" s="8">
        <v>43</v>
      </c>
      <c r="C48" s="25" t="s">
        <v>46</v>
      </c>
      <c r="D48" s="33"/>
      <c r="E48" s="34"/>
      <c r="F48" s="34"/>
      <c r="G48" s="34"/>
      <c r="H48" s="34"/>
      <c r="I48" s="34"/>
      <c r="J48" s="34"/>
      <c r="K48" s="34"/>
      <c r="L48" s="34"/>
      <c r="M48" s="35" t="s">
        <v>114</v>
      </c>
      <c r="N48" s="33">
        <v>120.33464399576094</v>
      </c>
      <c r="O48" s="34"/>
      <c r="P48" s="34"/>
      <c r="Q48" s="34"/>
      <c r="R48" s="20"/>
      <c r="S48" s="20"/>
      <c r="T48" s="20"/>
      <c r="U48" s="20"/>
      <c r="V48" s="20"/>
      <c r="W48" s="21"/>
    </row>
    <row r="49" spans="2:23" x14ac:dyDescent="0.25">
      <c r="B49" s="8">
        <v>44</v>
      </c>
      <c r="C49" s="25" t="s">
        <v>47</v>
      </c>
      <c r="D49" s="33"/>
      <c r="E49" s="34"/>
      <c r="F49" s="34"/>
      <c r="G49" s="34"/>
      <c r="H49" s="34"/>
      <c r="I49" s="34"/>
      <c r="J49" s="34"/>
      <c r="K49" s="34"/>
      <c r="L49" s="34"/>
      <c r="M49" s="35" t="s">
        <v>114</v>
      </c>
      <c r="N49" s="33">
        <v>118.38464420563926</v>
      </c>
      <c r="O49" s="34"/>
      <c r="P49" s="34"/>
      <c r="Q49" s="34"/>
      <c r="R49" s="20"/>
      <c r="S49" s="20"/>
      <c r="T49" s="20"/>
      <c r="U49" s="20"/>
      <c r="V49" s="20"/>
      <c r="W49" s="21"/>
    </row>
    <row r="50" spans="2:23" x14ac:dyDescent="0.25">
      <c r="B50" s="8">
        <v>45</v>
      </c>
      <c r="C50" s="25" t="s">
        <v>48</v>
      </c>
      <c r="D50" s="33"/>
      <c r="E50" s="34"/>
      <c r="F50" s="34"/>
      <c r="G50" s="34"/>
      <c r="H50" s="34"/>
      <c r="I50" s="34"/>
      <c r="J50" s="34"/>
      <c r="K50" s="34"/>
      <c r="L50" s="34"/>
      <c r="M50" s="35" t="s">
        <v>114</v>
      </c>
      <c r="N50" s="33">
        <v>120.90006809729041</v>
      </c>
      <c r="O50" s="34"/>
      <c r="P50" s="34"/>
      <c r="Q50" s="34"/>
      <c r="R50" s="20"/>
      <c r="S50" s="20"/>
      <c r="T50" s="20"/>
      <c r="U50" s="20"/>
      <c r="V50" s="20"/>
      <c r="W50" s="21"/>
    </row>
    <row r="51" spans="2:23" x14ac:dyDescent="0.25">
      <c r="B51" s="8">
        <v>46</v>
      </c>
      <c r="C51" s="25" t="s">
        <v>49</v>
      </c>
      <c r="D51" s="33"/>
      <c r="E51" s="34"/>
      <c r="F51" s="34"/>
      <c r="G51" s="34"/>
      <c r="H51" s="34"/>
      <c r="I51" s="34"/>
      <c r="J51" s="34"/>
      <c r="K51" s="34"/>
      <c r="L51" s="34"/>
      <c r="M51" s="35" t="s">
        <v>114</v>
      </c>
      <c r="N51" s="33">
        <v>69.789609608950315</v>
      </c>
      <c r="O51" s="34"/>
      <c r="P51" s="34"/>
      <c r="Q51" s="34"/>
      <c r="R51" s="20"/>
      <c r="S51" s="20"/>
      <c r="T51" s="20"/>
      <c r="U51" s="20"/>
      <c r="V51" s="20"/>
      <c r="W51" s="21"/>
    </row>
    <row r="52" spans="2:23" x14ac:dyDescent="0.25">
      <c r="B52" s="8">
        <v>47</v>
      </c>
      <c r="C52" s="25" t="s">
        <v>50</v>
      </c>
      <c r="D52" s="33"/>
      <c r="E52" s="34"/>
      <c r="F52" s="34"/>
      <c r="G52" s="34"/>
      <c r="H52" s="34"/>
      <c r="I52" s="34"/>
      <c r="J52" s="34"/>
      <c r="K52" s="34"/>
      <c r="L52" s="34"/>
      <c r="M52" s="35" t="s">
        <v>114</v>
      </c>
      <c r="N52" s="33">
        <v>71.948028984401333</v>
      </c>
      <c r="O52" s="34"/>
      <c r="P52" s="34"/>
      <c r="Q52" s="34"/>
      <c r="R52" s="20"/>
      <c r="S52" s="20"/>
      <c r="T52" s="20"/>
      <c r="U52" s="20"/>
      <c r="V52" s="20"/>
      <c r="W52" s="21"/>
    </row>
    <row r="53" spans="2:23" x14ac:dyDescent="0.25">
      <c r="B53" s="8">
        <v>48</v>
      </c>
      <c r="C53" s="25" t="s">
        <v>51</v>
      </c>
      <c r="D53" s="33"/>
      <c r="E53" s="34"/>
      <c r="F53" s="34"/>
      <c r="G53" s="34"/>
      <c r="H53" s="34"/>
      <c r="I53" s="34"/>
      <c r="J53" s="34"/>
      <c r="K53" s="34"/>
      <c r="L53" s="34"/>
      <c r="M53" s="35" t="s">
        <v>114</v>
      </c>
      <c r="N53" s="33">
        <v>74.266607650478107</v>
      </c>
      <c r="O53" s="34"/>
      <c r="P53" s="34"/>
      <c r="Q53" s="34"/>
      <c r="R53" s="20"/>
      <c r="S53" s="20"/>
      <c r="T53" s="20"/>
      <c r="U53" s="20"/>
      <c r="V53" s="20"/>
      <c r="W53" s="21"/>
    </row>
    <row r="54" spans="2:23" x14ac:dyDescent="0.25">
      <c r="B54" s="8">
        <v>49</v>
      </c>
      <c r="C54" s="25" t="s">
        <v>52</v>
      </c>
      <c r="D54" s="33"/>
      <c r="E54" s="34"/>
      <c r="F54" s="34"/>
      <c r="G54" s="34"/>
      <c r="H54" s="34"/>
      <c r="I54" s="34"/>
      <c r="J54" s="34"/>
      <c r="K54" s="34"/>
      <c r="L54" s="34"/>
      <c r="M54" s="35" t="s">
        <v>114</v>
      </c>
      <c r="N54" s="33">
        <v>102.86182180132155</v>
      </c>
      <c r="O54" s="34"/>
      <c r="P54" s="34"/>
      <c r="Q54" s="34"/>
      <c r="R54" s="20"/>
      <c r="S54" s="20"/>
      <c r="T54" s="20"/>
      <c r="U54" s="20"/>
      <c r="V54" s="20"/>
      <c r="W54" s="21"/>
    </row>
    <row r="55" spans="2:23" x14ac:dyDescent="0.25">
      <c r="B55" s="8">
        <v>50</v>
      </c>
      <c r="C55" s="25" t="s">
        <v>53</v>
      </c>
      <c r="D55" s="33"/>
      <c r="E55" s="34"/>
      <c r="F55" s="34"/>
      <c r="G55" s="34"/>
      <c r="H55" s="34"/>
      <c r="I55" s="34"/>
      <c r="J55" s="34"/>
      <c r="K55" s="34"/>
      <c r="L55" s="34"/>
      <c r="M55" s="35" t="s">
        <v>114</v>
      </c>
      <c r="N55" s="33">
        <v>103.64930409079274</v>
      </c>
      <c r="O55" s="34"/>
      <c r="P55" s="34"/>
      <c r="Q55" s="34"/>
      <c r="R55" s="20"/>
      <c r="S55" s="20"/>
      <c r="T55" s="20"/>
      <c r="U55" s="20"/>
      <c r="V55" s="20"/>
      <c r="W55" s="21"/>
    </row>
    <row r="56" spans="2:23" x14ac:dyDescent="0.25">
      <c r="B56" s="8">
        <v>51</v>
      </c>
      <c r="C56" s="25" t="s">
        <v>54</v>
      </c>
      <c r="D56" s="33"/>
      <c r="E56" s="34"/>
      <c r="F56" s="34"/>
      <c r="G56" s="34"/>
      <c r="H56" s="34"/>
      <c r="I56" s="34"/>
      <c r="J56" s="34"/>
      <c r="K56" s="34"/>
      <c r="L56" s="34"/>
      <c r="M56" s="35" t="s">
        <v>114</v>
      </c>
      <c r="N56" s="35" t="s">
        <v>114</v>
      </c>
      <c r="O56" s="34"/>
      <c r="P56" s="34"/>
      <c r="Q56" s="34"/>
      <c r="R56" s="20"/>
      <c r="S56" s="20"/>
      <c r="T56" s="20"/>
      <c r="U56" s="20"/>
      <c r="V56" s="20"/>
      <c r="W56" s="21"/>
    </row>
    <row r="57" spans="2:23" x14ac:dyDescent="0.25">
      <c r="B57" s="8">
        <v>52</v>
      </c>
      <c r="C57" s="25" t="s">
        <v>55</v>
      </c>
      <c r="D57" s="33"/>
      <c r="E57" s="34"/>
      <c r="F57" s="34"/>
      <c r="G57" s="34"/>
      <c r="H57" s="34"/>
      <c r="I57" s="34"/>
      <c r="J57" s="34"/>
      <c r="K57" s="34"/>
      <c r="L57" s="34"/>
      <c r="M57" s="35" t="s">
        <v>114</v>
      </c>
      <c r="N57" s="33">
        <v>94.291924942777868</v>
      </c>
      <c r="O57" s="34"/>
      <c r="P57" s="34"/>
      <c r="Q57" s="34"/>
      <c r="R57" s="20"/>
      <c r="S57" s="20"/>
      <c r="T57" s="20"/>
      <c r="U57" s="20"/>
      <c r="V57" s="20"/>
      <c r="W57" s="21"/>
    </row>
    <row r="58" spans="2:23" x14ac:dyDescent="0.25">
      <c r="B58" s="8">
        <v>53</v>
      </c>
      <c r="C58" s="25" t="s">
        <v>56</v>
      </c>
      <c r="D58" s="33"/>
      <c r="E58" s="34"/>
      <c r="F58" s="34"/>
      <c r="G58" s="34"/>
      <c r="H58" s="34"/>
      <c r="I58" s="34"/>
      <c r="J58" s="34"/>
      <c r="K58" s="34"/>
      <c r="L58" s="34"/>
      <c r="M58" s="35" t="s">
        <v>114</v>
      </c>
      <c r="N58" s="33">
        <v>97.049729067476903</v>
      </c>
      <c r="O58" s="34"/>
      <c r="P58" s="34"/>
      <c r="Q58" s="34"/>
      <c r="R58" s="20"/>
      <c r="S58" s="20"/>
      <c r="T58" s="20"/>
      <c r="U58" s="20"/>
      <c r="V58" s="20"/>
      <c r="W58" s="21"/>
    </row>
    <row r="59" spans="2:23" x14ac:dyDescent="0.25">
      <c r="B59" s="8">
        <v>54</v>
      </c>
      <c r="C59" s="25" t="s">
        <v>57</v>
      </c>
      <c r="D59" s="33"/>
      <c r="E59" s="34"/>
      <c r="F59" s="34"/>
      <c r="G59" s="34"/>
      <c r="H59" s="34"/>
      <c r="I59" s="34"/>
      <c r="J59" s="34"/>
      <c r="K59" s="34"/>
      <c r="L59" s="34"/>
      <c r="M59" s="35" t="s">
        <v>114</v>
      </c>
      <c r="N59" s="33">
        <v>98.204593864252871</v>
      </c>
      <c r="O59" s="34"/>
      <c r="P59" s="34"/>
      <c r="Q59" s="34"/>
      <c r="R59" s="20"/>
      <c r="S59" s="20"/>
      <c r="T59" s="20"/>
      <c r="U59" s="20"/>
      <c r="V59" s="20"/>
      <c r="W59" s="21"/>
    </row>
    <row r="60" spans="2:23" x14ac:dyDescent="0.25">
      <c r="B60" s="8">
        <v>55</v>
      </c>
      <c r="C60" s="25" t="s">
        <v>58</v>
      </c>
      <c r="D60" s="33"/>
      <c r="E60" s="34"/>
      <c r="F60" s="34"/>
      <c r="G60" s="34"/>
      <c r="H60" s="34"/>
      <c r="I60" s="34"/>
      <c r="J60" s="34"/>
      <c r="K60" s="34"/>
      <c r="L60" s="34"/>
      <c r="M60" s="35" t="s">
        <v>114</v>
      </c>
      <c r="N60" s="33">
        <v>101.03918863434833</v>
      </c>
      <c r="O60" s="34"/>
      <c r="P60" s="34"/>
      <c r="Q60" s="34"/>
      <c r="R60" s="20"/>
      <c r="S60" s="20"/>
      <c r="T60" s="20"/>
      <c r="U60" s="20"/>
      <c r="V60" s="20"/>
      <c r="W60" s="21"/>
    </row>
    <row r="61" spans="2:23" x14ac:dyDescent="0.25">
      <c r="B61" s="8">
        <v>56</v>
      </c>
      <c r="C61" s="25" t="s">
        <v>59</v>
      </c>
      <c r="D61" s="33"/>
      <c r="E61" s="34"/>
      <c r="F61" s="34"/>
      <c r="G61" s="34"/>
      <c r="H61" s="34"/>
      <c r="I61" s="34"/>
      <c r="J61" s="34"/>
      <c r="K61" s="34"/>
      <c r="L61" s="34"/>
      <c r="M61" s="35" t="s">
        <v>114</v>
      </c>
      <c r="N61" s="33">
        <v>98.06772523518066</v>
      </c>
      <c r="O61" s="34"/>
      <c r="P61" s="34"/>
      <c r="Q61" s="34"/>
      <c r="R61" s="20"/>
      <c r="S61" s="20"/>
      <c r="T61" s="20"/>
      <c r="U61" s="20"/>
      <c r="V61" s="20"/>
      <c r="W61" s="21"/>
    </row>
    <row r="62" spans="2:23" x14ac:dyDescent="0.25">
      <c r="B62" s="8">
        <v>57</v>
      </c>
      <c r="C62" s="25" t="s">
        <v>60</v>
      </c>
      <c r="D62" s="33"/>
      <c r="E62" s="34"/>
      <c r="F62" s="34"/>
      <c r="G62" s="34"/>
      <c r="H62" s="34"/>
      <c r="I62" s="34"/>
      <c r="J62" s="34"/>
      <c r="K62" s="34"/>
      <c r="L62" s="34"/>
      <c r="M62" s="35" t="s">
        <v>114</v>
      </c>
      <c r="N62" s="33">
        <v>100.50472817568163</v>
      </c>
      <c r="O62" s="34"/>
      <c r="P62" s="34"/>
      <c r="Q62" s="34"/>
      <c r="R62" s="20"/>
      <c r="S62" s="20"/>
      <c r="T62" s="20"/>
      <c r="U62" s="20"/>
      <c r="V62" s="20"/>
      <c r="W62" s="21"/>
    </row>
    <row r="63" spans="2:23" x14ac:dyDescent="0.25">
      <c r="B63" s="8">
        <v>58</v>
      </c>
      <c r="C63" s="25" t="s">
        <v>61</v>
      </c>
      <c r="D63" s="33"/>
      <c r="E63" s="34"/>
      <c r="F63" s="34"/>
      <c r="G63" s="34"/>
      <c r="H63" s="34"/>
      <c r="I63" s="34"/>
      <c r="J63" s="34"/>
      <c r="K63" s="34"/>
      <c r="L63" s="34"/>
      <c r="M63" s="35" t="s">
        <v>114</v>
      </c>
      <c r="N63" s="33">
        <v>55.83008414762012</v>
      </c>
      <c r="O63" s="34"/>
      <c r="P63" s="34"/>
      <c r="Q63" s="34"/>
      <c r="R63" s="20"/>
      <c r="S63" s="20"/>
      <c r="T63" s="20"/>
      <c r="U63" s="20"/>
      <c r="V63" s="20"/>
      <c r="W63" s="21"/>
    </row>
    <row r="64" spans="2:23" x14ac:dyDescent="0.25">
      <c r="B64" s="8">
        <v>59</v>
      </c>
      <c r="C64" s="25" t="s">
        <v>62</v>
      </c>
      <c r="D64" s="33"/>
      <c r="E64" s="34"/>
      <c r="F64" s="34"/>
      <c r="G64" s="34"/>
      <c r="H64" s="34"/>
      <c r="I64" s="34"/>
      <c r="J64" s="34"/>
      <c r="K64" s="34"/>
      <c r="L64" s="34"/>
      <c r="M64" s="35" t="s">
        <v>114</v>
      </c>
      <c r="N64" s="33">
        <v>56.088264557824793</v>
      </c>
      <c r="O64" s="34"/>
      <c r="P64" s="34"/>
      <c r="Q64" s="34"/>
      <c r="R64" s="20"/>
      <c r="S64" s="20"/>
      <c r="T64" s="20"/>
      <c r="U64" s="20"/>
      <c r="V64" s="20"/>
      <c r="W64" s="21"/>
    </row>
    <row r="65" spans="2:23" x14ac:dyDescent="0.25">
      <c r="B65" s="11">
        <v>60</v>
      </c>
      <c r="C65" s="26" t="s">
        <v>63</v>
      </c>
      <c r="D65" s="16"/>
      <c r="E65" s="18"/>
      <c r="F65" s="18"/>
      <c r="G65" s="18"/>
      <c r="H65" s="18"/>
      <c r="I65" s="18"/>
      <c r="J65" s="18"/>
      <c r="K65" s="18"/>
      <c r="L65" s="18"/>
      <c r="M65" s="36" t="s">
        <v>114</v>
      </c>
      <c r="N65" s="16">
        <v>56.904500249770877</v>
      </c>
      <c r="O65" s="18"/>
      <c r="P65" s="18"/>
      <c r="Q65" s="18"/>
      <c r="R65" s="22"/>
      <c r="S65" s="22"/>
      <c r="T65" s="22"/>
      <c r="U65" s="22"/>
      <c r="V65" s="22"/>
      <c r="W65" s="23"/>
    </row>
  </sheetData>
  <mergeCells count="5">
    <mergeCell ref="B4:C4"/>
    <mergeCell ref="B5:C5"/>
    <mergeCell ref="D2:K2"/>
    <mergeCell ref="D3:M3"/>
    <mergeCell ref="N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I49"/>
  <sheetViews>
    <sheetView workbookViewId="0">
      <selection activeCell="E31" sqref="E31"/>
    </sheetView>
  </sheetViews>
  <sheetFormatPr defaultRowHeight="15.75" x14ac:dyDescent="0.25"/>
  <cols>
    <col min="8" max="8" width="28.125" bestFit="1" customWidth="1"/>
    <col min="9" max="9" width="10.75" bestFit="1" customWidth="1"/>
    <col min="10" max="20" width="9.625" bestFit="1" customWidth="1"/>
    <col min="21" max="23" width="9.25" bestFit="1" customWidth="1"/>
    <col min="24" max="24" width="9.625" bestFit="1" customWidth="1"/>
    <col min="25" max="28" width="9.25" bestFit="1" customWidth="1"/>
    <col min="29" max="29" width="8.625" bestFit="1" customWidth="1"/>
    <col min="30" max="30" width="5.875" bestFit="1" customWidth="1"/>
    <col min="31" max="31" width="12" bestFit="1" customWidth="1"/>
    <col min="32" max="32" width="6.75" bestFit="1" customWidth="1"/>
    <col min="33" max="33" width="13.25" bestFit="1" customWidth="1"/>
    <col min="34" max="34" width="11.5" bestFit="1" customWidth="1"/>
    <col min="35" max="35" width="9.75" bestFit="1" customWidth="1"/>
    <col min="36" max="36" width="7.75" bestFit="1" customWidth="1"/>
    <col min="37" max="37" width="10.125" bestFit="1" customWidth="1"/>
    <col min="38" max="38" width="5.875" bestFit="1" customWidth="1"/>
    <col min="39" max="39" width="2.875" bestFit="1" customWidth="1"/>
    <col min="40" max="40" width="5.875" bestFit="1" customWidth="1"/>
    <col min="41" max="42" width="9.375" bestFit="1" customWidth="1"/>
    <col min="44" max="51" width="9.375" bestFit="1" customWidth="1"/>
    <col min="55" max="55" width="9.375" bestFit="1" customWidth="1"/>
  </cols>
  <sheetData>
    <row r="1" spans="3:61" x14ac:dyDescent="0.25">
      <c r="C1" s="99"/>
      <c r="D1" s="99"/>
      <c r="E1" s="99"/>
      <c r="F1" s="100"/>
      <c r="G1" s="99" t="s">
        <v>462</v>
      </c>
      <c r="H1" s="1" t="s">
        <v>64</v>
      </c>
      <c r="I1" s="1" t="s">
        <v>95</v>
      </c>
      <c r="J1" s="7" t="s">
        <v>3</v>
      </c>
      <c r="K1" s="1" t="s">
        <v>65</v>
      </c>
      <c r="L1" s="1" t="s">
        <v>66</v>
      </c>
      <c r="M1" s="1" t="s">
        <v>67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69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76</v>
      </c>
      <c r="Z1" s="1" t="s">
        <v>77</v>
      </c>
      <c r="AA1" s="1" t="s">
        <v>78</v>
      </c>
      <c r="AB1" s="1" t="s">
        <v>79</v>
      </c>
      <c r="AC1" s="70" t="s">
        <v>136</v>
      </c>
      <c r="AD1" s="70" t="s">
        <v>137</v>
      </c>
      <c r="AE1" s="70" t="s">
        <v>138</v>
      </c>
      <c r="AF1" s="70" t="s">
        <v>139</v>
      </c>
      <c r="AG1" s="70" t="s">
        <v>140</v>
      </c>
      <c r="AH1" s="70" t="s">
        <v>141</v>
      </c>
      <c r="AI1" s="76" t="s">
        <v>146</v>
      </c>
      <c r="AJ1" s="76" t="s">
        <v>147</v>
      </c>
      <c r="AK1" s="76" t="s">
        <v>143</v>
      </c>
      <c r="AL1" s="140" t="s">
        <v>137</v>
      </c>
      <c r="AM1" s="140" t="s">
        <v>144</v>
      </c>
      <c r="AN1" s="7" t="s">
        <v>145</v>
      </c>
      <c r="AO1" s="7" t="s">
        <v>3</v>
      </c>
      <c r="AP1" s="1" t="s">
        <v>65</v>
      </c>
      <c r="AQ1" s="1" t="s">
        <v>66</v>
      </c>
      <c r="AR1" s="1" t="s">
        <v>67</v>
      </c>
      <c r="AS1" s="1" t="s">
        <v>85</v>
      </c>
      <c r="AT1" s="1" t="s">
        <v>86</v>
      </c>
      <c r="AU1" s="1" t="s">
        <v>149</v>
      </c>
      <c r="AV1" s="1" t="s">
        <v>88</v>
      </c>
      <c r="AW1" s="1" t="s">
        <v>148</v>
      </c>
      <c r="AX1" s="1" t="s">
        <v>150</v>
      </c>
      <c r="AY1" s="1" t="s">
        <v>69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76</v>
      </c>
      <c r="BE1" s="1" t="s">
        <v>77</v>
      </c>
      <c r="BF1" s="1" t="s">
        <v>78</v>
      </c>
      <c r="BG1" s="1" t="s">
        <v>79</v>
      </c>
      <c r="BH1" s="139" t="s">
        <v>151</v>
      </c>
      <c r="BI1" t="s">
        <v>215</v>
      </c>
    </row>
    <row r="2" spans="3:61" x14ac:dyDescent="0.25">
      <c r="C2" s="101"/>
      <c r="D2" s="99"/>
      <c r="E2" s="99"/>
      <c r="F2" s="100"/>
      <c r="G2" s="120">
        <v>0.21299999999999999</v>
      </c>
      <c r="H2" s="97">
        <v>1</v>
      </c>
      <c r="I2" s="24" t="s">
        <v>4</v>
      </c>
      <c r="J2" s="77">
        <v>446.58028799999994</v>
      </c>
      <c r="K2" s="77">
        <v>1.0160539200000001</v>
      </c>
      <c r="L2" s="77">
        <f>$K$25/2</f>
        <v>2.9888909386020004E-4</v>
      </c>
      <c r="M2" s="77">
        <v>72.630681119368106</v>
      </c>
      <c r="N2" s="77">
        <v>1.1760122203440291</v>
      </c>
      <c r="O2" s="77">
        <v>3.2637014369187547</v>
      </c>
      <c r="P2" s="77">
        <v>0</v>
      </c>
      <c r="Q2" s="77">
        <v>0</v>
      </c>
      <c r="R2" s="77">
        <v>3.1648738622733772</v>
      </c>
      <c r="S2" s="77">
        <v>0</v>
      </c>
      <c r="T2" s="77">
        <v>134.5164408</v>
      </c>
      <c r="U2" s="77">
        <v>0.50409576</v>
      </c>
      <c r="V2" s="77">
        <v>5.7748319999999999E-2</v>
      </c>
      <c r="W2" s="77">
        <v>6.1790399999999994E-3</v>
      </c>
      <c r="X2" s="78">
        <f>$R$25/2</f>
        <v>3.1642913898691437E-5</v>
      </c>
      <c r="Y2" s="77">
        <v>0.12630240000000001</v>
      </c>
      <c r="Z2" s="77">
        <v>7.5378239999999999E-2</v>
      </c>
      <c r="AA2" s="77">
        <v>0.18533591999999999</v>
      </c>
      <c r="AB2" s="79">
        <v>1.190952E-2</v>
      </c>
      <c r="AC2" s="71" t="s">
        <v>4</v>
      </c>
      <c r="AD2" s="74">
        <v>11.98</v>
      </c>
      <c r="AE2" s="108">
        <v>3290</v>
      </c>
      <c r="AF2" s="71">
        <v>24.4</v>
      </c>
      <c r="AG2" s="71">
        <v>0.1</v>
      </c>
      <c r="AH2" s="71">
        <v>16.14</v>
      </c>
      <c r="AI2" s="73">
        <v>1</v>
      </c>
      <c r="AJ2" s="97">
        <v>1</v>
      </c>
      <c r="AK2" s="141" t="s">
        <v>4</v>
      </c>
      <c r="AL2" s="142">
        <v>11.98</v>
      </c>
      <c r="AM2">
        <v>4</v>
      </c>
      <c r="AN2" s="121">
        <v>25.6</v>
      </c>
      <c r="AO2" s="83">
        <f>J2</f>
        <v>446.58028799999994</v>
      </c>
      <c r="AP2" s="83">
        <f t="shared" ref="AP2:BG2" si="0">K2</f>
        <v>1.0160539200000001</v>
      </c>
      <c r="AQ2" s="83">
        <f t="shared" si="0"/>
        <v>2.9888909386020004E-4</v>
      </c>
      <c r="AR2" s="83">
        <f t="shared" si="0"/>
        <v>72.630681119368106</v>
      </c>
      <c r="AS2" s="83">
        <f t="shared" si="0"/>
        <v>1.1760122203440291</v>
      </c>
      <c r="AT2" s="83">
        <f t="shared" si="0"/>
        <v>3.2637014369187547</v>
      </c>
      <c r="AU2" s="83">
        <f>P2*(32.066)/(32.066+4*16)</f>
        <v>0</v>
      </c>
      <c r="AV2" s="83">
        <f t="shared" si="0"/>
        <v>0</v>
      </c>
      <c r="AW2" s="83">
        <f>R2*(14.0067)/(14.0067+3*16)</f>
        <v>0.71491369040288411</v>
      </c>
      <c r="AX2" s="83">
        <f>S2*(30.97376)/(30.97376+4*16)</f>
        <v>0</v>
      </c>
      <c r="AY2" s="83">
        <f t="shared" si="0"/>
        <v>134.5164408</v>
      </c>
      <c r="AZ2" s="83">
        <f t="shared" si="0"/>
        <v>0.50409576</v>
      </c>
      <c r="BA2" s="83">
        <f t="shared" si="0"/>
        <v>5.7748319999999999E-2</v>
      </c>
      <c r="BB2" s="83">
        <f t="shared" si="0"/>
        <v>6.1790399999999994E-3</v>
      </c>
      <c r="BC2" s="83">
        <f t="shared" si="0"/>
        <v>3.1642913898691437E-5</v>
      </c>
      <c r="BD2" s="83">
        <f t="shared" si="0"/>
        <v>0.12630240000000001</v>
      </c>
      <c r="BE2" s="83">
        <f t="shared" si="0"/>
        <v>7.5378239999999999E-2</v>
      </c>
      <c r="BF2" s="83">
        <f t="shared" si="0"/>
        <v>0.18533591999999999</v>
      </c>
      <c r="BG2" s="83">
        <f t="shared" si="0"/>
        <v>1.190952E-2</v>
      </c>
      <c r="BH2" s="120">
        <v>0.21299999999999999</v>
      </c>
      <c r="BI2">
        <v>16.14</v>
      </c>
    </row>
    <row r="3" spans="3:61" x14ac:dyDescent="0.25">
      <c r="C3" s="101"/>
      <c r="D3" s="99"/>
      <c r="E3" s="99"/>
      <c r="F3" s="100"/>
      <c r="G3" s="120">
        <v>12.566000000000001</v>
      </c>
      <c r="H3" s="97">
        <v>5</v>
      </c>
      <c r="I3" s="25" t="s">
        <v>8</v>
      </c>
      <c r="J3" s="77">
        <v>430.52068839999998</v>
      </c>
      <c r="K3" s="77">
        <v>3.9103427000000002</v>
      </c>
      <c r="L3" s="77">
        <f>$K$25/2</f>
        <v>2.9888909386020004E-4</v>
      </c>
      <c r="M3" s="77">
        <v>59.556657947386228</v>
      </c>
      <c r="N3" s="77">
        <v>0.54232722647549003</v>
      </c>
      <c r="O3" s="77">
        <v>9.8573055216512682</v>
      </c>
      <c r="P3" s="77">
        <v>0</v>
      </c>
      <c r="Q3" s="77">
        <v>0</v>
      </c>
      <c r="R3" s="77">
        <v>3.2830397088840502</v>
      </c>
      <c r="S3" s="77">
        <v>0</v>
      </c>
      <c r="T3" s="77">
        <v>100.812404</v>
      </c>
      <c r="U3" s="77">
        <v>0.80326488000000007</v>
      </c>
      <c r="V3" s="77">
        <v>8.4335020000000011E-2</v>
      </c>
      <c r="W3" s="78">
        <f>$Q$25/2</f>
        <v>4.5980212358920525E-5</v>
      </c>
      <c r="X3" s="77">
        <v>0.77101750000000002</v>
      </c>
      <c r="Y3" s="77">
        <v>3.6502840000000002E-2</v>
      </c>
      <c r="Z3" s="77">
        <v>1.114212E-2</v>
      </c>
      <c r="AA3" s="77">
        <v>0.15489672000000002</v>
      </c>
      <c r="AB3" s="80">
        <v>3.1478260000000001E-2</v>
      </c>
      <c r="AC3" s="71" t="s">
        <v>8</v>
      </c>
      <c r="AD3" s="74">
        <v>11.76</v>
      </c>
      <c r="AE3" s="108">
        <v>2370</v>
      </c>
      <c r="AF3" s="71">
        <v>25.6</v>
      </c>
      <c r="AG3" s="71">
        <v>0.1</v>
      </c>
      <c r="AH3" s="71">
        <v>6</v>
      </c>
      <c r="AI3" s="73">
        <v>1</v>
      </c>
      <c r="AJ3" s="97">
        <v>2</v>
      </c>
      <c r="AK3" s="141" t="s">
        <v>8</v>
      </c>
      <c r="AL3" s="142">
        <v>11.76</v>
      </c>
      <c r="AM3">
        <v>4</v>
      </c>
      <c r="AN3" s="121">
        <v>25.6</v>
      </c>
      <c r="AO3" s="83">
        <f t="shared" ref="AO3:AO21" si="1">J3</f>
        <v>430.52068839999998</v>
      </c>
      <c r="AP3" s="83">
        <f t="shared" ref="AP3:AP21" si="2">K3</f>
        <v>3.9103427000000002</v>
      </c>
      <c r="AQ3" s="83">
        <f t="shared" ref="AQ3:AQ21" si="3">L3</f>
        <v>2.9888909386020004E-4</v>
      </c>
      <c r="AR3" s="83">
        <f t="shared" ref="AR3:AR21" si="4">M3</f>
        <v>59.556657947386228</v>
      </c>
      <c r="AS3" s="83">
        <f t="shared" ref="AS3:AS21" si="5">N3</f>
        <v>0.54232722647549003</v>
      </c>
      <c r="AT3" s="83">
        <f t="shared" ref="AT3:AT21" si="6">O3</f>
        <v>9.8573055216512682</v>
      </c>
      <c r="AU3" s="83">
        <f t="shared" ref="AU3:AU21" si="7">P3*(32.066)/(32.066+4*16)</f>
        <v>0</v>
      </c>
      <c r="AV3" s="83">
        <f t="shared" ref="AV3:AV21" si="8">Q3</f>
        <v>0</v>
      </c>
      <c r="AW3" s="83">
        <f t="shared" ref="AW3:AW21" si="9">R3*(14.0067)/(14.0067+3*16)</f>
        <v>0.74160618595129602</v>
      </c>
      <c r="AX3" s="83">
        <f t="shared" ref="AX3:AX21" si="10">S3*(30.97376)/(30.97376+4*16)</f>
        <v>0</v>
      </c>
      <c r="AY3" s="83">
        <f t="shared" ref="AY3:AY21" si="11">T3</f>
        <v>100.812404</v>
      </c>
      <c r="AZ3" s="83">
        <f t="shared" ref="AZ3:AZ21" si="12">U3</f>
        <v>0.80326488000000007</v>
      </c>
      <c r="BA3" s="83">
        <f t="shared" ref="BA3:BA21" si="13">V3</f>
        <v>8.4335020000000011E-2</v>
      </c>
      <c r="BB3" s="83">
        <f t="shared" ref="BB3:BB21" si="14">W3</f>
        <v>4.5980212358920525E-5</v>
      </c>
      <c r="BC3" s="83">
        <f t="shared" ref="BC3:BC21" si="15">X3</f>
        <v>0.77101750000000002</v>
      </c>
      <c r="BD3" s="83">
        <f t="shared" ref="BD3:BD21" si="16">Y3</f>
        <v>3.6502840000000002E-2</v>
      </c>
      <c r="BE3" s="83">
        <f t="shared" ref="BE3:BE21" si="17">Z3</f>
        <v>1.114212E-2</v>
      </c>
      <c r="BF3" s="83">
        <f t="shared" ref="BF3:BF21" si="18">AA3</f>
        <v>0.15489672000000002</v>
      </c>
      <c r="BG3" s="83">
        <f t="shared" ref="BG3:BG21" si="19">AB3</f>
        <v>3.1478260000000001E-2</v>
      </c>
      <c r="BH3" s="120">
        <v>12.566000000000001</v>
      </c>
      <c r="BI3">
        <v>6</v>
      </c>
    </row>
    <row r="4" spans="3:61" x14ac:dyDescent="0.25">
      <c r="C4" s="101"/>
      <c r="D4" s="99"/>
      <c r="E4" s="99"/>
      <c r="F4" s="100"/>
      <c r="G4" s="120">
        <v>16.949000000000002</v>
      </c>
      <c r="H4" s="8">
        <v>7</v>
      </c>
      <c r="I4" s="25" t="s">
        <v>216</v>
      </c>
      <c r="J4" s="77">
        <f>J33</f>
        <v>447.90611039999999</v>
      </c>
      <c r="K4" s="77">
        <f>K33</f>
        <v>0.97583472000000004</v>
      </c>
      <c r="L4" s="77">
        <f>$K$25/2</f>
        <v>2.9888909386020004E-4</v>
      </c>
      <c r="M4" s="77">
        <f>M33</f>
        <v>56.775347875240293</v>
      </c>
      <c r="N4" s="77">
        <f>N33</f>
        <v>1.4892804058023665</v>
      </c>
      <c r="O4" s="77">
        <f>O33</f>
        <v>3.1098035648171169</v>
      </c>
      <c r="P4" s="77">
        <v>0</v>
      </c>
      <c r="Q4" s="77">
        <v>0</v>
      </c>
      <c r="R4" s="77">
        <f>R33</f>
        <v>3.1999853566532153</v>
      </c>
      <c r="S4" s="77">
        <v>0</v>
      </c>
      <c r="T4" s="77">
        <f>T33</f>
        <v>130.27946399999999</v>
      </c>
      <c r="U4" s="77">
        <f>U33</f>
        <v>0.88509455999999986</v>
      </c>
      <c r="V4" s="77">
        <f>V33</f>
        <v>4.9835519999999994E-2</v>
      </c>
      <c r="W4" s="78">
        <f>$Q$25/2</f>
        <v>4.5980212358920525E-5</v>
      </c>
      <c r="X4" s="77">
        <f>X33</f>
        <v>2.6016479999999998E-2</v>
      </c>
      <c r="Y4" s="77">
        <f>Y33</f>
        <v>6.3302399999999991E-3</v>
      </c>
      <c r="Z4" s="77">
        <f>Z33</f>
        <v>9.0770399999999998E-3</v>
      </c>
      <c r="AA4" s="77">
        <f>AA33</f>
        <v>0.19274975999999999</v>
      </c>
      <c r="AB4" s="80">
        <f>AB33</f>
        <v>3.1056480000000001E-2</v>
      </c>
      <c r="AC4" s="71" t="s">
        <v>10</v>
      </c>
      <c r="AD4" s="74">
        <v>11.93</v>
      </c>
      <c r="AE4" s="108">
        <v>2990</v>
      </c>
      <c r="AF4" s="71">
        <v>29.3</v>
      </c>
      <c r="AG4" s="71">
        <v>0.1</v>
      </c>
      <c r="AH4" s="71">
        <v>13.36</v>
      </c>
      <c r="AI4" s="73">
        <v>1</v>
      </c>
      <c r="AJ4" s="97">
        <v>3</v>
      </c>
      <c r="AK4" s="141" t="s">
        <v>216</v>
      </c>
      <c r="AL4" s="142">
        <f>AD4</f>
        <v>11.93</v>
      </c>
      <c r="AM4" s="100">
        <v>4</v>
      </c>
      <c r="AN4" s="121">
        <f>AF4</f>
        <v>29.3</v>
      </c>
      <c r="AO4" s="83">
        <v>447.90611039999999</v>
      </c>
      <c r="AP4" s="83">
        <v>0.97583472000000004</v>
      </c>
      <c r="AQ4" s="83">
        <v>2.9888909386020004E-4</v>
      </c>
      <c r="AR4" s="83">
        <v>56.775347875240293</v>
      </c>
      <c r="AS4" s="83">
        <v>1.4892804058023665</v>
      </c>
      <c r="AT4" s="83">
        <v>3.1098035648171169</v>
      </c>
      <c r="AU4" s="83">
        <v>0</v>
      </c>
      <c r="AV4" s="83">
        <v>0</v>
      </c>
      <c r="AW4" s="83">
        <v>3.1999853566532153</v>
      </c>
      <c r="AX4" s="83">
        <v>0</v>
      </c>
      <c r="AY4" s="83">
        <v>130.27946399999999</v>
      </c>
      <c r="AZ4" s="83">
        <v>0.88509455999999986</v>
      </c>
      <c r="BA4" s="83">
        <v>4.9835519999999994E-2</v>
      </c>
      <c r="BB4" s="83">
        <v>4.5980212358920525E-5</v>
      </c>
      <c r="BC4" s="83">
        <v>2.6016479999999998E-2</v>
      </c>
      <c r="BD4" s="83">
        <v>6.3302399999999991E-3</v>
      </c>
      <c r="BE4" s="83">
        <v>9.0770399999999998E-3</v>
      </c>
      <c r="BF4" s="83">
        <v>0.19274975999999999</v>
      </c>
      <c r="BG4" s="83">
        <v>3.1056480000000001E-2</v>
      </c>
      <c r="BH4" s="120">
        <v>16.949000000000002</v>
      </c>
      <c r="BI4">
        <v>13.36</v>
      </c>
    </row>
    <row r="5" spans="3:61" x14ac:dyDescent="0.25">
      <c r="C5" s="101"/>
      <c r="D5" s="99"/>
      <c r="E5" s="99"/>
      <c r="F5" s="100"/>
      <c r="G5" s="120">
        <v>1.0449999999999999</v>
      </c>
      <c r="H5" s="97">
        <v>11</v>
      </c>
      <c r="I5" s="25" t="s">
        <v>14</v>
      </c>
      <c r="J5" s="77">
        <v>731.68452000000002</v>
      </c>
      <c r="K5" s="77">
        <v>1.5255223200000001</v>
      </c>
      <c r="L5" s="77">
        <v>3.7779840000000002E-2</v>
      </c>
      <c r="M5" s="77">
        <v>509.22899605850347</v>
      </c>
      <c r="N5" s="77">
        <v>0.46655175998791465</v>
      </c>
      <c r="O5" s="77">
        <v>4.1884912278583801</v>
      </c>
      <c r="P5" s="77">
        <v>22.723898950596514</v>
      </c>
      <c r="Q5" s="77">
        <v>0</v>
      </c>
      <c r="R5" s="77">
        <v>3.1568231361627532</v>
      </c>
      <c r="S5" s="77">
        <v>0</v>
      </c>
      <c r="T5" s="77">
        <v>0.23116968000000004</v>
      </c>
      <c r="U5" s="77">
        <v>0.14043960000000003</v>
      </c>
      <c r="V5" s="77">
        <v>4.5183599999999997E-2</v>
      </c>
      <c r="W5" s="78">
        <f>$Q$25/2</f>
        <v>4.5980212358920525E-5</v>
      </c>
      <c r="X5" s="77">
        <v>0.24731784000000001</v>
      </c>
      <c r="Y5" s="77">
        <v>2.2493519999999996E-2</v>
      </c>
      <c r="Z5" s="77">
        <v>1.791216E-2</v>
      </c>
      <c r="AA5" s="77">
        <v>2.1399839999999996E-2</v>
      </c>
      <c r="AB5" s="81">
        <f>$V$25/2</f>
        <v>3.1447568609171865E-5</v>
      </c>
      <c r="AC5" s="71" t="s">
        <v>14</v>
      </c>
      <c r="AD5" s="74">
        <v>10.92</v>
      </c>
      <c r="AE5" s="108">
        <v>4380</v>
      </c>
      <c r="AF5" s="71">
        <v>30.2</v>
      </c>
      <c r="AG5" s="71">
        <v>1E-3</v>
      </c>
      <c r="AH5" s="71">
        <v>0.95</v>
      </c>
      <c r="AI5" s="73">
        <v>1</v>
      </c>
      <c r="AJ5" s="97">
        <v>4</v>
      </c>
      <c r="AK5" s="141" t="s">
        <v>14</v>
      </c>
      <c r="AL5" s="142">
        <v>10.92</v>
      </c>
      <c r="AM5">
        <v>4</v>
      </c>
      <c r="AN5" s="121">
        <v>30.2</v>
      </c>
      <c r="AO5" s="83">
        <f t="shared" si="1"/>
        <v>731.68452000000002</v>
      </c>
      <c r="AP5" s="83">
        <f t="shared" si="2"/>
        <v>1.5255223200000001</v>
      </c>
      <c r="AQ5" s="83">
        <f t="shared" si="3"/>
        <v>3.7779840000000002E-2</v>
      </c>
      <c r="AR5" s="83">
        <f t="shared" si="4"/>
        <v>509.22899605850347</v>
      </c>
      <c r="AS5" s="83">
        <f t="shared" si="5"/>
        <v>0.46655175998791465</v>
      </c>
      <c r="AT5" s="83">
        <f t="shared" si="6"/>
        <v>4.1884912278583801</v>
      </c>
      <c r="AU5" s="83">
        <f t="shared" si="7"/>
        <v>7.5850409484086763</v>
      </c>
      <c r="AV5" s="83">
        <f t="shared" si="8"/>
        <v>0</v>
      </c>
      <c r="AW5" s="83">
        <f t="shared" si="9"/>
        <v>0.71309511103301471</v>
      </c>
      <c r="AX5" s="83">
        <f t="shared" si="10"/>
        <v>0</v>
      </c>
      <c r="AY5" s="83">
        <f t="shared" si="11"/>
        <v>0.23116968000000004</v>
      </c>
      <c r="AZ5" s="83">
        <f t="shared" si="12"/>
        <v>0.14043960000000003</v>
      </c>
      <c r="BA5" s="83">
        <f t="shared" si="13"/>
        <v>4.5183599999999997E-2</v>
      </c>
      <c r="BB5" s="83">
        <f t="shared" si="14"/>
        <v>4.5980212358920525E-5</v>
      </c>
      <c r="BC5" s="83">
        <f t="shared" si="15"/>
        <v>0.24731784000000001</v>
      </c>
      <c r="BD5" s="83">
        <f t="shared" si="16"/>
        <v>2.2493519999999996E-2</v>
      </c>
      <c r="BE5" s="83">
        <f t="shared" si="17"/>
        <v>1.791216E-2</v>
      </c>
      <c r="BF5" s="83">
        <f t="shared" si="18"/>
        <v>2.1399839999999996E-2</v>
      </c>
      <c r="BG5" s="83">
        <f t="shared" si="19"/>
        <v>3.1447568609171865E-5</v>
      </c>
      <c r="BH5" s="120">
        <v>1.0449999999999999</v>
      </c>
      <c r="BI5">
        <v>0.95</v>
      </c>
    </row>
    <row r="6" spans="3:61" x14ac:dyDescent="0.25">
      <c r="C6" s="101"/>
      <c r="D6" s="99"/>
      <c r="E6" s="99"/>
      <c r="F6" s="100"/>
      <c r="G6" s="120">
        <v>2.004</v>
      </c>
      <c r="H6" s="97">
        <v>13</v>
      </c>
      <c r="I6" s="25" t="s">
        <v>16</v>
      </c>
      <c r="J6" s="77">
        <v>241.05502860000001</v>
      </c>
      <c r="K6" s="77">
        <v>0.55263674000000007</v>
      </c>
      <c r="L6" s="77">
        <f>$K$25/2</f>
        <v>2.9888909386020004E-4</v>
      </c>
      <c r="M6" s="77">
        <v>36.515497664119749</v>
      </c>
      <c r="N6" s="77">
        <v>0.63881704689430374</v>
      </c>
      <c r="O6" s="77">
        <v>2.0623336214339618</v>
      </c>
      <c r="P6" s="77">
        <v>0</v>
      </c>
      <c r="Q6" s="77">
        <v>0</v>
      </c>
      <c r="R6" s="77">
        <v>3.112403047354432</v>
      </c>
      <c r="S6" s="77">
        <v>0</v>
      </c>
      <c r="T6" s="77">
        <v>62.911342800000007</v>
      </c>
      <c r="U6" s="77">
        <v>0.35407566000000001</v>
      </c>
      <c r="V6" s="77">
        <v>2.3870099999999998E-2</v>
      </c>
      <c r="W6" s="78">
        <f>$Q$25/2</f>
        <v>4.5980212358920525E-5</v>
      </c>
      <c r="X6" s="78">
        <f>$R$25/2</f>
        <v>3.1642913898691437E-5</v>
      </c>
      <c r="Y6" s="77">
        <v>4.6284400000000002E-3</v>
      </c>
      <c r="Z6" s="77">
        <v>9.5932199999999995E-3</v>
      </c>
      <c r="AA6" s="77">
        <v>5.9205880000000002E-2</v>
      </c>
      <c r="AB6" s="80">
        <v>9.2870000000000001E-3</v>
      </c>
      <c r="AC6" s="71" t="s">
        <v>16</v>
      </c>
      <c r="AD6" s="74">
        <v>11.82</v>
      </c>
      <c r="AE6" s="108">
        <v>1896</v>
      </c>
      <c r="AF6" s="71">
        <v>29.8</v>
      </c>
      <c r="AG6" s="71">
        <v>0.1</v>
      </c>
      <c r="AH6" s="71">
        <v>10.08</v>
      </c>
      <c r="AI6" s="73">
        <v>1</v>
      </c>
      <c r="AJ6" s="97">
        <v>5</v>
      </c>
      <c r="AK6" s="141" t="s">
        <v>16</v>
      </c>
      <c r="AL6" s="142">
        <v>11.82</v>
      </c>
      <c r="AM6">
        <v>4</v>
      </c>
      <c r="AN6" s="121">
        <v>29.8</v>
      </c>
      <c r="AO6" s="83">
        <f t="shared" si="1"/>
        <v>241.05502860000001</v>
      </c>
      <c r="AP6" s="83">
        <f t="shared" si="2"/>
        <v>0.55263674000000007</v>
      </c>
      <c r="AQ6" s="83">
        <f t="shared" si="3"/>
        <v>2.9888909386020004E-4</v>
      </c>
      <c r="AR6" s="83">
        <f t="shared" si="4"/>
        <v>36.515497664119749</v>
      </c>
      <c r="AS6" s="83">
        <f t="shared" si="5"/>
        <v>0.63881704689430374</v>
      </c>
      <c r="AT6" s="83">
        <f t="shared" si="6"/>
        <v>2.0623336214339618</v>
      </c>
      <c r="AU6" s="83">
        <f t="shared" si="7"/>
        <v>0</v>
      </c>
      <c r="AV6" s="83">
        <f t="shared" si="8"/>
        <v>0</v>
      </c>
      <c r="AW6" s="83">
        <f t="shared" si="9"/>
        <v>0.70306105248915551</v>
      </c>
      <c r="AX6" s="83">
        <f t="shared" si="10"/>
        <v>0</v>
      </c>
      <c r="AY6" s="83">
        <f t="shared" si="11"/>
        <v>62.911342800000007</v>
      </c>
      <c r="AZ6" s="83">
        <f t="shared" si="12"/>
        <v>0.35407566000000001</v>
      </c>
      <c r="BA6" s="83">
        <f t="shared" si="13"/>
        <v>2.3870099999999998E-2</v>
      </c>
      <c r="BB6" s="83">
        <f t="shared" si="14"/>
        <v>4.5980212358920525E-5</v>
      </c>
      <c r="BC6" s="83">
        <f t="shared" si="15"/>
        <v>3.1642913898691437E-5</v>
      </c>
      <c r="BD6" s="83">
        <f t="shared" si="16"/>
        <v>4.6284400000000002E-3</v>
      </c>
      <c r="BE6" s="83">
        <f t="shared" si="17"/>
        <v>9.5932199999999995E-3</v>
      </c>
      <c r="BF6" s="83">
        <f t="shared" si="18"/>
        <v>5.9205880000000002E-2</v>
      </c>
      <c r="BG6" s="83">
        <f t="shared" si="19"/>
        <v>9.2870000000000001E-3</v>
      </c>
      <c r="BH6" s="120">
        <v>2.004</v>
      </c>
      <c r="BI6">
        <v>10.08</v>
      </c>
    </row>
    <row r="7" spans="3:61" x14ac:dyDescent="0.25">
      <c r="C7" s="101"/>
      <c r="D7" s="99"/>
      <c r="E7" s="99"/>
      <c r="F7" s="100"/>
      <c r="G7" s="120">
        <v>8.9610000000000003</v>
      </c>
      <c r="H7" s="97">
        <v>16</v>
      </c>
      <c r="I7" s="25" t="s">
        <v>19</v>
      </c>
      <c r="J7" s="77">
        <v>269.52050751999997</v>
      </c>
      <c r="K7" s="77">
        <v>2.4287274880000003</v>
      </c>
      <c r="L7" s="77">
        <f>$K$25/2</f>
        <v>2.9888909386020004E-4</v>
      </c>
      <c r="M7" s="77">
        <v>44.376464992957665</v>
      </c>
      <c r="N7" s="77">
        <v>3.1505037166143115</v>
      </c>
      <c r="O7" s="77">
        <v>2.9702274173617385</v>
      </c>
      <c r="P7" s="77">
        <v>0</v>
      </c>
      <c r="Q7" s="77">
        <v>3.3740154370539077</v>
      </c>
      <c r="R7" s="77">
        <v>3.2922496288917054</v>
      </c>
      <c r="S7" s="77">
        <v>0</v>
      </c>
      <c r="T7" s="77">
        <v>66.614159040000004</v>
      </c>
      <c r="U7" s="77">
        <v>0.55664294400000003</v>
      </c>
      <c r="V7" s="77">
        <v>4.8520208000000002E-2</v>
      </c>
      <c r="W7" s="77">
        <v>6.0179680000000003E-3</v>
      </c>
      <c r="X7" s="77">
        <v>2.2926657600000002</v>
      </c>
      <c r="Y7" s="77">
        <v>9.6805807999999993E-2</v>
      </c>
      <c r="Z7" s="77">
        <v>5.0249760000000004E-2</v>
      </c>
      <c r="AA7" s="77">
        <v>6.9542175999999997E-2</v>
      </c>
      <c r="AB7" s="80">
        <v>2.4241007999999998E-2</v>
      </c>
      <c r="AC7" s="71" t="s">
        <v>19</v>
      </c>
      <c r="AD7" s="74">
        <v>11.54</v>
      </c>
      <c r="AE7" s="108">
        <v>1378</v>
      </c>
      <c r="AF7" s="71">
        <v>30.1</v>
      </c>
      <c r="AG7" s="71">
        <v>0.1</v>
      </c>
      <c r="AH7" s="71">
        <v>4.3</v>
      </c>
      <c r="AI7" s="73">
        <v>1</v>
      </c>
      <c r="AJ7" s="97">
        <v>6</v>
      </c>
      <c r="AK7" s="141" t="s">
        <v>19</v>
      </c>
      <c r="AL7" s="142">
        <v>11.54</v>
      </c>
      <c r="AM7">
        <v>4</v>
      </c>
      <c r="AN7" s="121">
        <v>30.1</v>
      </c>
      <c r="AO7" s="83">
        <f t="shared" si="1"/>
        <v>269.52050751999997</v>
      </c>
      <c r="AP7" s="83">
        <f t="shared" si="2"/>
        <v>2.4287274880000003</v>
      </c>
      <c r="AQ7" s="83">
        <f t="shared" si="3"/>
        <v>2.9888909386020004E-4</v>
      </c>
      <c r="AR7" s="83">
        <f t="shared" si="4"/>
        <v>44.376464992957665</v>
      </c>
      <c r="AS7" s="83">
        <f t="shared" si="5"/>
        <v>3.1505037166143115</v>
      </c>
      <c r="AT7" s="83">
        <f t="shared" si="6"/>
        <v>2.9702274173617385</v>
      </c>
      <c r="AU7" s="83">
        <f t="shared" si="7"/>
        <v>0</v>
      </c>
      <c r="AV7" s="83">
        <f t="shared" si="8"/>
        <v>3.3740154370539077</v>
      </c>
      <c r="AW7" s="83">
        <f t="shared" si="9"/>
        <v>0.74368661575277273</v>
      </c>
      <c r="AX7" s="83">
        <f t="shared" si="10"/>
        <v>0</v>
      </c>
      <c r="AY7" s="83">
        <f t="shared" si="11"/>
        <v>66.614159040000004</v>
      </c>
      <c r="AZ7" s="83">
        <f t="shared" si="12"/>
        <v>0.55664294400000003</v>
      </c>
      <c r="BA7" s="83">
        <f t="shared" si="13"/>
        <v>4.8520208000000002E-2</v>
      </c>
      <c r="BB7" s="83">
        <f t="shared" si="14"/>
        <v>6.0179680000000003E-3</v>
      </c>
      <c r="BC7" s="83">
        <f t="shared" si="15"/>
        <v>2.2926657600000002</v>
      </c>
      <c r="BD7" s="83">
        <f t="shared" si="16"/>
        <v>9.6805807999999993E-2</v>
      </c>
      <c r="BE7" s="83">
        <f t="shared" si="17"/>
        <v>5.0249760000000004E-2</v>
      </c>
      <c r="BF7" s="83">
        <f t="shared" si="18"/>
        <v>6.9542175999999997E-2</v>
      </c>
      <c r="BG7" s="83">
        <f t="shared" si="19"/>
        <v>2.4241007999999998E-2</v>
      </c>
      <c r="BH7" s="120">
        <v>8.9610000000000003</v>
      </c>
      <c r="BI7">
        <v>4.3</v>
      </c>
    </row>
    <row r="8" spans="3:61" x14ac:dyDescent="0.25">
      <c r="C8" s="101"/>
      <c r="D8" s="99"/>
      <c r="E8" s="99"/>
      <c r="F8" s="100"/>
      <c r="G8" s="120">
        <v>10.750999999999999</v>
      </c>
      <c r="H8" s="97">
        <v>19</v>
      </c>
      <c r="I8" s="25" t="s">
        <v>22</v>
      </c>
      <c r="J8" s="77">
        <v>222.16500349999998</v>
      </c>
      <c r="K8" s="77">
        <v>0.60335884999999989</v>
      </c>
      <c r="L8" s="77">
        <v>3.0739349999999999E-2</v>
      </c>
      <c r="M8" s="77">
        <v>40.744551840952639</v>
      </c>
      <c r="N8" s="77">
        <v>0.66060513201903648</v>
      </c>
      <c r="O8" s="77">
        <v>2.2049652689457973</v>
      </c>
      <c r="P8" s="77">
        <v>0</v>
      </c>
      <c r="Q8" s="77">
        <v>0</v>
      </c>
      <c r="R8" s="77">
        <v>3.12616766796465</v>
      </c>
      <c r="S8" s="77">
        <v>0</v>
      </c>
      <c r="T8" s="77">
        <v>50.028769349999997</v>
      </c>
      <c r="U8" s="77">
        <v>0.58757760000000003</v>
      </c>
      <c r="V8" s="77">
        <v>1.405415E-2</v>
      </c>
      <c r="W8" s="78">
        <f>$Q$25/2</f>
        <v>4.5980212358920525E-5</v>
      </c>
      <c r="X8" s="77">
        <v>0.89297130000000002</v>
      </c>
      <c r="Y8" s="77">
        <v>3.9995999999999999E-3</v>
      </c>
      <c r="Z8" s="77">
        <v>6.70135E-3</v>
      </c>
      <c r="AA8" s="77">
        <v>4.1950349999999997E-2</v>
      </c>
      <c r="AB8" s="80">
        <v>2.753765E-2</v>
      </c>
      <c r="AC8" s="71" t="s">
        <v>22</v>
      </c>
      <c r="AD8" s="74">
        <v>11.76</v>
      </c>
      <c r="AE8" s="108">
        <v>1648</v>
      </c>
      <c r="AF8" s="71">
        <v>30.1</v>
      </c>
      <c r="AG8" s="71">
        <v>0.1</v>
      </c>
      <c r="AH8" s="71">
        <v>6.57</v>
      </c>
      <c r="AI8" s="73">
        <v>1</v>
      </c>
      <c r="AJ8" s="97">
        <v>7</v>
      </c>
      <c r="AK8" s="141" t="s">
        <v>22</v>
      </c>
      <c r="AL8" s="142">
        <v>11.76</v>
      </c>
      <c r="AM8">
        <v>4</v>
      </c>
      <c r="AN8" s="121">
        <v>30.1</v>
      </c>
      <c r="AO8" s="83">
        <f t="shared" si="1"/>
        <v>222.16500349999998</v>
      </c>
      <c r="AP8" s="83">
        <f t="shared" si="2"/>
        <v>0.60335884999999989</v>
      </c>
      <c r="AQ8" s="83">
        <f t="shared" si="3"/>
        <v>3.0739349999999999E-2</v>
      </c>
      <c r="AR8" s="83">
        <f t="shared" si="4"/>
        <v>40.744551840952639</v>
      </c>
      <c r="AS8" s="83">
        <f t="shared" si="5"/>
        <v>0.66060513201903648</v>
      </c>
      <c r="AT8" s="83">
        <f t="shared" si="6"/>
        <v>2.2049652689457973</v>
      </c>
      <c r="AU8" s="83">
        <f t="shared" si="7"/>
        <v>0</v>
      </c>
      <c r="AV8" s="83">
        <f t="shared" si="8"/>
        <v>0</v>
      </c>
      <c r="AW8" s="83">
        <f t="shared" si="9"/>
        <v>0.7061703440899203</v>
      </c>
      <c r="AX8" s="83">
        <f t="shared" si="10"/>
        <v>0</v>
      </c>
      <c r="AY8" s="83">
        <f t="shared" si="11"/>
        <v>50.028769349999997</v>
      </c>
      <c r="AZ8" s="83">
        <f t="shared" si="12"/>
        <v>0.58757760000000003</v>
      </c>
      <c r="BA8" s="83">
        <f t="shared" si="13"/>
        <v>1.405415E-2</v>
      </c>
      <c r="BB8" s="83">
        <f t="shared" si="14"/>
        <v>4.5980212358920525E-5</v>
      </c>
      <c r="BC8" s="83">
        <f t="shared" si="15"/>
        <v>0.89297130000000002</v>
      </c>
      <c r="BD8" s="83">
        <f t="shared" si="16"/>
        <v>3.9995999999999999E-3</v>
      </c>
      <c r="BE8" s="83">
        <f t="shared" si="17"/>
        <v>6.70135E-3</v>
      </c>
      <c r="BF8" s="83">
        <f t="shared" si="18"/>
        <v>4.1950349999999997E-2</v>
      </c>
      <c r="BG8" s="83">
        <f t="shared" si="19"/>
        <v>2.753765E-2</v>
      </c>
      <c r="BH8" s="120">
        <v>10.750999999999999</v>
      </c>
      <c r="BI8">
        <v>6.57</v>
      </c>
    </row>
    <row r="9" spans="3:61" x14ac:dyDescent="0.25">
      <c r="C9" s="101"/>
      <c r="D9" s="99"/>
      <c r="E9" s="99"/>
      <c r="F9" s="100"/>
      <c r="G9" s="120">
        <v>10.266999999999999</v>
      </c>
      <c r="H9" s="97">
        <v>22</v>
      </c>
      <c r="I9" s="25" t="s">
        <v>25</v>
      </c>
      <c r="J9" s="77">
        <v>285.59984800000001</v>
      </c>
      <c r="K9" s="77">
        <v>0.68727815999999997</v>
      </c>
      <c r="L9" s="77">
        <v>3.5993400000000002E-2</v>
      </c>
      <c r="M9" s="77">
        <v>498.13347364560332</v>
      </c>
      <c r="N9" s="77">
        <v>0.5376632263530714</v>
      </c>
      <c r="O9" s="77">
        <v>2.057772736190675</v>
      </c>
      <c r="P9" s="77">
        <v>15.43114773957533</v>
      </c>
      <c r="Q9" s="77">
        <v>0</v>
      </c>
      <c r="R9" s="77">
        <v>3.1199484128798778</v>
      </c>
      <c r="S9" s="77">
        <v>0</v>
      </c>
      <c r="T9" s="77">
        <v>8.0832040000000008E-2</v>
      </c>
      <c r="U9" s="77">
        <v>0.14003290000000002</v>
      </c>
      <c r="V9" s="77">
        <v>1.163636E-2</v>
      </c>
      <c r="W9" s="78">
        <f>$Q$25/2</f>
        <v>4.5980212358920525E-5</v>
      </c>
      <c r="X9" s="77">
        <v>0.26190846000000001</v>
      </c>
      <c r="Y9" s="77">
        <v>6.7669599999999998E-3</v>
      </c>
      <c r="Z9" s="77">
        <v>1.588328E-2</v>
      </c>
      <c r="AA9" s="77">
        <v>1.2590160000000001E-2</v>
      </c>
      <c r="AB9" s="81">
        <f>$V$25/2</f>
        <v>3.1447568609171865E-5</v>
      </c>
      <c r="AC9" s="71" t="s">
        <v>25</v>
      </c>
      <c r="AD9" s="74">
        <v>10.94</v>
      </c>
      <c r="AE9" s="108">
        <v>2920</v>
      </c>
      <c r="AF9" s="71">
        <v>29.6</v>
      </c>
      <c r="AG9" s="71">
        <v>1E-3</v>
      </c>
      <c r="AH9" s="71">
        <v>0.05</v>
      </c>
      <c r="AI9" s="73">
        <v>1</v>
      </c>
      <c r="AJ9" s="97">
        <v>8</v>
      </c>
      <c r="AK9" s="141" t="s">
        <v>25</v>
      </c>
      <c r="AL9" s="142">
        <v>10.94</v>
      </c>
      <c r="AM9">
        <v>4</v>
      </c>
      <c r="AN9" s="121">
        <v>29.6</v>
      </c>
      <c r="AO9" s="83">
        <f t="shared" si="1"/>
        <v>285.59984800000001</v>
      </c>
      <c r="AP9" s="83">
        <f t="shared" si="2"/>
        <v>0.68727815999999997</v>
      </c>
      <c r="AQ9" s="83">
        <f t="shared" si="3"/>
        <v>3.5993400000000002E-2</v>
      </c>
      <c r="AR9" s="83">
        <f t="shared" si="4"/>
        <v>498.13347364560332</v>
      </c>
      <c r="AS9" s="83">
        <f t="shared" si="5"/>
        <v>0.5376632263530714</v>
      </c>
      <c r="AT9" s="83">
        <f t="shared" si="6"/>
        <v>2.057772736190675</v>
      </c>
      <c r="AU9" s="83">
        <f t="shared" si="7"/>
        <v>5.1507836634940825</v>
      </c>
      <c r="AV9" s="83">
        <f t="shared" si="8"/>
        <v>0</v>
      </c>
      <c r="AW9" s="83">
        <f t="shared" si="9"/>
        <v>0.70476547590316185</v>
      </c>
      <c r="AX9" s="83">
        <f t="shared" si="10"/>
        <v>0</v>
      </c>
      <c r="AY9" s="83">
        <f t="shared" si="11"/>
        <v>8.0832040000000008E-2</v>
      </c>
      <c r="AZ9" s="83">
        <f t="shared" si="12"/>
        <v>0.14003290000000002</v>
      </c>
      <c r="BA9" s="83">
        <f t="shared" si="13"/>
        <v>1.163636E-2</v>
      </c>
      <c r="BB9" s="83">
        <f t="shared" si="14"/>
        <v>4.5980212358920525E-5</v>
      </c>
      <c r="BC9" s="83">
        <f t="shared" si="15"/>
        <v>0.26190846000000001</v>
      </c>
      <c r="BD9" s="83">
        <f t="shared" si="16"/>
        <v>6.7669599999999998E-3</v>
      </c>
      <c r="BE9" s="83">
        <f t="shared" si="17"/>
        <v>1.588328E-2</v>
      </c>
      <c r="BF9" s="83">
        <f t="shared" si="18"/>
        <v>1.2590160000000001E-2</v>
      </c>
      <c r="BG9" s="83">
        <f t="shared" si="19"/>
        <v>3.1447568609171865E-5</v>
      </c>
      <c r="BH9" s="120">
        <v>10.266999999999999</v>
      </c>
      <c r="BI9">
        <v>0.05</v>
      </c>
    </row>
    <row r="10" spans="3:61" x14ac:dyDescent="0.25">
      <c r="C10" s="101"/>
      <c r="D10" s="99"/>
      <c r="E10" s="99"/>
      <c r="F10" s="100"/>
      <c r="G10" s="120">
        <v>11.45</v>
      </c>
      <c r="H10" s="97">
        <v>26</v>
      </c>
      <c r="I10" s="25" t="s">
        <v>29</v>
      </c>
      <c r="J10" s="77">
        <v>155.77886100000001</v>
      </c>
      <c r="K10" s="77">
        <v>0.43654729999999992</v>
      </c>
      <c r="L10" s="77">
        <f>$K$25/2</f>
        <v>2.9888909386020004E-4</v>
      </c>
      <c r="M10" s="77">
        <v>38.646084721610826</v>
      </c>
      <c r="N10" s="77">
        <v>0.37058101644046182</v>
      </c>
      <c r="O10" s="77">
        <v>1.771533004207807</v>
      </c>
      <c r="P10" s="77">
        <v>0</v>
      </c>
      <c r="Q10" s="77">
        <v>0</v>
      </c>
      <c r="R10" s="77">
        <v>3.3986797690369039</v>
      </c>
      <c r="S10" s="77">
        <v>0</v>
      </c>
      <c r="T10" s="77">
        <v>34.00779095</v>
      </c>
      <c r="U10" s="77">
        <v>0.32895114000000003</v>
      </c>
      <c r="V10" s="77">
        <v>2.5054330000000003E-2</v>
      </c>
      <c r="W10" s="77">
        <v>6.9904800000000012E-3</v>
      </c>
      <c r="X10" s="77">
        <v>6.816229E-2</v>
      </c>
      <c r="Y10" s="77">
        <v>0.12928811000000001</v>
      </c>
      <c r="Z10" s="77">
        <v>7.0410689999999998E-2</v>
      </c>
      <c r="AA10" s="77">
        <v>1.835001E-2</v>
      </c>
      <c r="AB10" s="81">
        <f>$V$25/2</f>
        <v>3.1447568609171865E-5</v>
      </c>
      <c r="AC10" s="71" t="s">
        <v>29</v>
      </c>
      <c r="AD10" s="74">
        <v>11.69</v>
      </c>
      <c r="AE10" s="108">
        <v>1206</v>
      </c>
      <c r="AF10" s="71">
        <v>30.2</v>
      </c>
      <c r="AG10" s="71">
        <v>0.1</v>
      </c>
      <c r="AH10" s="71">
        <v>6.26</v>
      </c>
      <c r="AI10" s="73">
        <v>1</v>
      </c>
      <c r="AJ10" s="97">
        <v>9</v>
      </c>
      <c r="AK10" s="141" t="s">
        <v>29</v>
      </c>
      <c r="AL10" s="142">
        <v>11.69</v>
      </c>
      <c r="AM10">
        <v>4</v>
      </c>
      <c r="AN10" s="121">
        <v>30.2</v>
      </c>
      <c r="AO10" s="83">
        <f t="shared" si="1"/>
        <v>155.77886100000001</v>
      </c>
      <c r="AP10" s="83">
        <f t="shared" si="2"/>
        <v>0.43654729999999992</v>
      </c>
      <c r="AQ10" s="83">
        <f t="shared" si="3"/>
        <v>2.9888909386020004E-4</v>
      </c>
      <c r="AR10" s="83">
        <f t="shared" si="4"/>
        <v>38.646084721610826</v>
      </c>
      <c r="AS10" s="83">
        <f t="shared" si="5"/>
        <v>0.37058101644046182</v>
      </c>
      <c r="AT10" s="83">
        <f t="shared" si="6"/>
        <v>1.771533004207807</v>
      </c>
      <c r="AU10" s="83">
        <f t="shared" si="7"/>
        <v>0</v>
      </c>
      <c r="AV10" s="83">
        <f t="shared" si="8"/>
        <v>0</v>
      </c>
      <c r="AW10" s="83">
        <f t="shared" si="9"/>
        <v>0.76772813133047246</v>
      </c>
      <c r="AX10" s="83">
        <f t="shared" si="10"/>
        <v>0</v>
      </c>
      <c r="AY10" s="83">
        <f t="shared" si="11"/>
        <v>34.00779095</v>
      </c>
      <c r="AZ10" s="83">
        <f t="shared" si="12"/>
        <v>0.32895114000000003</v>
      </c>
      <c r="BA10" s="83">
        <f t="shared" si="13"/>
        <v>2.5054330000000003E-2</v>
      </c>
      <c r="BB10" s="83">
        <f t="shared" si="14"/>
        <v>6.9904800000000012E-3</v>
      </c>
      <c r="BC10" s="83">
        <f t="shared" si="15"/>
        <v>6.816229E-2</v>
      </c>
      <c r="BD10" s="83">
        <f t="shared" si="16"/>
        <v>0.12928811000000001</v>
      </c>
      <c r="BE10" s="83">
        <f t="shared" si="17"/>
        <v>7.0410689999999998E-2</v>
      </c>
      <c r="BF10" s="83">
        <f t="shared" si="18"/>
        <v>1.835001E-2</v>
      </c>
      <c r="BG10" s="83">
        <f t="shared" si="19"/>
        <v>3.1447568609171865E-5</v>
      </c>
      <c r="BH10" s="120">
        <v>11.45</v>
      </c>
      <c r="BI10">
        <v>6.26</v>
      </c>
    </row>
    <row r="11" spans="3:61" x14ac:dyDescent="0.25">
      <c r="C11" s="101"/>
      <c r="D11" s="99"/>
      <c r="E11" s="99"/>
      <c r="F11" s="100"/>
      <c r="G11" s="120">
        <v>12.282999999999999</v>
      </c>
      <c r="H11" s="97">
        <v>29</v>
      </c>
      <c r="I11" s="25" t="s">
        <v>32</v>
      </c>
      <c r="J11" s="77">
        <v>167.39172840000001</v>
      </c>
      <c r="K11" s="77">
        <v>1.4248221000000003</v>
      </c>
      <c r="L11" s="77">
        <v>4.0534649999999998E-2</v>
      </c>
      <c r="M11" s="77">
        <v>39.381607096692463</v>
      </c>
      <c r="N11" s="77">
        <v>0.47096437508085465</v>
      </c>
      <c r="O11" s="77">
        <v>2.1534285986706765</v>
      </c>
      <c r="P11" s="77">
        <v>0</v>
      </c>
      <c r="Q11" s="77">
        <v>3.5063552066783554</v>
      </c>
      <c r="R11" s="77">
        <v>4.4003206738319216</v>
      </c>
      <c r="S11" s="77">
        <v>0</v>
      </c>
      <c r="T11" s="77">
        <v>36.339721860000004</v>
      </c>
      <c r="U11" s="77">
        <v>0.38997933000000007</v>
      </c>
      <c r="V11" s="77">
        <v>4.0286220000000005E-2</v>
      </c>
      <c r="W11" s="77">
        <v>6.6214200000000003E-3</v>
      </c>
      <c r="X11" s="77">
        <v>10.02001845</v>
      </c>
      <c r="Y11" s="77">
        <v>1.02921E-2</v>
      </c>
      <c r="Z11" s="77">
        <v>2.0660250000000002E-2</v>
      </c>
      <c r="AA11" s="77">
        <v>3.0303390000000003E-2</v>
      </c>
      <c r="AB11" s="80">
        <v>1.7537130000000001E-2</v>
      </c>
      <c r="AC11" s="71" t="s">
        <v>32</v>
      </c>
      <c r="AD11" s="74">
        <v>11.33</v>
      </c>
      <c r="AE11" s="108">
        <v>903</v>
      </c>
      <c r="AF11" s="71">
        <v>29.6</v>
      </c>
      <c r="AG11" s="71">
        <v>0.1</v>
      </c>
      <c r="AH11" s="71">
        <v>3.81</v>
      </c>
      <c r="AI11" s="73">
        <v>1</v>
      </c>
      <c r="AJ11" s="97">
        <v>10</v>
      </c>
      <c r="AK11" s="141" t="s">
        <v>32</v>
      </c>
      <c r="AL11" s="142">
        <v>11.33</v>
      </c>
      <c r="AM11">
        <v>4</v>
      </c>
      <c r="AN11" s="121">
        <v>29.6</v>
      </c>
      <c r="AO11" s="83">
        <f t="shared" si="1"/>
        <v>167.39172840000001</v>
      </c>
      <c r="AP11" s="83">
        <f t="shared" si="2"/>
        <v>1.4248221000000003</v>
      </c>
      <c r="AQ11" s="83">
        <f t="shared" si="3"/>
        <v>4.0534649999999998E-2</v>
      </c>
      <c r="AR11" s="83">
        <f t="shared" si="4"/>
        <v>39.381607096692463</v>
      </c>
      <c r="AS11" s="83">
        <f t="shared" si="5"/>
        <v>0.47096437508085465</v>
      </c>
      <c r="AT11" s="83">
        <f t="shared" si="6"/>
        <v>2.1534285986706765</v>
      </c>
      <c r="AU11" s="83">
        <f t="shared" si="7"/>
        <v>0</v>
      </c>
      <c r="AV11" s="83">
        <f t="shared" si="8"/>
        <v>3.5063552066783554</v>
      </c>
      <c r="AW11" s="83">
        <f t="shared" si="9"/>
        <v>0.99398890091170111</v>
      </c>
      <c r="AX11" s="83">
        <f t="shared" si="10"/>
        <v>0</v>
      </c>
      <c r="AY11" s="83">
        <f t="shared" si="11"/>
        <v>36.339721860000004</v>
      </c>
      <c r="AZ11" s="83">
        <f t="shared" si="12"/>
        <v>0.38997933000000007</v>
      </c>
      <c r="BA11" s="83">
        <f t="shared" si="13"/>
        <v>4.0286220000000005E-2</v>
      </c>
      <c r="BB11" s="83">
        <f t="shared" si="14"/>
        <v>6.6214200000000003E-3</v>
      </c>
      <c r="BC11" s="83">
        <f t="shared" si="15"/>
        <v>10.02001845</v>
      </c>
      <c r="BD11" s="83">
        <f t="shared" si="16"/>
        <v>1.02921E-2</v>
      </c>
      <c r="BE11" s="83">
        <f t="shared" si="17"/>
        <v>2.0660250000000002E-2</v>
      </c>
      <c r="BF11" s="83">
        <f t="shared" si="18"/>
        <v>3.0303390000000003E-2</v>
      </c>
      <c r="BG11" s="83">
        <f t="shared" si="19"/>
        <v>1.7537130000000001E-2</v>
      </c>
      <c r="BH11" s="120">
        <v>12.282999999999999</v>
      </c>
      <c r="BI11">
        <v>3.81</v>
      </c>
    </row>
    <row r="12" spans="3:61" x14ac:dyDescent="0.25">
      <c r="C12" s="101"/>
      <c r="D12" s="99"/>
      <c r="E12" s="99"/>
      <c r="F12" s="100"/>
      <c r="G12" s="120">
        <v>0.151</v>
      </c>
      <c r="H12" s="97">
        <v>32</v>
      </c>
      <c r="I12" s="25" t="s">
        <v>35</v>
      </c>
      <c r="J12" s="77">
        <v>156.54071160000001</v>
      </c>
      <c r="K12" s="77">
        <v>0.49254036000000007</v>
      </c>
      <c r="L12" s="77">
        <v>5.9582639999999999E-2</v>
      </c>
      <c r="M12" s="77">
        <v>42.459992756722556</v>
      </c>
      <c r="N12" s="77">
        <v>0.35381658435338276</v>
      </c>
      <c r="O12" s="77">
        <v>2.5603746767203632</v>
      </c>
      <c r="P12" s="77">
        <v>0</v>
      </c>
      <c r="Q12" s="77">
        <v>0</v>
      </c>
      <c r="R12" s="77">
        <v>3.5060624137292793</v>
      </c>
      <c r="S12" s="77">
        <v>0</v>
      </c>
      <c r="T12" s="77">
        <v>37.047696660000007</v>
      </c>
      <c r="U12" s="77">
        <v>0.34588047000000005</v>
      </c>
      <c r="V12" s="77">
        <v>2.2455030000000004E-2</v>
      </c>
      <c r="W12" s="78">
        <f>$Q$25/2</f>
        <v>4.5980212358920525E-5</v>
      </c>
      <c r="X12" s="77">
        <v>3.4250182199999997</v>
      </c>
      <c r="Y12" s="77">
        <v>7.7976600000000005E-3</v>
      </c>
      <c r="Z12" s="77">
        <v>1.4956499999999999E-2</v>
      </c>
      <c r="AA12" s="77">
        <v>1.9042919999999998E-2</v>
      </c>
      <c r="AB12" s="80">
        <v>1.6857750000000001E-2</v>
      </c>
      <c r="AC12" s="71" t="s">
        <v>35</v>
      </c>
      <c r="AD12" s="74">
        <v>11.61</v>
      </c>
      <c r="AE12" s="108">
        <v>1118</v>
      </c>
      <c r="AF12" s="71">
        <v>31.4</v>
      </c>
      <c r="AG12" s="71">
        <v>0.1</v>
      </c>
      <c r="AH12" s="71">
        <v>4</v>
      </c>
      <c r="AI12" s="73">
        <v>1</v>
      </c>
      <c r="AJ12" s="97">
        <v>11</v>
      </c>
      <c r="AK12" s="141" t="s">
        <v>35</v>
      </c>
      <c r="AL12" s="142">
        <v>11.61</v>
      </c>
      <c r="AM12">
        <v>4</v>
      </c>
      <c r="AN12" s="121">
        <v>31.4</v>
      </c>
      <c r="AO12" s="83">
        <f t="shared" si="1"/>
        <v>156.54071160000001</v>
      </c>
      <c r="AP12" s="83">
        <f t="shared" si="2"/>
        <v>0.49254036000000007</v>
      </c>
      <c r="AQ12" s="83">
        <f t="shared" si="3"/>
        <v>5.9582639999999999E-2</v>
      </c>
      <c r="AR12" s="83">
        <f t="shared" si="4"/>
        <v>42.459992756722556</v>
      </c>
      <c r="AS12" s="83">
        <f t="shared" si="5"/>
        <v>0.35381658435338276</v>
      </c>
      <c r="AT12" s="83">
        <f t="shared" si="6"/>
        <v>2.5603746767203632</v>
      </c>
      <c r="AU12" s="83">
        <f t="shared" si="7"/>
        <v>0</v>
      </c>
      <c r="AV12" s="83">
        <f t="shared" si="8"/>
        <v>0</v>
      </c>
      <c r="AW12" s="83">
        <f t="shared" si="9"/>
        <v>0.79198480826075079</v>
      </c>
      <c r="AX12" s="83">
        <f t="shared" si="10"/>
        <v>0</v>
      </c>
      <c r="AY12" s="83">
        <f t="shared" si="11"/>
        <v>37.047696660000007</v>
      </c>
      <c r="AZ12" s="83">
        <f t="shared" si="12"/>
        <v>0.34588047000000005</v>
      </c>
      <c r="BA12" s="83">
        <f t="shared" si="13"/>
        <v>2.2455030000000004E-2</v>
      </c>
      <c r="BB12" s="83">
        <f t="shared" si="14"/>
        <v>4.5980212358920525E-5</v>
      </c>
      <c r="BC12" s="83">
        <f t="shared" si="15"/>
        <v>3.4250182199999997</v>
      </c>
      <c r="BD12" s="83">
        <f t="shared" si="16"/>
        <v>7.7976600000000005E-3</v>
      </c>
      <c r="BE12" s="83">
        <f t="shared" si="17"/>
        <v>1.4956499999999999E-2</v>
      </c>
      <c r="BF12" s="83">
        <f t="shared" si="18"/>
        <v>1.9042919999999998E-2</v>
      </c>
      <c r="BG12" s="83">
        <f t="shared" si="19"/>
        <v>1.6857750000000001E-2</v>
      </c>
      <c r="BH12" s="120">
        <v>0.151</v>
      </c>
      <c r="BI12">
        <v>4</v>
      </c>
    </row>
    <row r="13" spans="3:61" x14ac:dyDescent="0.25">
      <c r="C13" s="101"/>
      <c r="D13" s="99"/>
      <c r="E13" s="99"/>
      <c r="F13" s="100"/>
      <c r="G13" s="120">
        <v>22.364999999999998</v>
      </c>
      <c r="H13" s="98">
        <v>36</v>
      </c>
      <c r="I13" s="86" t="s">
        <v>39</v>
      </c>
      <c r="J13" s="77">
        <v>111.47821140000001</v>
      </c>
      <c r="K13" s="77">
        <v>0.34572006</v>
      </c>
      <c r="L13" s="77">
        <f>$K$25/2</f>
        <v>2.9888909386020004E-4</v>
      </c>
      <c r="M13" s="77">
        <v>99.619971455150676</v>
      </c>
      <c r="N13" s="77">
        <v>0.43439298940997956</v>
      </c>
      <c r="O13" s="77">
        <v>9.5333239442493891</v>
      </c>
      <c r="P13" s="77">
        <v>1.5194405481837778</v>
      </c>
      <c r="Q13" s="77">
        <v>0</v>
      </c>
      <c r="R13" s="77">
        <v>3.5509461757310601</v>
      </c>
      <c r="S13" s="77">
        <v>5.244049114141319</v>
      </c>
      <c r="T13" s="77">
        <v>4.3044467100000006</v>
      </c>
      <c r="U13" s="77">
        <v>0.13006461</v>
      </c>
      <c r="V13" s="77">
        <v>4.95489E-3</v>
      </c>
      <c r="W13" s="78">
        <f>$Q$25/2</f>
        <v>4.5980212358920525E-5</v>
      </c>
      <c r="X13" s="77">
        <v>4.373229E-2</v>
      </c>
      <c r="Y13" s="77">
        <v>4.8045900000000001E-3</v>
      </c>
      <c r="Z13" s="77">
        <v>1.2324600000000002E-2</v>
      </c>
      <c r="AA13" s="77">
        <v>2.318628E-2</v>
      </c>
      <c r="AB13" s="81">
        <f>$V$25/2</f>
        <v>3.1447568609171865E-5</v>
      </c>
      <c r="AC13" s="71" t="s">
        <v>39</v>
      </c>
      <c r="AD13" s="74">
        <v>11.41</v>
      </c>
      <c r="AE13" s="108">
        <v>1161</v>
      </c>
      <c r="AF13" s="71">
        <v>29.7</v>
      </c>
      <c r="AG13" s="71">
        <v>1E-3</v>
      </c>
      <c r="AH13" s="71" t="s">
        <v>142</v>
      </c>
      <c r="AI13" s="73">
        <v>1</v>
      </c>
      <c r="AJ13" s="97">
        <v>12</v>
      </c>
      <c r="AK13" s="141" t="s">
        <v>39</v>
      </c>
      <c r="AL13" s="142">
        <v>11.41</v>
      </c>
      <c r="AM13">
        <v>4</v>
      </c>
      <c r="AN13" s="121">
        <v>29.7</v>
      </c>
      <c r="AO13" s="83">
        <f t="shared" si="1"/>
        <v>111.47821140000001</v>
      </c>
      <c r="AP13" s="83">
        <f t="shared" si="2"/>
        <v>0.34572006</v>
      </c>
      <c r="AQ13" s="83">
        <f t="shared" si="3"/>
        <v>2.9888909386020004E-4</v>
      </c>
      <c r="AR13" s="83">
        <f t="shared" si="4"/>
        <v>99.619971455150676</v>
      </c>
      <c r="AS13" s="83">
        <f t="shared" si="5"/>
        <v>0.43439298940997956</v>
      </c>
      <c r="AT13" s="83">
        <f t="shared" si="6"/>
        <v>9.5333239442493891</v>
      </c>
      <c r="AU13" s="83">
        <f t="shared" si="7"/>
        <v>0.5071761145260657</v>
      </c>
      <c r="AV13" s="83">
        <f t="shared" si="8"/>
        <v>0</v>
      </c>
      <c r="AW13" s="83">
        <f t="shared" si="9"/>
        <v>0.80212360599116284</v>
      </c>
      <c r="AX13" s="83">
        <f t="shared" si="10"/>
        <v>1.7102399514310671</v>
      </c>
      <c r="AY13" s="83">
        <f t="shared" si="11"/>
        <v>4.3044467100000006</v>
      </c>
      <c r="AZ13" s="83">
        <f t="shared" si="12"/>
        <v>0.13006461</v>
      </c>
      <c r="BA13" s="83">
        <f t="shared" si="13"/>
        <v>4.95489E-3</v>
      </c>
      <c r="BB13" s="83">
        <f t="shared" si="14"/>
        <v>4.5980212358920525E-5</v>
      </c>
      <c r="BC13" s="83">
        <f t="shared" si="15"/>
        <v>4.373229E-2</v>
      </c>
      <c r="BD13" s="83">
        <f t="shared" si="16"/>
        <v>4.8045900000000001E-3</v>
      </c>
      <c r="BE13" s="83">
        <f t="shared" si="17"/>
        <v>1.2324600000000002E-2</v>
      </c>
      <c r="BF13" s="83">
        <f t="shared" si="18"/>
        <v>2.318628E-2</v>
      </c>
      <c r="BG13" s="83">
        <f t="shared" si="19"/>
        <v>3.1447568609171865E-5</v>
      </c>
      <c r="BH13" s="120">
        <v>22.364999999999998</v>
      </c>
      <c r="BI13">
        <v>1</v>
      </c>
    </row>
    <row r="14" spans="3:61" x14ac:dyDescent="0.25">
      <c r="C14" s="101"/>
      <c r="D14" s="99"/>
      <c r="E14" s="99"/>
      <c r="F14" s="100"/>
      <c r="G14" s="120">
        <v>24.963999999999999</v>
      </c>
      <c r="H14" s="97">
        <v>38</v>
      </c>
      <c r="I14" s="25" t="s">
        <v>41</v>
      </c>
      <c r="J14" s="77">
        <v>120.79161360000001</v>
      </c>
      <c r="K14" s="77">
        <v>0.38312568000000002</v>
      </c>
      <c r="L14" s="77">
        <f>$K$25/2</f>
        <v>2.9888909386020004E-4</v>
      </c>
      <c r="M14" s="77">
        <v>28.274931947356386</v>
      </c>
      <c r="N14" s="77">
        <v>0.33983409326614988</v>
      </c>
      <c r="O14" s="77">
        <v>1.813958608688323</v>
      </c>
      <c r="P14" s="77">
        <v>0</v>
      </c>
      <c r="Q14" s="77">
        <v>0</v>
      </c>
      <c r="R14" s="77">
        <v>3.4007454217765414</v>
      </c>
      <c r="S14" s="77">
        <v>0</v>
      </c>
      <c r="T14" s="77">
        <v>25.320954959999998</v>
      </c>
      <c r="U14" s="77">
        <v>0.27397944000000002</v>
      </c>
      <c r="V14" s="77">
        <v>6.5973599999999992E-3</v>
      </c>
      <c r="W14" s="77">
        <v>4.8232799999999992E-3</v>
      </c>
      <c r="X14" s="77">
        <v>0.14691599999999999</v>
      </c>
      <c r="Y14" s="77">
        <v>9.5427359999999989E-2</v>
      </c>
      <c r="Z14" s="77">
        <v>5.2819200000000004E-2</v>
      </c>
      <c r="AA14" s="77">
        <v>1.02816E-2</v>
      </c>
      <c r="AB14" s="80">
        <v>9.1526400000000001E-3</v>
      </c>
      <c r="AC14" s="71" t="s">
        <v>41</v>
      </c>
      <c r="AD14" s="74">
        <v>11.6</v>
      </c>
      <c r="AE14" s="108">
        <v>939</v>
      </c>
      <c r="AF14" s="71">
        <v>29.9</v>
      </c>
      <c r="AG14" s="71">
        <v>0.1</v>
      </c>
      <c r="AH14" s="71">
        <v>6.27</v>
      </c>
      <c r="AI14" s="73">
        <v>1</v>
      </c>
      <c r="AJ14" s="97">
        <v>13</v>
      </c>
      <c r="AK14" s="141" t="s">
        <v>41</v>
      </c>
      <c r="AL14" s="142">
        <v>11.6</v>
      </c>
      <c r="AM14">
        <v>4</v>
      </c>
      <c r="AN14" s="121">
        <v>29.9</v>
      </c>
      <c r="AO14" s="83">
        <f t="shared" si="1"/>
        <v>120.79161360000001</v>
      </c>
      <c r="AP14" s="83">
        <f t="shared" si="2"/>
        <v>0.38312568000000002</v>
      </c>
      <c r="AQ14" s="83">
        <f t="shared" si="3"/>
        <v>2.9888909386020004E-4</v>
      </c>
      <c r="AR14" s="83">
        <f t="shared" si="4"/>
        <v>28.274931947356386</v>
      </c>
      <c r="AS14" s="83">
        <f t="shared" si="5"/>
        <v>0.33983409326614988</v>
      </c>
      <c r="AT14" s="83">
        <f t="shared" si="6"/>
        <v>1.813958608688323</v>
      </c>
      <c r="AU14" s="83">
        <f t="shared" si="7"/>
        <v>0</v>
      </c>
      <c r="AV14" s="83">
        <f t="shared" si="8"/>
        <v>0</v>
      </c>
      <c r="AW14" s="83">
        <f t="shared" si="9"/>
        <v>0.76819474184559866</v>
      </c>
      <c r="AX14" s="83">
        <f t="shared" si="10"/>
        <v>0</v>
      </c>
      <c r="AY14" s="83">
        <f t="shared" si="11"/>
        <v>25.320954959999998</v>
      </c>
      <c r="AZ14" s="83">
        <f t="shared" si="12"/>
        <v>0.27397944000000002</v>
      </c>
      <c r="BA14" s="83">
        <f t="shared" si="13"/>
        <v>6.5973599999999992E-3</v>
      </c>
      <c r="BB14" s="83">
        <f t="shared" si="14"/>
        <v>4.8232799999999992E-3</v>
      </c>
      <c r="BC14" s="83">
        <f t="shared" si="15"/>
        <v>0.14691599999999999</v>
      </c>
      <c r="BD14" s="83">
        <f t="shared" si="16"/>
        <v>9.5427359999999989E-2</v>
      </c>
      <c r="BE14" s="83">
        <f t="shared" si="17"/>
        <v>5.2819200000000004E-2</v>
      </c>
      <c r="BF14" s="83">
        <f t="shared" si="18"/>
        <v>1.02816E-2</v>
      </c>
      <c r="BG14" s="83">
        <f t="shared" si="19"/>
        <v>9.1526400000000001E-3</v>
      </c>
      <c r="BH14" s="120">
        <v>24.963999999999999</v>
      </c>
      <c r="BI14">
        <v>6.27</v>
      </c>
    </row>
    <row r="15" spans="3:61" x14ac:dyDescent="0.25">
      <c r="C15" s="101"/>
      <c r="D15" s="99"/>
      <c r="E15" s="99"/>
      <c r="F15" s="100"/>
      <c r="G15" s="120">
        <v>3.2909999999999999</v>
      </c>
      <c r="H15" s="97">
        <v>41</v>
      </c>
      <c r="I15" s="25" t="s">
        <v>44</v>
      </c>
      <c r="J15" s="77">
        <v>115.89074860000001</v>
      </c>
      <c r="K15" s="77">
        <v>1.0934761200000001</v>
      </c>
      <c r="L15" s="77">
        <v>0.1645006</v>
      </c>
      <c r="M15" s="77">
        <v>15.771835077163654</v>
      </c>
      <c r="N15" s="77">
        <v>0.39014062336156979</v>
      </c>
      <c r="O15" s="77">
        <v>2.0513305249935603</v>
      </c>
      <c r="P15" s="77">
        <v>0</v>
      </c>
      <c r="Q15" s="77">
        <v>3.4381517821541117</v>
      </c>
      <c r="R15" s="77">
        <v>3.532002740914213</v>
      </c>
      <c r="S15" s="77">
        <v>0</v>
      </c>
      <c r="T15" s="77">
        <v>25.40171106</v>
      </c>
      <c r="U15" s="77">
        <v>0.24942764000000003</v>
      </c>
      <c r="V15" s="77">
        <v>4.2579900000000004E-2</v>
      </c>
      <c r="W15" s="77">
        <v>1.7077500000000002E-2</v>
      </c>
      <c r="X15" s="77">
        <v>17.553656119999999</v>
      </c>
      <c r="Y15" s="77">
        <v>3.1382119999999999E-2</v>
      </c>
      <c r="Z15" s="77">
        <v>4.2124500000000002E-2</v>
      </c>
      <c r="AA15" s="77">
        <v>2.2107140000000001E-2</v>
      </c>
      <c r="AB15" s="80">
        <v>1.739628E-2</v>
      </c>
      <c r="AC15" s="71" t="s">
        <v>44</v>
      </c>
      <c r="AD15" s="74">
        <v>11.29</v>
      </c>
      <c r="AE15" s="108">
        <v>679</v>
      </c>
      <c r="AF15" s="71">
        <v>29.3</v>
      </c>
      <c r="AG15" s="71">
        <v>0.01</v>
      </c>
      <c r="AH15" s="71">
        <v>1.44</v>
      </c>
      <c r="AI15" s="73">
        <v>1</v>
      </c>
      <c r="AJ15" s="97">
        <v>14</v>
      </c>
      <c r="AK15" s="141" t="s">
        <v>44</v>
      </c>
      <c r="AL15" s="142">
        <v>11.29</v>
      </c>
      <c r="AM15">
        <v>4</v>
      </c>
      <c r="AN15" s="121">
        <v>29.3</v>
      </c>
      <c r="AO15" s="83">
        <f t="shared" si="1"/>
        <v>115.89074860000001</v>
      </c>
      <c r="AP15" s="83">
        <f t="shared" si="2"/>
        <v>1.0934761200000001</v>
      </c>
      <c r="AQ15" s="83">
        <f t="shared" si="3"/>
        <v>0.1645006</v>
      </c>
      <c r="AR15" s="83">
        <f t="shared" si="4"/>
        <v>15.771835077163654</v>
      </c>
      <c r="AS15" s="83">
        <f t="shared" si="5"/>
        <v>0.39014062336156979</v>
      </c>
      <c r="AT15" s="83">
        <f t="shared" si="6"/>
        <v>2.0513305249935603</v>
      </c>
      <c r="AU15" s="83">
        <f t="shared" si="7"/>
        <v>0</v>
      </c>
      <c r="AV15" s="83">
        <f t="shared" si="8"/>
        <v>3.4381517821541117</v>
      </c>
      <c r="AW15" s="83">
        <f t="shared" si="9"/>
        <v>0.79784447150329096</v>
      </c>
      <c r="AX15" s="83">
        <f t="shared" si="10"/>
        <v>0</v>
      </c>
      <c r="AY15" s="83">
        <f t="shared" si="11"/>
        <v>25.40171106</v>
      </c>
      <c r="AZ15" s="83">
        <f t="shared" si="12"/>
        <v>0.24942764000000003</v>
      </c>
      <c r="BA15" s="83">
        <f t="shared" si="13"/>
        <v>4.2579900000000004E-2</v>
      </c>
      <c r="BB15" s="83">
        <f t="shared" si="14"/>
        <v>1.7077500000000002E-2</v>
      </c>
      <c r="BC15" s="83">
        <f t="shared" si="15"/>
        <v>17.553656119999999</v>
      </c>
      <c r="BD15" s="83">
        <f t="shared" si="16"/>
        <v>3.1382119999999999E-2</v>
      </c>
      <c r="BE15" s="83">
        <f t="shared" si="17"/>
        <v>4.2124500000000002E-2</v>
      </c>
      <c r="BF15" s="83">
        <f t="shared" si="18"/>
        <v>2.2107140000000001E-2</v>
      </c>
      <c r="BG15" s="83">
        <f t="shared" si="19"/>
        <v>1.739628E-2</v>
      </c>
      <c r="BH15" s="120">
        <v>3.2909999999999999</v>
      </c>
      <c r="BI15">
        <v>1.44</v>
      </c>
    </row>
    <row r="16" spans="3:61" x14ac:dyDescent="0.25">
      <c r="C16" s="101"/>
      <c r="D16" s="99"/>
      <c r="E16" s="99"/>
      <c r="F16" s="100"/>
      <c r="G16" s="120">
        <v>21.061</v>
      </c>
      <c r="H16" s="97">
        <v>43</v>
      </c>
      <c r="I16" s="25" t="s">
        <v>46</v>
      </c>
      <c r="J16" s="77">
        <v>123.18903959999999</v>
      </c>
      <c r="K16" s="77">
        <v>0.37806802</v>
      </c>
      <c r="L16" s="77">
        <f>$K$25/2</f>
        <v>2.9888909386020004E-4</v>
      </c>
      <c r="M16" s="77">
        <v>26.602614292231291</v>
      </c>
      <c r="N16" s="77">
        <v>0.29591477871132205</v>
      </c>
      <c r="O16" s="77">
        <v>1.8127668522859341</v>
      </c>
      <c r="P16" s="77">
        <v>0</v>
      </c>
      <c r="Q16" s="77">
        <v>0</v>
      </c>
      <c r="R16" s="77">
        <v>3.4085348841129113</v>
      </c>
      <c r="S16" s="77">
        <v>0</v>
      </c>
      <c r="T16" s="77">
        <v>25.998219280000001</v>
      </c>
      <c r="U16" s="77">
        <v>0.21213038000000004</v>
      </c>
      <c r="V16" s="77">
        <v>1.2422300000000001E-2</v>
      </c>
      <c r="W16" s="78">
        <f>$Q$25/2</f>
        <v>4.5980212358920525E-5</v>
      </c>
      <c r="X16" s="77">
        <v>3.3942075200000006</v>
      </c>
      <c r="Y16" s="77">
        <v>2.7819879999999998E-2</v>
      </c>
      <c r="Z16" s="77">
        <v>2.1120440000000001E-2</v>
      </c>
      <c r="AA16" s="77">
        <v>9.9074799999999998E-3</v>
      </c>
      <c r="AB16" s="80">
        <v>9.7405000000000009E-3</v>
      </c>
      <c r="AC16" s="71" t="s">
        <v>46</v>
      </c>
      <c r="AD16" s="74">
        <v>11.35</v>
      </c>
      <c r="AE16" s="108">
        <v>832</v>
      </c>
      <c r="AF16" s="71">
        <v>30.7</v>
      </c>
      <c r="AG16" s="71">
        <v>0.01</v>
      </c>
      <c r="AH16" s="71">
        <v>3.24</v>
      </c>
      <c r="AI16" s="73">
        <v>1</v>
      </c>
      <c r="AJ16" s="97">
        <v>15</v>
      </c>
      <c r="AK16" s="141" t="s">
        <v>46</v>
      </c>
      <c r="AL16" s="142">
        <v>11.35</v>
      </c>
      <c r="AM16">
        <v>4</v>
      </c>
      <c r="AN16" s="121">
        <v>30.7</v>
      </c>
      <c r="AO16" s="83">
        <f t="shared" si="1"/>
        <v>123.18903959999999</v>
      </c>
      <c r="AP16" s="83">
        <f t="shared" si="2"/>
        <v>0.37806802</v>
      </c>
      <c r="AQ16" s="83">
        <f t="shared" si="3"/>
        <v>2.9888909386020004E-4</v>
      </c>
      <c r="AR16" s="83">
        <f t="shared" si="4"/>
        <v>26.602614292231291</v>
      </c>
      <c r="AS16" s="83">
        <f t="shared" si="5"/>
        <v>0.29591477871132205</v>
      </c>
      <c r="AT16" s="83">
        <f t="shared" si="6"/>
        <v>1.8127668522859341</v>
      </c>
      <c r="AU16" s="83">
        <f t="shared" si="7"/>
        <v>0</v>
      </c>
      <c r="AV16" s="83">
        <f t="shared" si="8"/>
        <v>0</v>
      </c>
      <c r="AW16" s="83">
        <f t="shared" si="9"/>
        <v>0.76995430431395817</v>
      </c>
      <c r="AX16" s="83">
        <f t="shared" si="10"/>
        <v>0</v>
      </c>
      <c r="AY16" s="83">
        <f t="shared" si="11"/>
        <v>25.998219280000001</v>
      </c>
      <c r="AZ16" s="83">
        <f t="shared" si="12"/>
        <v>0.21213038000000004</v>
      </c>
      <c r="BA16" s="83">
        <f t="shared" si="13"/>
        <v>1.2422300000000001E-2</v>
      </c>
      <c r="BB16" s="83">
        <f t="shared" si="14"/>
        <v>4.5980212358920525E-5</v>
      </c>
      <c r="BC16" s="83">
        <f t="shared" si="15"/>
        <v>3.3942075200000006</v>
      </c>
      <c r="BD16" s="83">
        <f t="shared" si="16"/>
        <v>2.7819879999999998E-2</v>
      </c>
      <c r="BE16" s="83">
        <f t="shared" si="17"/>
        <v>2.1120440000000001E-2</v>
      </c>
      <c r="BF16" s="83">
        <f t="shared" si="18"/>
        <v>9.9074799999999998E-3</v>
      </c>
      <c r="BG16" s="83">
        <f t="shared" si="19"/>
        <v>9.7405000000000009E-3</v>
      </c>
      <c r="BH16" s="120">
        <v>21.061</v>
      </c>
      <c r="BI16">
        <v>3.24</v>
      </c>
    </row>
    <row r="17" spans="3:61" x14ac:dyDescent="0.25">
      <c r="C17" s="101"/>
      <c r="D17" s="99"/>
      <c r="E17" s="99"/>
      <c r="F17" s="100"/>
      <c r="G17" s="120">
        <v>16.065999999999999</v>
      </c>
      <c r="H17" s="97">
        <v>47</v>
      </c>
      <c r="I17" s="25" t="s">
        <v>50</v>
      </c>
      <c r="J17" s="77">
        <v>72.008449500000012</v>
      </c>
      <c r="K17" s="77">
        <v>0.25144665000000005</v>
      </c>
      <c r="L17" s="77">
        <f>$K$25/2</f>
        <v>2.9888909386020004E-4</v>
      </c>
      <c r="M17" s="77">
        <v>59.054647157776607</v>
      </c>
      <c r="N17" s="77">
        <v>0.27473623274194053</v>
      </c>
      <c r="O17" s="77">
        <v>1.5247814571213154</v>
      </c>
      <c r="P17" s="77">
        <v>0</v>
      </c>
      <c r="Q17" s="77">
        <v>0</v>
      </c>
      <c r="R17" s="77">
        <v>3.3850532728226184</v>
      </c>
      <c r="S17" s="77">
        <v>8.1414737578138059</v>
      </c>
      <c r="T17" s="77">
        <v>10.39307412</v>
      </c>
      <c r="U17" s="77">
        <v>9.9650850000000013E-2</v>
      </c>
      <c r="V17" s="78">
        <f>$P$25/2</f>
        <v>3.7245873213398656E-5</v>
      </c>
      <c r="W17" s="77">
        <v>6.5808600000000009E-3</v>
      </c>
      <c r="X17" s="78">
        <f>$R$25/2</f>
        <v>3.1642913898691437E-5</v>
      </c>
      <c r="Y17" s="77">
        <v>9.4596059999999996E-2</v>
      </c>
      <c r="Z17" s="77">
        <v>6.4789529999999998E-2</v>
      </c>
      <c r="AA17" s="77">
        <v>1.9671600000000001E-2</v>
      </c>
      <c r="AB17" s="81">
        <f>$V$25/2</f>
        <v>3.1447568609171865E-5</v>
      </c>
      <c r="AC17" s="71" t="s">
        <v>50</v>
      </c>
      <c r="AD17" s="74">
        <v>11.55</v>
      </c>
      <c r="AE17" s="108">
        <v>932</v>
      </c>
      <c r="AF17" s="71">
        <v>28.1</v>
      </c>
      <c r="AG17" s="71">
        <v>5.0000000000000001E-4</v>
      </c>
      <c r="AH17" s="71" t="s">
        <v>142</v>
      </c>
      <c r="AI17" s="73">
        <v>1</v>
      </c>
      <c r="AJ17" s="97">
        <v>16</v>
      </c>
      <c r="AK17" s="141" t="s">
        <v>50</v>
      </c>
      <c r="AL17" s="142">
        <v>11.55</v>
      </c>
      <c r="AM17">
        <v>4</v>
      </c>
      <c r="AN17" s="121">
        <v>28.1</v>
      </c>
      <c r="AO17" s="83">
        <f t="shared" si="1"/>
        <v>72.008449500000012</v>
      </c>
      <c r="AP17" s="83">
        <f t="shared" si="2"/>
        <v>0.25144665000000005</v>
      </c>
      <c r="AQ17" s="83">
        <f t="shared" si="3"/>
        <v>2.9888909386020004E-4</v>
      </c>
      <c r="AR17" s="83">
        <f t="shared" si="4"/>
        <v>59.054647157776607</v>
      </c>
      <c r="AS17" s="83">
        <f t="shared" si="5"/>
        <v>0.27473623274194053</v>
      </c>
      <c r="AT17" s="83">
        <f t="shared" si="6"/>
        <v>1.5247814571213154</v>
      </c>
      <c r="AU17" s="83">
        <f t="shared" si="7"/>
        <v>0</v>
      </c>
      <c r="AV17" s="83">
        <f t="shared" si="8"/>
        <v>0</v>
      </c>
      <c r="AW17" s="83">
        <f t="shared" si="9"/>
        <v>0.76465004066406639</v>
      </c>
      <c r="AX17" s="83">
        <f t="shared" si="10"/>
        <v>2.6551760635866466</v>
      </c>
      <c r="AY17" s="83">
        <f t="shared" si="11"/>
        <v>10.39307412</v>
      </c>
      <c r="AZ17" s="83">
        <f t="shared" si="12"/>
        <v>9.9650850000000013E-2</v>
      </c>
      <c r="BA17" s="83">
        <f t="shared" si="13"/>
        <v>3.7245873213398656E-5</v>
      </c>
      <c r="BB17" s="83">
        <f t="shared" si="14"/>
        <v>6.5808600000000009E-3</v>
      </c>
      <c r="BC17" s="83">
        <f t="shared" si="15"/>
        <v>3.1642913898691437E-5</v>
      </c>
      <c r="BD17" s="83">
        <f t="shared" si="16"/>
        <v>9.4596059999999996E-2</v>
      </c>
      <c r="BE17" s="83">
        <f t="shared" si="17"/>
        <v>6.4789529999999998E-2</v>
      </c>
      <c r="BF17" s="83">
        <f t="shared" si="18"/>
        <v>1.9671600000000001E-2</v>
      </c>
      <c r="BG17" s="83">
        <f t="shared" si="19"/>
        <v>3.1447568609171865E-5</v>
      </c>
      <c r="BH17" s="120">
        <v>16.065999999999999</v>
      </c>
      <c r="BI17">
        <v>1</v>
      </c>
    </row>
    <row r="18" spans="3:61" x14ac:dyDescent="0.25">
      <c r="C18" s="101"/>
      <c r="D18" s="99"/>
      <c r="E18" s="99"/>
      <c r="F18" s="100"/>
      <c r="G18" s="120">
        <v>20.734999999999999</v>
      </c>
      <c r="H18" s="97">
        <v>50</v>
      </c>
      <c r="I18" s="25" t="s">
        <v>53</v>
      </c>
      <c r="J18" s="77">
        <v>105.5028216</v>
      </c>
      <c r="K18" s="77">
        <v>0.34705022000000002</v>
      </c>
      <c r="L18" s="77">
        <f>$K$25/2</f>
        <v>2.9888909386020004E-4</v>
      </c>
      <c r="M18" s="77">
        <v>18.025758537810166</v>
      </c>
      <c r="N18" s="77">
        <v>0.38966199920797756</v>
      </c>
      <c r="O18" s="77">
        <v>1.604804857599158</v>
      </c>
      <c r="P18" s="77">
        <v>0</v>
      </c>
      <c r="Q18" s="77">
        <v>3.2560807387017143</v>
      </c>
      <c r="R18" s="77">
        <v>0</v>
      </c>
      <c r="S18" s="77">
        <v>0</v>
      </c>
      <c r="T18" s="77">
        <v>22.372931680000001</v>
      </c>
      <c r="U18" s="77">
        <v>0.23484978000000001</v>
      </c>
      <c r="V18" s="77">
        <v>5.3534799999999999E-3</v>
      </c>
      <c r="W18" s="78">
        <f>$Q$25/2</f>
        <v>4.5980212358920525E-5</v>
      </c>
      <c r="X18" s="77">
        <v>0.48916031999999998</v>
      </c>
      <c r="Y18" s="77">
        <v>3.8962000000000003E-3</v>
      </c>
      <c r="Z18" s="77">
        <v>9.8821800000000008E-3</v>
      </c>
      <c r="AA18" s="77">
        <v>7.8733599999999994E-3</v>
      </c>
      <c r="AB18" s="80">
        <v>1.6267900000000002E-2</v>
      </c>
      <c r="AC18" s="71" t="s">
        <v>53</v>
      </c>
      <c r="AD18" s="74">
        <v>11.52</v>
      </c>
      <c r="AE18" s="108">
        <v>776</v>
      </c>
      <c r="AF18" s="71">
        <v>30.4</v>
      </c>
      <c r="AG18" s="71">
        <v>0.01</v>
      </c>
      <c r="AH18" s="72" t="s">
        <v>142</v>
      </c>
      <c r="AI18" s="73">
        <v>1</v>
      </c>
      <c r="AJ18" s="97">
        <v>17</v>
      </c>
      <c r="AK18" s="141" t="s">
        <v>53</v>
      </c>
      <c r="AL18" s="142">
        <v>11.52</v>
      </c>
      <c r="AM18">
        <v>4</v>
      </c>
      <c r="AN18" s="121">
        <v>30.4</v>
      </c>
      <c r="AO18" s="83">
        <f t="shared" si="1"/>
        <v>105.5028216</v>
      </c>
      <c r="AP18" s="83">
        <f t="shared" si="2"/>
        <v>0.34705022000000002</v>
      </c>
      <c r="AQ18" s="83">
        <f t="shared" si="3"/>
        <v>2.9888909386020004E-4</v>
      </c>
      <c r="AR18" s="83">
        <f t="shared" si="4"/>
        <v>18.025758537810166</v>
      </c>
      <c r="AS18" s="83">
        <f t="shared" si="5"/>
        <v>0.38966199920797756</v>
      </c>
      <c r="AT18" s="83">
        <f t="shared" si="6"/>
        <v>1.604804857599158</v>
      </c>
      <c r="AU18" s="83">
        <f t="shared" si="7"/>
        <v>0</v>
      </c>
      <c r="AV18" s="83">
        <f t="shared" si="8"/>
        <v>3.2560807387017143</v>
      </c>
      <c r="AW18" s="83">
        <f t="shared" si="9"/>
        <v>0</v>
      </c>
      <c r="AX18" s="83">
        <f t="shared" si="10"/>
        <v>0</v>
      </c>
      <c r="AY18" s="83">
        <f t="shared" si="11"/>
        <v>22.372931680000001</v>
      </c>
      <c r="AZ18" s="83">
        <f t="shared" si="12"/>
        <v>0.23484978000000001</v>
      </c>
      <c r="BA18" s="83">
        <f t="shared" si="13"/>
        <v>5.3534799999999999E-3</v>
      </c>
      <c r="BB18" s="83">
        <f t="shared" si="14"/>
        <v>4.5980212358920525E-5</v>
      </c>
      <c r="BC18" s="83">
        <f t="shared" si="15"/>
        <v>0.48916031999999998</v>
      </c>
      <c r="BD18" s="83">
        <f t="shared" si="16"/>
        <v>3.8962000000000003E-3</v>
      </c>
      <c r="BE18" s="83">
        <f t="shared" si="17"/>
        <v>9.8821800000000008E-3</v>
      </c>
      <c r="BF18" s="83">
        <f t="shared" si="18"/>
        <v>7.8733599999999994E-3</v>
      </c>
      <c r="BG18" s="83">
        <f t="shared" si="19"/>
        <v>1.6267900000000002E-2</v>
      </c>
      <c r="BH18" s="120">
        <v>20.734999999999999</v>
      </c>
      <c r="BI18">
        <v>1</v>
      </c>
    </row>
    <row r="19" spans="3:61" x14ac:dyDescent="0.25">
      <c r="C19" s="101"/>
      <c r="D19" s="99"/>
      <c r="E19" s="99"/>
      <c r="F19" s="100"/>
      <c r="G19" s="120">
        <v>6.7430000000000003</v>
      </c>
      <c r="H19" s="97">
        <v>53</v>
      </c>
      <c r="I19" s="25" t="s">
        <v>56</v>
      </c>
      <c r="J19" s="77">
        <v>97.489464799999993</v>
      </c>
      <c r="K19" s="77">
        <v>2.7998262599999997</v>
      </c>
      <c r="L19" s="77">
        <v>0.10525759999999999</v>
      </c>
      <c r="M19" s="77">
        <v>16.025881024849937</v>
      </c>
      <c r="N19" s="77">
        <v>0.43173647932717657</v>
      </c>
      <c r="O19" s="77">
        <v>1.7801841144469142</v>
      </c>
      <c r="P19" s="77">
        <v>0</v>
      </c>
      <c r="Q19" s="77">
        <v>3.2790897509772474</v>
      </c>
      <c r="R19" s="77">
        <v>3.44938036470367</v>
      </c>
      <c r="S19" s="77">
        <v>0</v>
      </c>
      <c r="T19" s="77">
        <v>21.559589940000002</v>
      </c>
      <c r="U19" s="77">
        <v>0.18094775999999999</v>
      </c>
      <c r="V19" s="77">
        <v>4.2310239999999999E-2</v>
      </c>
      <c r="W19" s="77">
        <v>1.699558E-2</v>
      </c>
      <c r="X19" s="77">
        <v>19.322223619999999</v>
      </c>
      <c r="Y19" s="77">
        <v>9.7435799999999982E-3</v>
      </c>
      <c r="Z19" s="77">
        <v>0.12160567999999999</v>
      </c>
      <c r="AA19" s="77">
        <v>1.9880839999999997E-2</v>
      </c>
      <c r="AB19" s="80">
        <v>1.1541039999999999E-2</v>
      </c>
      <c r="AC19" s="71" t="s">
        <v>56</v>
      </c>
      <c r="AD19" s="74">
        <v>11.23</v>
      </c>
      <c r="AE19" s="108">
        <v>577</v>
      </c>
      <c r="AF19" s="71">
        <v>30.2</v>
      </c>
      <c r="AG19" s="71">
        <v>0.01</v>
      </c>
      <c r="AH19" s="71">
        <v>1.95</v>
      </c>
      <c r="AI19" s="73">
        <v>1</v>
      </c>
      <c r="AJ19" s="97">
        <v>18</v>
      </c>
      <c r="AK19" s="141" t="s">
        <v>56</v>
      </c>
      <c r="AL19" s="142">
        <v>11.23</v>
      </c>
      <c r="AM19">
        <v>4</v>
      </c>
      <c r="AN19" s="121">
        <v>30.2</v>
      </c>
      <c r="AO19" s="83">
        <f t="shared" si="1"/>
        <v>97.489464799999993</v>
      </c>
      <c r="AP19" s="83">
        <f t="shared" si="2"/>
        <v>2.7998262599999997</v>
      </c>
      <c r="AQ19" s="83">
        <f t="shared" si="3"/>
        <v>0.10525759999999999</v>
      </c>
      <c r="AR19" s="83">
        <f t="shared" si="4"/>
        <v>16.025881024849937</v>
      </c>
      <c r="AS19" s="83">
        <f t="shared" si="5"/>
        <v>0.43173647932717657</v>
      </c>
      <c r="AT19" s="83">
        <f t="shared" si="6"/>
        <v>1.7801841144469142</v>
      </c>
      <c r="AU19" s="83">
        <f t="shared" si="7"/>
        <v>0</v>
      </c>
      <c r="AV19" s="83">
        <f t="shared" si="8"/>
        <v>3.2790897509772474</v>
      </c>
      <c r="AW19" s="83">
        <f t="shared" si="9"/>
        <v>0.77918089423070236</v>
      </c>
      <c r="AX19" s="83">
        <f t="shared" si="10"/>
        <v>0</v>
      </c>
      <c r="AY19" s="83">
        <f t="shared" si="11"/>
        <v>21.559589940000002</v>
      </c>
      <c r="AZ19" s="83">
        <f t="shared" si="12"/>
        <v>0.18094775999999999</v>
      </c>
      <c r="BA19" s="83">
        <f t="shared" si="13"/>
        <v>4.2310239999999999E-2</v>
      </c>
      <c r="BB19" s="83">
        <f t="shared" si="14"/>
        <v>1.699558E-2</v>
      </c>
      <c r="BC19" s="83">
        <f t="shared" si="15"/>
        <v>19.322223619999999</v>
      </c>
      <c r="BD19" s="83">
        <f t="shared" si="16"/>
        <v>9.7435799999999982E-3</v>
      </c>
      <c r="BE19" s="83">
        <f t="shared" si="17"/>
        <v>0.12160567999999999</v>
      </c>
      <c r="BF19" s="83">
        <f t="shared" si="18"/>
        <v>1.9880839999999997E-2</v>
      </c>
      <c r="BG19" s="83">
        <f t="shared" si="19"/>
        <v>1.1541039999999999E-2</v>
      </c>
      <c r="BH19" s="120">
        <v>6.7430000000000003</v>
      </c>
      <c r="BI19">
        <v>1.95</v>
      </c>
    </row>
    <row r="20" spans="3:61" x14ac:dyDescent="0.25">
      <c r="C20" s="101"/>
      <c r="D20" s="99"/>
      <c r="E20" s="99"/>
      <c r="F20" s="100"/>
      <c r="G20" s="120">
        <v>2.5329999999999999</v>
      </c>
      <c r="H20" s="97">
        <v>56</v>
      </c>
      <c r="I20" s="25" t="s">
        <v>59</v>
      </c>
      <c r="J20" s="77">
        <v>113.29095119999999</v>
      </c>
      <c r="K20" s="77">
        <v>0.29087254000000001</v>
      </c>
      <c r="L20" s="77">
        <v>4.3574159999999994E-2</v>
      </c>
      <c r="M20" s="77">
        <v>14.605350377475744</v>
      </c>
      <c r="N20" s="77">
        <v>0.48981849413811041</v>
      </c>
      <c r="O20" s="77">
        <v>1.82068436329449</v>
      </c>
      <c r="P20" s="77">
        <v>0</v>
      </c>
      <c r="Q20" s="77">
        <v>3.3888769484499992</v>
      </c>
      <c r="R20" s="77">
        <v>3.4388151408246386</v>
      </c>
      <c r="S20" s="77">
        <v>0</v>
      </c>
      <c r="T20" s="77">
        <v>26.768442539999999</v>
      </c>
      <c r="U20" s="77">
        <v>0.15084159999999999</v>
      </c>
      <c r="V20" s="77">
        <v>1.4643859999999998E-2</v>
      </c>
      <c r="W20" s="78">
        <f>$Q$25/2</f>
        <v>4.5980212358920525E-5</v>
      </c>
      <c r="X20" s="77">
        <v>6.7480377999999996</v>
      </c>
      <c r="Y20" s="77">
        <v>4.4599799999999997E-3</v>
      </c>
      <c r="Z20" s="77">
        <v>2.06941E-2</v>
      </c>
      <c r="AA20" s="77">
        <v>1.1131820000000001E-2</v>
      </c>
      <c r="AB20" s="80">
        <v>8.8526200000000003E-3</v>
      </c>
      <c r="AC20" s="71" t="s">
        <v>59</v>
      </c>
      <c r="AD20" s="74">
        <v>11.32</v>
      </c>
      <c r="AE20" s="108">
        <v>712</v>
      </c>
      <c r="AF20" s="71">
        <v>30.9</v>
      </c>
      <c r="AG20" s="71">
        <v>0.01</v>
      </c>
      <c r="AH20" s="71">
        <v>2.79</v>
      </c>
      <c r="AI20" s="73">
        <v>1</v>
      </c>
      <c r="AJ20" s="97">
        <v>19</v>
      </c>
      <c r="AK20" s="141" t="s">
        <v>59</v>
      </c>
      <c r="AL20" s="142">
        <v>11.32</v>
      </c>
      <c r="AM20">
        <v>4</v>
      </c>
      <c r="AN20" s="121">
        <v>30.9</v>
      </c>
      <c r="AO20" s="83">
        <f t="shared" si="1"/>
        <v>113.29095119999999</v>
      </c>
      <c r="AP20" s="83">
        <f t="shared" si="2"/>
        <v>0.29087254000000001</v>
      </c>
      <c r="AQ20" s="83">
        <f t="shared" si="3"/>
        <v>4.3574159999999994E-2</v>
      </c>
      <c r="AR20" s="83">
        <f t="shared" si="4"/>
        <v>14.605350377475744</v>
      </c>
      <c r="AS20" s="83">
        <f t="shared" si="5"/>
        <v>0.48981849413811041</v>
      </c>
      <c r="AT20" s="83">
        <f t="shared" si="6"/>
        <v>1.82068436329449</v>
      </c>
      <c r="AU20" s="83">
        <f t="shared" si="7"/>
        <v>0</v>
      </c>
      <c r="AV20" s="83">
        <f t="shared" si="8"/>
        <v>3.3888769484499992</v>
      </c>
      <c r="AW20" s="83">
        <f t="shared" si="9"/>
        <v>0.77679431469483884</v>
      </c>
      <c r="AX20" s="83">
        <f t="shared" si="10"/>
        <v>0</v>
      </c>
      <c r="AY20" s="83">
        <f t="shared" si="11"/>
        <v>26.768442539999999</v>
      </c>
      <c r="AZ20" s="83">
        <f t="shared" si="12"/>
        <v>0.15084159999999999</v>
      </c>
      <c r="BA20" s="83">
        <f t="shared" si="13"/>
        <v>1.4643859999999998E-2</v>
      </c>
      <c r="BB20" s="83">
        <f t="shared" si="14"/>
        <v>4.5980212358920525E-5</v>
      </c>
      <c r="BC20" s="83">
        <f t="shared" si="15"/>
        <v>6.7480377999999996</v>
      </c>
      <c r="BD20" s="83">
        <f t="shared" si="16"/>
        <v>4.4599799999999997E-3</v>
      </c>
      <c r="BE20" s="83">
        <f t="shared" si="17"/>
        <v>2.06941E-2</v>
      </c>
      <c r="BF20" s="83">
        <f t="shared" si="18"/>
        <v>1.1131820000000001E-2</v>
      </c>
      <c r="BG20" s="83">
        <f t="shared" si="19"/>
        <v>8.8526200000000003E-3</v>
      </c>
      <c r="BH20" s="120">
        <v>2.5329999999999999</v>
      </c>
      <c r="BI20">
        <v>2.79</v>
      </c>
    </row>
    <row r="21" spans="3:61" x14ac:dyDescent="0.25">
      <c r="C21" s="101"/>
      <c r="D21" s="99"/>
      <c r="E21" s="99"/>
      <c r="F21" s="99"/>
      <c r="G21" s="120">
        <v>0.69</v>
      </c>
      <c r="H21" s="97">
        <v>59</v>
      </c>
      <c r="I21" s="25" t="s">
        <v>62</v>
      </c>
      <c r="J21" s="77">
        <v>56.977449999999997</v>
      </c>
      <c r="K21" s="77">
        <v>0.217475</v>
      </c>
      <c r="L21" s="77">
        <f>$K$25/2</f>
        <v>2.9888909386020004E-4</v>
      </c>
      <c r="M21" s="77">
        <v>74.281384539500777</v>
      </c>
      <c r="N21" s="77">
        <v>0.4987498232712439</v>
      </c>
      <c r="O21" s="77">
        <v>1.4695218340187894</v>
      </c>
      <c r="P21" s="77">
        <v>0</v>
      </c>
      <c r="Q21" s="77">
        <v>0</v>
      </c>
      <c r="R21" s="77">
        <v>3.5182458122986175</v>
      </c>
      <c r="S21" s="77">
        <v>12.065628708736298</v>
      </c>
      <c r="T21" s="77">
        <v>13.125024999999999</v>
      </c>
      <c r="U21" s="77">
        <v>7.3819999999999997E-2</v>
      </c>
      <c r="V21" s="78">
        <f>$P$25/2</f>
        <v>3.7245873213398656E-5</v>
      </c>
      <c r="W21" s="78">
        <f>$Q$25/2</f>
        <v>4.5980212358920525E-5</v>
      </c>
      <c r="X21" s="78">
        <f>$R$25/2</f>
        <v>3.1642913898691437E-5</v>
      </c>
      <c r="Y21" s="77">
        <v>4.8349999999999999E-3</v>
      </c>
      <c r="Z21" s="77">
        <v>7.8750000000000001E-3</v>
      </c>
      <c r="AA21" s="77">
        <v>1.5125E-2</v>
      </c>
      <c r="AB21" s="81">
        <f>$V$25/2</f>
        <v>3.1447568609171865E-5</v>
      </c>
      <c r="AC21" s="71" t="s">
        <v>62</v>
      </c>
      <c r="AD21" s="74">
        <v>11.47</v>
      </c>
      <c r="AE21" s="108">
        <v>830</v>
      </c>
      <c r="AF21" s="71">
        <v>30.3</v>
      </c>
      <c r="AG21" s="71">
        <v>0.01</v>
      </c>
      <c r="AH21" s="71">
        <v>2.42</v>
      </c>
      <c r="AI21" s="73">
        <v>1</v>
      </c>
      <c r="AJ21" s="97">
        <v>20</v>
      </c>
      <c r="AK21" s="141" t="s">
        <v>62</v>
      </c>
      <c r="AL21" s="142">
        <v>11.47</v>
      </c>
      <c r="AM21">
        <v>4</v>
      </c>
      <c r="AN21" s="121">
        <v>30.3</v>
      </c>
      <c r="AO21" s="83">
        <f t="shared" si="1"/>
        <v>56.977449999999997</v>
      </c>
      <c r="AP21" s="83">
        <f t="shared" si="2"/>
        <v>0.217475</v>
      </c>
      <c r="AQ21" s="83">
        <f t="shared" si="3"/>
        <v>2.9888909386020004E-4</v>
      </c>
      <c r="AR21" s="83">
        <f t="shared" si="4"/>
        <v>74.281384539500777</v>
      </c>
      <c r="AS21" s="83">
        <f t="shared" si="5"/>
        <v>0.4987498232712439</v>
      </c>
      <c r="AT21" s="83">
        <f t="shared" si="6"/>
        <v>1.4695218340187894</v>
      </c>
      <c r="AU21" s="83">
        <f t="shared" si="7"/>
        <v>0</v>
      </c>
      <c r="AV21" s="83">
        <f t="shared" si="8"/>
        <v>0</v>
      </c>
      <c r="AW21" s="83">
        <f t="shared" si="9"/>
        <v>0.79473691744800234</v>
      </c>
      <c r="AX21" s="83">
        <f t="shared" si="10"/>
        <v>3.9349593811333574</v>
      </c>
      <c r="AY21" s="83">
        <f t="shared" si="11"/>
        <v>13.125024999999999</v>
      </c>
      <c r="AZ21" s="83">
        <f t="shared" si="12"/>
        <v>7.3819999999999997E-2</v>
      </c>
      <c r="BA21" s="83">
        <f t="shared" si="13"/>
        <v>3.7245873213398656E-5</v>
      </c>
      <c r="BB21" s="83">
        <f t="shared" si="14"/>
        <v>4.5980212358920525E-5</v>
      </c>
      <c r="BC21" s="83">
        <f t="shared" si="15"/>
        <v>3.1642913898691437E-5</v>
      </c>
      <c r="BD21" s="83">
        <f t="shared" si="16"/>
        <v>4.8349999999999999E-3</v>
      </c>
      <c r="BE21" s="83">
        <f t="shared" si="17"/>
        <v>7.8750000000000001E-3</v>
      </c>
      <c r="BF21" s="83">
        <f t="shared" si="18"/>
        <v>1.5125E-2</v>
      </c>
      <c r="BG21" s="83">
        <f t="shared" si="19"/>
        <v>3.1447568609171865E-5</v>
      </c>
      <c r="BH21" s="120">
        <v>0.69</v>
      </c>
      <c r="BI21">
        <v>2.42</v>
      </c>
    </row>
    <row r="24" spans="3:61" x14ac:dyDescent="0.25">
      <c r="H24" t="s">
        <v>2</v>
      </c>
      <c r="I24" t="s">
        <v>95</v>
      </c>
      <c r="J24" t="s">
        <v>3</v>
      </c>
      <c r="K24" t="s">
        <v>66</v>
      </c>
      <c r="L24" t="s">
        <v>69</v>
      </c>
      <c r="M24" t="s">
        <v>65</v>
      </c>
      <c r="N24" t="s">
        <v>67</v>
      </c>
      <c r="O24" t="s">
        <v>71</v>
      </c>
      <c r="P24" t="s">
        <v>72</v>
      </c>
      <c r="Q24" t="s">
        <v>73</v>
      </c>
      <c r="R24" t="s">
        <v>74</v>
      </c>
      <c r="S24" t="s">
        <v>76</v>
      </c>
      <c r="T24" t="s">
        <v>77</v>
      </c>
      <c r="U24" t="s">
        <v>78</v>
      </c>
      <c r="V24" t="s">
        <v>79</v>
      </c>
      <c r="W24" t="s">
        <v>81</v>
      </c>
      <c r="X24" t="s">
        <v>82</v>
      </c>
      <c r="Y24" t="s">
        <v>83</v>
      </c>
    </row>
    <row r="25" spans="3:61" x14ac:dyDescent="0.25">
      <c r="H25" t="s">
        <v>92</v>
      </c>
      <c r="J25" s="75">
        <v>2.0686214108469162E-2</v>
      </c>
      <c r="K25" s="75">
        <v>5.9777818772040008E-4</v>
      </c>
      <c r="L25" s="75">
        <v>2.095256438447843E-4</v>
      </c>
      <c r="M25" s="75">
        <v>3.1557219015170301E-3</v>
      </c>
      <c r="N25" s="75">
        <v>3.7418027144962333E-2</v>
      </c>
      <c r="O25" s="75">
        <v>1.2732163180799248E-3</v>
      </c>
      <c r="P25" s="75">
        <v>7.4491746426797313E-5</v>
      </c>
      <c r="Q25" s="75">
        <v>9.196042471784105E-5</v>
      </c>
      <c r="R25" s="75">
        <v>6.3285827797382875E-5</v>
      </c>
      <c r="S25" s="75">
        <v>3.9838040184154218E-4</v>
      </c>
      <c r="T25" s="75">
        <v>7.7641472717319604E-5</v>
      </c>
      <c r="U25" s="75">
        <v>5.9461166198740797E-5</v>
      </c>
      <c r="V25" s="75">
        <v>6.289513721834373E-5</v>
      </c>
      <c r="W25" s="75">
        <v>1.0365174383482414E-4</v>
      </c>
      <c r="X25" s="75">
        <v>1.1047368658903092E-4</v>
      </c>
      <c r="Y25" s="75">
        <v>6.2488933877470325E-5</v>
      </c>
    </row>
    <row r="29" spans="3:61" x14ac:dyDescent="0.25">
      <c r="H29" t="s">
        <v>85</v>
      </c>
      <c r="I29" t="s">
        <v>86</v>
      </c>
      <c r="J29" t="s">
        <v>88</v>
      </c>
      <c r="K29" t="s">
        <v>89</v>
      </c>
      <c r="L29" t="s">
        <v>67</v>
      </c>
      <c r="M29" t="s">
        <v>87</v>
      </c>
      <c r="N29" t="s">
        <v>90</v>
      </c>
      <c r="BH29" t="s">
        <v>463</v>
      </c>
    </row>
    <row r="30" spans="3:61" x14ac:dyDescent="0.25">
      <c r="H30" t="s">
        <v>124</v>
      </c>
      <c r="I30" t="s">
        <v>125</v>
      </c>
      <c r="J30" t="s">
        <v>127</v>
      </c>
      <c r="K30" t="s">
        <v>128</v>
      </c>
      <c r="L30" t="s">
        <v>118</v>
      </c>
      <c r="M30" t="s">
        <v>132</v>
      </c>
      <c r="N30" t="s">
        <v>135</v>
      </c>
      <c r="BH30" s="75">
        <v>0</v>
      </c>
    </row>
    <row r="31" spans="3:61" x14ac:dyDescent="0.25">
      <c r="BF31" s="84"/>
      <c r="BH31" s="75">
        <v>8.8089999999999993</v>
      </c>
    </row>
    <row r="32" spans="3:61" x14ac:dyDescent="0.25">
      <c r="H32" s="7" t="s">
        <v>64</v>
      </c>
      <c r="I32" s="1" t="s">
        <v>95</v>
      </c>
      <c r="J32" s="7" t="s">
        <v>3</v>
      </c>
      <c r="K32" s="1" t="s">
        <v>65</v>
      </c>
      <c r="L32" s="1" t="s">
        <v>66</v>
      </c>
      <c r="M32" s="1" t="s">
        <v>67</v>
      </c>
      <c r="N32" s="1" t="s">
        <v>85</v>
      </c>
      <c r="O32" s="1" t="s">
        <v>86</v>
      </c>
      <c r="P32" s="1" t="s">
        <v>87</v>
      </c>
      <c r="Q32" s="1" t="s">
        <v>88</v>
      </c>
      <c r="R32" s="1" t="s">
        <v>89</v>
      </c>
      <c r="S32" s="1" t="s">
        <v>90</v>
      </c>
      <c r="T32" s="1" t="s">
        <v>69</v>
      </c>
      <c r="U32" s="1" t="s">
        <v>71</v>
      </c>
      <c r="V32" s="1" t="s">
        <v>72</v>
      </c>
      <c r="W32" s="1" t="s">
        <v>73</v>
      </c>
      <c r="X32" s="1" t="s">
        <v>74</v>
      </c>
      <c r="Y32" s="1" t="s">
        <v>76</v>
      </c>
      <c r="Z32" s="1" t="s">
        <v>77</v>
      </c>
      <c r="AA32" s="1" t="s">
        <v>78</v>
      </c>
      <c r="AB32" s="1" t="s">
        <v>79</v>
      </c>
      <c r="AC32" s="70" t="s">
        <v>136</v>
      </c>
      <c r="AD32" s="70" t="s">
        <v>137</v>
      </c>
      <c r="AE32" s="70" t="s">
        <v>138</v>
      </c>
      <c r="AF32" s="70" t="s">
        <v>139</v>
      </c>
      <c r="AG32" s="70" t="s">
        <v>140</v>
      </c>
      <c r="AH32" s="70" t="s">
        <v>141</v>
      </c>
      <c r="BH32" s="75">
        <v>0.316</v>
      </c>
    </row>
    <row r="33" spans="8:60" x14ac:dyDescent="0.25">
      <c r="H33" s="8">
        <v>7</v>
      </c>
      <c r="I33" s="25" t="s">
        <v>10</v>
      </c>
      <c r="J33" s="62">
        <v>447.90611039999999</v>
      </c>
      <c r="K33" s="62">
        <v>0.97583472000000004</v>
      </c>
      <c r="L33" s="62" t="s">
        <v>114</v>
      </c>
      <c r="M33" s="62">
        <v>56.775347875240293</v>
      </c>
      <c r="N33" s="62">
        <v>1.4892804058023665</v>
      </c>
      <c r="O33" s="62">
        <v>3.1098035648171169</v>
      </c>
      <c r="P33" s="62" t="s">
        <v>114</v>
      </c>
      <c r="Q33" s="62" t="s">
        <v>114</v>
      </c>
      <c r="R33" s="62">
        <v>3.1999853566532153</v>
      </c>
      <c r="S33" s="62" t="s">
        <v>114</v>
      </c>
      <c r="T33" s="62">
        <v>130.27946399999999</v>
      </c>
      <c r="U33" s="62">
        <v>0.88509455999999986</v>
      </c>
      <c r="V33" s="62">
        <v>4.9835519999999994E-2</v>
      </c>
      <c r="W33" s="64" t="s">
        <v>114</v>
      </c>
      <c r="X33" s="62">
        <v>2.6016479999999998E-2</v>
      </c>
      <c r="Y33" s="62">
        <v>6.3302399999999991E-3</v>
      </c>
      <c r="Z33" s="62">
        <v>9.0770399999999998E-3</v>
      </c>
      <c r="AA33" s="62">
        <v>0.19274975999999999</v>
      </c>
      <c r="AB33" s="67">
        <v>3.1056480000000001E-2</v>
      </c>
      <c r="AC33" s="71" t="s">
        <v>10</v>
      </c>
      <c r="AD33" s="74">
        <v>11.93</v>
      </c>
      <c r="AE33" s="71">
        <v>2990</v>
      </c>
      <c r="AF33" s="71">
        <v>29.3</v>
      </c>
      <c r="AG33" s="71">
        <v>0.1</v>
      </c>
      <c r="AH33" s="71">
        <v>13.36</v>
      </c>
      <c r="BH33" s="75">
        <v>16.065999999999999</v>
      </c>
    </row>
    <row r="34" spans="8:60" x14ac:dyDescent="0.25">
      <c r="BH34" s="75">
        <v>13.250999999999999</v>
      </c>
    </row>
    <row r="35" spans="8:60" x14ac:dyDescent="0.25">
      <c r="BH35" s="75">
        <v>11.193</v>
      </c>
    </row>
    <row r="36" spans="8:60" x14ac:dyDescent="0.25">
      <c r="BH36" s="75">
        <v>22.01</v>
      </c>
    </row>
    <row r="37" spans="8:60" x14ac:dyDescent="0.25">
      <c r="BH37" s="75">
        <v>20.870999999999999</v>
      </c>
    </row>
    <row r="38" spans="8:60" x14ac:dyDescent="0.25">
      <c r="BH38" s="75">
        <v>4.5999999999999999E-2</v>
      </c>
    </row>
    <row r="39" spans="8:60" x14ac:dyDescent="0.25">
      <c r="BH39" s="75">
        <v>9.6379999999999999</v>
      </c>
    </row>
    <row r="40" spans="8:60" x14ac:dyDescent="0.25">
      <c r="BH40" s="75">
        <v>24.963999999999999</v>
      </c>
    </row>
    <row r="41" spans="8:60" x14ac:dyDescent="0.25">
      <c r="BH41" s="75">
        <v>14.781000000000001</v>
      </c>
    </row>
    <row r="42" spans="8:60" x14ac:dyDescent="0.25">
      <c r="BH42" s="75">
        <v>0.55300000000000005</v>
      </c>
    </row>
    <row r="43" spans="8:60" x14ac:dyDescent="0.25">
      <c r="BH43" s="75">
        <v>11.45</v>
      </c>
    </row>
    <row r="44" spans="8:60" x14ac:dyDescent="0.25">
      <c r="BH44" s="75">
        <v>2.8420000000000001</v>
      </c>
    </row>
    <row r="45" spans="8:60" x14ac:dyDescent="0.25">
      <c r="BH45" s="75">
        <v>2.5329999999999999</v>
      </c>
    </row>
    <row r="46" spans="8:60" x14ac:dyDescent="0.25">
      <c r="BH46" s="75">
        <v>2.444</v>
      </c>
    </row>
    <row r="47" spans="8:60" x14ac:dyDescent="0.25">
      <c r="BH47" s="75">
        <v>11.914</v>
      </c>
    </row>
    <row r="48" spans="8:60" x14ac:dyDescent="0.25">
      <c r="BH48" s="75">
        <v>4.1040000000000001</v>
      </c>
    </row>
    <row r="49" spans="60:60" x14ac:dyDescent="0.25">
      <c r="BH49" s="75">
        <v>0.69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31"/>
  <sheetViews>
    <sheetView zoomScale="120" zoomScaleNormal="120" workbookViewId="0">
      <selection activeCell="F28" sqref="F28"/>
    </sheetView>
  </sheetViews>
  <sheetFormatPr defaultRowHeight="15.75" x14ac:dyDescent="0.25"/>
  <cols>
    <col min="2" max="2" width="22.625" bestFit="1" customWidth="1"/>
    <col min="3" max="3" width="15" bestFit="1" customWidth="1"/>
    <col min="4" max="4" width="12" bestFit="1" customWidth="1"/>
    <col min="5" max="5" width="10.125" bestFit="1" customWidth="1"/>
    <col min="6" max="6" width="10.5" bestFit="1" customWidth="1"/>
    <col min="7" max="7" width="13.5" bestFit="1" customWidth="1"/>
    <col min="8" max="8" width="9.125" bestFit="1" customWidth="1"/>
    <col min="9" max="9" width="11.25" bestFit="1" customWidth="1"/>
    <col min="10" max="10" width="12.25" bestFit="1" customWidth="1"/>
    <col min="11" max="11" width="13" bestFit="1" customWidth="1"/>
    <col min="12" max="12" width="10.875" bestFit="1" customWidth="1"/>
    <col min="13" max="13" width="10.125" bestFit="1" customWidth="1"/>
    <col min="14" max="14" width="10.125" customWidth="1"/>
    <col min="15" max="15" width="11.25" bestFit="1" customWidth="1"/>
    <col min="16" max="16" width="11.75" bestFit="1" customWidth="1"/>
    <col min="17" max="17" width="12.5" bestFit="1" customWidth="1"/>
    <col min="18" max="18" width="9.125" bestFit="1" customWidth="1"/>
    <col min="19" max="19" width="8.125" bestFit="1" customWidth="1"/>
    <col min="20" max="20" width="10.125" bestFit="1" customWidth="1"/>
    <col min="21" max="22" width="8.5" bestFit="1" customWidth="1"/>
    <col min="23" max="23" width="8.375" bestFit="1" customWidth="1"/>
    <col min="24" max="24" width="8.875" bestFit="1" customWidth="1"/>
    <col min="25" max="25" width="8.5" bestFit="1" customWidth="1"/>
    <col min="26" max="26" width="8.375" bestFit="1" customWidth="1"/>
    <col min="27" max="27" width="8.875" bestFit="1" customWidth="1"/>
    <col min="28" max="28" width="8.375" bestFit="1" customWidth="1"/>
    <col min="29" max="29" width="8.5" bestFit="1" customWidth="1"/>
    <col min="30" max="31" width="8.375" bestFit="1" customWidth="1"/>
    <col min="32" max="32" width="8.5" bestFit="1" customWidth="1"/>
    <col min="33" max="34" width="8.375" bestFit="1" customWidth="1"/>
    <col min="35" max="35" width="8" bestFit="1" customWidth="1"/>
    <col min="36" max="36" width="10.125" bestFit="1" customWidth="1"/>
    <col min="37" max="37" width="11.25" bestFit="1" customWidth="1"/>
    <col min="38" max="39" width="11" bestFit="1" customWidth="1"/>
    <col min="40" max="40" width="11.25" bestFit="1" customWidth="1"/>
    <col min="41" max="41" width="11" bestFit="1" customWidth="1"/>
    <col min="42" max="42" width="11.25" bestFit="1" customWidth="1"/>
    <col min="43" max="43" width="10.5" bestFit="1" customWidth="1"/>
    <col min="44" max="44" width="11" bestFit="1" customWidth="1"/>
    <col min="45" max="45" width="11.625" bestFit="1" customWidth="1"/>
    <col min="46" max="46" width="11.5" bestFit="1" customWidth="1"/>
    <col min="47" max="47" width="11" bestFit="1" customWidth="1"/>
    <col min="48" max="48" width="11.625" bestFit="1" customWidth="1"/>
    <col min="49" max="49" width="11.5" bestFit="1" customWidth="1"/>
    <col min="50" max="50" width="15.875" bestFit="1" customWidth="1"/>
    <col min="51" max="51" width="11.5" bestFit="1" customWidth="1"/>
    <col min="52" max="52" width="11.25" bestFit="1" customWidth="1"/>
    <col min="53" max="53" width="15.875" bestFit="1" customWidth="1"/>
    <col min="54" max="54" width="10.375" bestFit="1" customWidth="1"/>
  </cols>
  <sheetData>
    <row r="1" spans="2:18" x14ac:dyDescent="0.25">
      <c r="E1" t="s">
        <v>219</v>
      </c>
      <c r="G1" t="s">
        <v>221</v>
      </c>
      <c r="H1" t="s">
        <v>290</v>
      </c>
      <c r="I1" t="s">
        <v>295</v>
      </c>
    </row>
    <row r="2" spans="2:18" x14ac:dyDescent="0.25">
      <c r="C2" s="105" t="s">
        <v>217</v>
      </c>
      <c r="E2" t="s">
        <v>220</v>
      </c>
      <c r="G2" t="s">
        <v>222</v>
      </c>
    </row>
    <row r="3" spans="2:18" x14ac:dyDescent="0.25">
      <c r="C3" s="104" t="s">
        <v>218</v>
      </c>
      <c r="E3" t="s">
        <v>220</v>
      </c>
      <c r="G3" t="s">
        <v>223</v>
      </c>
    </row>
    <row r="4" spans="2:18" x14ac:dyDescent="0.25">
      <c r="C4" s="107" t="s">
        <v>291</v>
      </c>
    </row>
    <row r="9" spans="2:18" x14ac:dyDescent="0.25">
      <c r="B9" s="117" t="s">
        <v>137</v>
      </c>
      <c r="C9" s="70" t="s">
        <v>141</v>
      </c>
      <c r="D9" s="70" t="s">
        <v>138</v>
      </c>
      <c r="E9" s="70" t="s">
        <v>136</v>
      </c>
      <c r="F9" s="70"/>
      <c r="G9" s="106" t="s">
        <v>137</v>
      </c>
      <c r="H9" s="105" t="s">
        <v>236</v>
      </c>
      <c r="I9" s="105" t="s">
        <v>265</v>
      </c>
      <c r="J9" s="105" t="s">
        <v>460</v>
      </c>
      <c r="K9" s="105" t="s">
        <v>267</v>
      </c>
      <c r="L9" s="104" t="s">
        <v>230</v>
      </c>
      <c r="M9" s="104" t="s">
        <v>236</v>
      </c>
      <c r="N9" s="104"/>
      <c r="O9" s="104" t="s">
        <v>265</v>
      </c>
      <c r="P9" s="104" t="s">
        <v>461</v>
      </c>
      <c r="Q9" s="104" t="s">
        <v>267</v>
      </c>
      <c r="R9" s="105"/>
    </row>
    <row r="10" spans="2:18" x14ac:dyDescent="0.25">
      <c r="B10" s="118">
        <v>11.98</v>
      </c>
      <c r="C10" s="71">
        <v>16.14</v>
      </c>
      <c r="D10" s="108">
        <v>3290</v>
      </c>
      <c r="E10" s="71" t="s">
        <v>4</v>
      </c>
      <c r="F10" s="121"/>
      <c r="G10" s="119">
        <v>11</v>
      </c>
      <c r="H10" s="105">
        <v>-34.9514</v>
      </c>
      <c r="I10" s="113">
        <v>268.87</v>
      </c>
      <c r="J10" s="116">
        <f t="shared" ref="J10:J29" si="0">((D10-I10)/D10)</f>
        <v>0.9182765957446809</v>
      </c>
      <c r="K10" s="113">
        <v>8.0282000000000001E-5</v>
      </c>
      <c r="L10" s="104">
        <v>10.237299999999999</v>
      </c>
      <c r="M10" s="114">
        <v>-1.143E-15</v>
      </c>
      <c r="N10" s="114"/>
      <c r="O10" s="114">
        <v>118.91</v>
      </c>
      <c r="P10" s="115">
        <f>(D10-O10)/D10</f>
        <v>0.96385714285714286</v>
      </c>
      <c r="Q10" s="114">
        <v>3.5303999999999999E-5</v>
      </c>
    </row>
    <row r="11" spans="2:18" x14ac:dyDescent="0.25">
      <c r="B11" s="118">
        <v>11.76</v>
      </c>
      <c r="C11" s="71">
        <v>6</v>
      </c>
      <c r="D11" s="108">
        <v>2370</v>
      </c>
      <c r="E11" s="71" t="s">
        <v>8</v>
      </c>
      <c r="F11" s="121"/>
      <c r="G11" s="119">
        <v>11</v>
      </c>
      <c r="H11" s="105">
        <v>-52.517000000000003</v>
      </c>
      <c r="I11" s="113">
        <v>309.83999999999997</v>
      </c>
      <c r="J11" s="116">
        <f t="shared" si="0"/>
        <v>0.86926582278481002</v>
      </c>
      <c r="K11" s="113">
        <v>8.9400000000000005E-5</v>
      </c>
      <c r="L11" s="104">
        <v>7.18933</v>
      </c>
      <c r="M11" s="114">
        <v>3.2889100000000003E-8</v>
      </c>
      <c r="N11" s="114"/>
      <c r="O11" s="114">
        <v>115.58</v>
      </c>
      <c r="P11" s="115">
        <f t="shared" ref="P11:P29" si="1">(D11-O11)/D11</f>
        <v>0.95123206751054856</v>
      </c>
      <c r="Q11" s="114">
        <v>1.0514E-5</v>
      </c>
    </row>
    <row r="12" spans="2:18" x14ac:dyDescent="0.25">
      <c r="B12" s="118">
        <v>11.93</v>
      </c>
      <c r="C12" s="71">
        <v>13.36</v>
      </c>
      <c r="D12" s="108">
        <v>2990</v>
      </c>
      <c r="E12" s="71" t="s">
        <v>10</v>
      </c>
      <c r="F12" s="121"/>
      <c r="G12" s="119">
        <v>11</v>
      </c>
      <c r="H12" s="105">
        <v>-37.447600000000001</v>
      </c>
      <c r="I12" s="113">
        <v>372.88</v>
      </c>
      <c r="J12" s="116">
        <f t="shared" si="0"/>
        <v>0.87529096989966548</v>
      </c>
      <c r="K12" s="113">
        <v>1.1404E-4</v>
      </c>
      <c r="L12" s="104">
        <v>10.490500000000001</v>
      </c>
      <c r="M12" s="114">
        <v>-7.9928E-14</v>
      </c>
      <c r="N12" s="114"/>
      <c r="O12" s="114">
        <v>170.79</v>
      </c>
      <c r="P12" s="115">
        <f t="shared" si="1"/>
        <v>0.94287959866220739</v>
      </c>
      <c r="Q12" s="114">
        <v>6.1241999999999994E-5</v>
      </c>
    </row>
    <row r="13" spans="2:18" x14ac:dyDescent="0.25">
      <c r="B13" s="118">
        <v>10.92</v>
      </c>
      <c r="C13" s="71">
        <v>0.95</v>
      </c>
      <c r="D13" s="108">
        <v>4380</v>
      </c>
      <c r="E13" s="71" t="s">
        <v>14</v>
      </c>
      <c r="F13" s="121"/>
      <c r="G13" s="119">
        <v>10</v>
      </c>
      <c r="H13" s="105">
        <v>-13.462300000000001</v>
      </c>
      <c r="I13" s="113">
        <v>155.31</v>
      </c>
      <c r="J13" s="116">
        <f t="shared" si="0"/>
        <v>0.96454109589041082</v>
      </c>
      <c r="K13" s="113">
        <v>3.2398999999999999E-5</v>
      </c>
      <c r="L13" s="104">
        <v>7.3152799999999996</v>
      </c>
      <c r="M13" s="114">
        <v>6.6392800000000004E-12</v>
      </c>
      <c r="N13" s="114"/>
      <c r="O13" s="114">
        <v>127.39</v>
      </c>
      <c r="P13" s="115">
        <f t="shared" si="1"/>
        <v>0.97091552511415513</v>
      </c>
      <c r="Q13" s="114">
        <v>1.7983E-5</v>
      </c>
    </row>
    <row r="14" spans="2:18" x14ac:dyDescent="0.25">
      <c r="B14" s="118">
        <v>11.82</v>
      </c>
      <c r="C14" s="71">
        <v>10.08</v>
      </c>
      <c r="D14" s="108">
        <v>1896</v>
      </c>
      <c r="E14" s="71" t="s">
        <v>16</v>
      </c>
      <c r="F14" s="121"/>
      <c r="G14" s="119">
        <v>11</v>
      </c>
      <c r="H14" s="105">
        <v>-63.238199999999999</v>
      </c>
      <c r="I14" s="113">
        <v>389.31</v>
      </c>
      <c r="J14" s="116">
        <f t="shared" si="0"/>
        <v>0.79466772151898735</v>
      </c>
      <c r="K14" s="113">
        <v>1.4825E-4</v>
      </c>
      <c r="L14" s="104">
        <v>7.3082599999999998</v>
      </c>
      <c r="M14" s="114">
        <v>2.7051199999999999E-9</v>
      </c>
      <c r="N14" s="114"/>
      <c r="O14" s="114">
        <v>112.23</v>
      </c>
      <c r="P14" s="115">
        <f t="shared" si="1"/>
        <v>0.94080696202531644</v>
      </c>
      <c r="Q14" s="114">
        <v>4.6689E-5</v>
      </c>
    </row>
    <row r="15" spans="2:18" x14ac:dyDescent="0.25">
      <c r="B15" s="118">
        <v>11.54</v>
      </c>
      <c r="C15" s="71">
        <v>4.3</v>
      </c>
      <c r="D15" s="108">
        <v>1378</v>
      </c>
      <c r="E15" s="71" t="s">
        <v>19</v>
      </c>
      <c r="F15" s="121"/>
      <c r="G15" s="119">
        <v>11</v>
      </c>
      <c r="H15" s="105">
        <v>-61.953200000000002</v>
      </c>
      <c r="I15" s="113">
        <v>410.11</v>
      </c>
      <c r="J15" s="116">
        <f t="shared" si="0"/>
        <v>0.7023875181422351</v>
      </c>
      <c r="K15" s="113">
        <v>1.5447E-4</v>
      </c>
      <c r="L15" s="104">
        <v>7.2728599999999997</v>
      </c>
      <c r="M15" s="114">
        <v>7.2408400000000004E-9</v>
      </c>
      <c r="N15" s="114"/>
      <c r="O15" s="114">
        <v>106.61</v>
      </c>
      <c r="P15" s="115">
        <f t="shared" si="1"/>
        <v>0.92263425253991294</v>
      </c>
      <c r="Q15" s="114">
        <v>5.5716E-5</v>
      </c>
    </row>
    <row r="16" spans="2:18" x14ac:dyDescent="0.25">
      <c r="B16" s="118">
        <v>11.76</v>
      </c>
      <c r="C16" s="71">
        <v>6.57</v>
      </c>
      <c r="D16" s="108">
        <v>1648</v>
      </c>
      <c r="E16" s="71" t="s">
        <v>22</v>
      </c>
      <c r="F16" s="121"/>
      <c r="G16" s="119">
        <v>11</v>
      </c>
      <c r="H16" s="105">
        <v>-58.456899999999997</v>
      </c>
      <c r="I16" s="113">
        <v>426.65</v>
      </c>
      <c r="J16" s="116">
        <f t="shared" si="0"/>
        <v>0.74111043689320388</v>
      </c>
      <c r="K16" s="113">
        <v>1.518E-4</v>
      </c>
      <c r="L16" s="104">
        <v>7.5531100000000002</v>
      </c>
      <c r="M16" s="114">
        <v>1.84937E-9</v>
      </c>
      <c r="N16" s="114"/>
      <c r="O16" s="114">
        <v>120.87</v>
      </c>
      <c r="P16" s="115">
        <f t="shared" si="1"/>
        <v>0.9266565533980583</v>
      </c>
      <c r="Q16" s="114">
        <v>4.8717999999999997E-5</v>
      </c>
    </row>
    <row r="17" spans="2:17" x14ac:dyDescent="0.25">
      <c r="B17" s="118">
        <v>10.94</v>
      </c>
      <c r="C17" s="71">
        <v>0.05</v>
      </c>
      <c r="D17" s="108">
        <v>2920</v>
      </c>
      <c r="E17" s="71" t="s">
        <v>25</v>
      </c>
      <c r="F17" s="121"/>
      <c r="G17" s="119">
        <v>10</v>
      </c>
      <c r="H17" s="105">
        <v>-27.4101</v>
      </c>
      <c r="I17" s="113">
        <v>141.01</v>
      </c>
      <c r="J17" s="116">
        <f t="shared" si="0"/>
        <v>0.95170890410958897</v>
      </c>
      <c r="K17" s="113">
        <v>8.3127999999999994E-5</v>
      </c>
      <c r="L17" s="104">
        <v>7.0176999999999996</v>
      </c>
      <c r="M17" s="114">
        <v>-1.36538E-12</v>
      </c>
      <c r="N17" s="114"/>
      <c r="O17" s="114">
        <v>112.24</v>
      </c>
      <c r="P17" s="115">
        <f t="shared" si="1"/>
        <v>0.96156164383561649</v>
      </c>
      <c r="Q17" s="114">
        <v>5.3621E-5</v>
      </c>
    </row>
    <row r="18" spans="2:17" x14ac:dyDescent="0.25">
      <c r="B18" s="118">
        <v>11.69</v>
      </c>
      <c r="C18" s="71">
        <v>6.26</v>
      </c>
      <c r="D18" s="108">
        <v>1206</v>
      </c>
      <c r="E18" s="71" t="s">
        <v>29</v>
      </c>
      <c r="F18" s="121"/>
      <c r="G18" s="119">
        <v>11</v>
      </c>
      <c r="H18" s="105">
        <v>-63.502499999999998</v>
      </c>
      <c r="I18" s="113">
        <v>403.32</v>
      </c>
      <c r="J18" s="116">
        <f t="shared" si="0"/>
        <v>0.66557213930348269</v>
      </c>
      <c r="K18" s="113">
        <v>1.3247000000000001E-4</v>
      </c>
      <c r="L18" s="104">
        <v>8.3062400000000007</v>
      </c>
      <c r="M18" s="114">
        <v>5.4262599999999999E-14</v>
      </c>
      <c r="N18" s="114"/>
      <c r="O18" s="114">
        <v>97.635000000000005</v>
      </c>
      <c r="P18" s="115">
        <f t="shared" si="1"/>
        <v>0.91904228855721393</v>
      </c>
      <c r="Q18" s="114">
        <v>3.3997E-5</v>
      </c>
    </row>
    <row r="19" spans="2:17" x14ac:dyDescent="0.25">
      <c r="B19" s="118">
        <v>11.33</v>
      </c>
      <c r="C19" s="71">
        <v>3.81</v>
      </c>
      <c r="D19" s="108">
        <v>903</v>
      </c>
      <c r="E19" s="71" t="s">
        <v>32</v>
      </c>
      <c r="F19" s="121"/>
      <c r="G19" s="119">
        <v>11</v>
      </c>
      <c r="H19" s="105">
        <v>-61.674799999999998</v>
      </c>
      <c r="I19" s="113">
        <v>393.82</v>
      </c>
      <c r="J19" s="116">
        <f t="shared" si="0"/>
        <v>0.56387596899224812</v>
      </c>
      <c r="K19" s="113">
        <v>1.1471E-4</v>
      </c>
      <c r="L19" s="104">
        <v>6.8501099999999999</v>
      </c>
      <c r="M19" s="114">
        <v>4.5047E-10</v>
      </c>
      <c r="N19" s="114"/>
      <c r="O19" s="114">
        <v>109.26</v>
      </c>
      <c r="P19" s="115">
        <f t="shared" si="1"/>
        <v>0.87900332225913624</v>
      </c>
      <c r="Q19" s="114">
        <v>1.3832000000000001E-5</v>
      </c>
    </row>
    <row r="20" spans="2:17" x14ac:dyDescent="0.25">
      <c r="B20" s="118">
        <v>11.61</v>
      </c>
      <c r="C20" s="71">
        <v>4</v>
      </c>
      <c r="D20" s="108">
        <v>1118</v>
      </c>
      <c r="E20" s="71" t="s">
        <v>35</v>
      </c>
      <c r="F20" s="121"/>
      <c r="G20" s="119">
        <v>11</v>
      </c>
      <c r="H20" s="105">
        <v>-53.862499999999997</v>
      </c>
      <c r="I20" s="113">
        <v>447.99</v>
      </c>
      <c r="J20" s="116">
        <f t="shared" si="0"/>
        <v>0.59929338103756713</v>
      </c>
      <c r="K20" s="113">
        <v>1.315E-4</v>
      </c>
      <c r="L20" s="104">
        <v>9.2376799999999992</v>
      </c>
      <c r="M20" s="114">
        <v>6.3532200000000003E-14</v>
      </c>
      <c r="N20" s="114"/>
      <c r="O20" s="114">
        <v>111.98</v>
      </c>
      <c r="P20" s="115">
        <f t="shared" si="1"/>
        <v>0.89983899821109126</v>
      </c>
      <c r="Q20" s="114">
        <v>4.1365000000000001E-5</v>
      </c>
    </row>
    <row r="21" spans="2:17" x14ac:dyDescent="0.25">
      <c r="B21" s="118">
        <v>11.41</v>
      </c>
      <c r="C21" s="71" t="s">
        <v>142</v>
      </c>
      <c r="D21" s="108">
        <v>1161</v>
      </c>
      <c r="E21" s="71" t="s">
        <v>39</v>
      </c>
      <c r="F21" s="121"/>
      <c r="G21" s="119">
        <v>11</v>
      </c>
      <c r="H21" s="105">
        <v>-56.067399999999999</v>
      </c>
      <c r="I21" s="113">
        <v>423.79</v>
      </c>
      <c r="J21" s="116">
        <f t="shared" si="0"/>
        <v>0.634978466838932</v>
      </c>
      <c r="K21" s="113">
        <v>1.2180000000000001E-4</v>
      </c>
      <c r="L21" s="104">
        <v>6.87202</v>
      </c>
      <c r="M21" s="114">
        <v>1.8340700000000001E-9</v>
      </c>
      <c r="N21" s="114"/>
      <c r="O21" s="114">
        <v>137.19999999999999</v>
      </c>
      <c r="P21" s="115">
        <f t="shared" si="1"/>
        <v>0.88182601205857014</v>
      </c>
      <c r="Q21" s="114">
        <v>2.3195000000000001E-5</v>
      </c>
    </row>
    <row r="22" spans="2:17" x14ac:dyDescent="0.25">
      <c r="B22" s="118">
        <v>11.6</v>
      </c>
      <c r="C22" s="71">
        <v>6.27</v>
      </c>
      <c r="D22" s="108">
        <v>939</v>
      </c>
      <c r="E22" s="71" t="s">
        <v>41</v>
      </c>
      <c r="F22" s="121"/>
      <c r="G22" s="119">
        <v>11</v>
      </c>
      <c r="H22" s="105">
        <v>-67.439300000000003</v>
      </c>
      <c r="I22" s="113">
        <v>368.36</v>
      </c>
      <c r="J22" s="116">
        <f t="shared" si="0"/>
        <v>0.60771033013844511</v>
      </c>
      <c r="K22" s="113">
        <v>1.1894E-4</v>
      </c>
      <c r="L22" s="104">
        <v>7.2581300000000004</v>
      </c>
      <c r="M22" s="114">
        <v>6.5683500000000004E-10</v>
      </c>
      <c r="N22" s="114"/>
      <c r="O22" s="114">
        <v>89.897999999999996</v>
      </c>
      <c r="P22" s="115">
        <f t="shared" si="1"/>
        <v>0.90426198083067089</v>
      </c>
      <c r="Q22" s="114">
        <v>2.6200999999999999E-5</v>
      </c>
    </row>
    <row r="23" spans="2:17" x14ac:dyDescent="0.25">
      <c r="B23" s="118">
        <v>11.29</v>
      </c>
      <c r="C23" s="71">
        <v>1.44</v>
      </c>
      <c r="D23" s="108">
        <v>679</v>
      </c>
      <c r="E23" s="71" t="s">
        <v>44</v>
      </c>
      <c r="F23" s="121"/>
      <c r="G23" s="119">
        <v>11</v>
      </c>
      <c r="H23" s="105">
        <v>-83.2256</v>
      </c>
      <c r="I23" s="113">
        <v>361.99</v>
      </c>
      <c r="J23" s="116">
        <f t="shared" si="0"/>
        <v>0.46687776141384385</v>
      </c>
      <c r="K23" s="113">
        <v>1.016E-4</v>
      </c>
      <c r="L23" s="104">
        <v>4.4054700000000002</v>
      </c>
      <c r="M23" s="114">
        <v>4.46363E-8</v>
      </c>
      <c r="N23" s="114"/>
      <c r="O23" s="114">
        <v>88.51</v>
      </c>
      <c r="P23" s="115">
        <f t="shared" si="1"/>
        <v>0.86964653902798239</v>
      </c>
      <c r="Q23" s="114">
        <v>-2.0634999999999998E-6</v>
      </c>
    </row>
    <row r="24" spans="2:17" x14ac:dyDescent="0.25">
      <c r="B24" s="118">
        <v>11.35</v>
      </c>
      <c r="C24" s="71">
        <v>3.24</v>
      </c>
      <c r="D24" s="108">
        <v>832</v>
      </c>
      <c r="E24" s="71" t="s">
        <v>46</v>
      </c>
      <c r="F24" s="121"/>
      <c r="G24" s="119">
        <v>11</v>
      </c>
      <c r="H24" s="105">
        <v>-67.9529</v>
      </c>
      <c r="I24" s="113">
        <v>393.93</v>
      </c>
      <c r="J24" s="116">
        <f t="shared" si="0"/>
        <v>0.5265264423076923</v>
      </c>
      <c r="K24" s="113">
        <v>1.0942000000000001E-4</v>
      </c>
      <c r="L24" s="104">
        <v>7.0121500000000001</v>
      </c>
      <c r="M24" s="114">
        <v>2.9221399999999999E-12</v>
      </c>
      <c r="N24" s="114"/>
      <c r="O24" s="114">
        <v>84.912999999999997</v>
      </c>
      <c r="P24" s="115">
        <f t="shared" si="1"/>
        <v>0.89794110576923081</v>
      </c>
      <c r="Q24" s="114">
        <v>1.6152000000000001E-5</v>
      </c>
    </row>
    <row r="25" spans="2:17" x14ac:dyDescent="0.25">
      <c r="B25" s="118">
        <v>11.55</v>
      </c>
      <c r="C25" s="71" t="s">
        <v>142</v>
      </c>
      <c r="D25" s="108">
        <v>932</v>
      </c>
      <c r="E25" s="71" t="s">
        <v>50</v>
      </c>
      <c r="F25" s="121"/>
      <c r="G25" s="119">
        <v>11</v>
      </c>
      <c r="H25" s="105">
        <v>-41.069899999999997</v>
      </c>
      <c r="I25" s="113">
        <v>360.15</v>
      </c>
      <c r="J25" s="116">
        <f t="shared" si="0"/>
        <v>0.61357296137339057</v>
      </c>
      <c r="K25" s="113">
        <v>1.1082E-4</v>
      </c>
      <c r="L25" s="104">
        <v>10.182</v>
      </c>
      <c r="M25" s="114">
        <v>8.2017400000000001E-13</v>
      </c>
      <c r="N25" s="114"/>
      <c r="O25" s="114">
        <v>136.16</v>
      </c>
      <c r="P25" s="115">
        <f t="shared" si="1"/>
        <v>0.85390557939914169</v>
      </c>
      <c r="Q25" s="114">
        <v>4.9381E-5</v>
      </c>
    </row>
    <row r="26" spans="2:17" x14ac:dyDescent="0.25">
      <c r="B26" s="118">
        <v>11.52</v>
      </c>
      <c r="C26" s="72" t="s">
        <v>142</v>
      </c>
      <c r="D26" s="108">
        <v>776</v>
      </c>
      <c r="E26" s="71" t="s">
        <v>53</v>
      </c>
      <c r="F26" s="121"/>
      <c r="G26" s="119">
        <v>11</v>
      </c>
      <c r="H26" s="105">
        <v>-66.479100000000003</v>
      </c>
      <c r="I26" s="113">
        <v>358.33</v>
      </c>
      <c r="J26" s="116">
        <f t="shared" si="0"/>
        <v>0.53823453608247429</v>
      </c>
      <c r="K26" s="113">
        <v>1.2459999999999999E-4</v>
      </c>
      <c r="L26" s="104">
        <v>9.7704900000000006</v>
      </c>
      <c r="M26" s="114">
        <v>1.3777899999999999E-12</v>
      </c>
      <c r="N26" s="114"/>
      <c r="O26" s="114">
        <v>60.715000000000003</v>
      </c>
      <c r="P26" s="115">
        <f t="shared" si="1"/>
        <v>0.92175902061855663</v>
      </c>
      <c r="Q26" s="114">
        <v>4.6066999999999998E-5</v>
      </c>
    </row>
    <row r="27" spans="2:17" x14ac:dyDescent="0.25">
      <c r="B27" s="118">
        <v>11.23</v>
      </c>
      <c r="C27" s="71">
        <v>1.95</v>
      </c>
      <c r="D27" s="108">
        <v>577</v>
      </c>
      <c r="E27" s="71" t="s">
        <v>56</v>
      </c>
      <c r="F27" s="121"/>
      <c r="G27" s="119">
        <v>11</v>
      </c>
      <c r="H27" s="105">
        <v>-61.226900000000001</v>
      </c>
      <c r="I27" s="113">
        <v>412.82</v>
      </c>
      <c r="J27" s="116">
        <f t="shared" si="0"/>
        <v>0.28454072790294627</v>
      </c>
      <c r="K27" s="113">
        <v>1.1161E-4</v>
      </c>
      <c r="L27" s="104">
        <v>7.0231500000000002</v>
      </c>
      <c r="M27" s="114">
        <v>1.0294399999999999E-9</v>
      </c>
      <c r="N27" s="114"/>
      <c r="O27" s="114">
        <v>94.869</v>
      </c>
      <c r="P27" s="115">
        <f t="shared" si="1"/>
        <v>0.83558232235701901</v>
      </c>
      <c r="Q27" s="114">
        <v>1.9808000000000001E-5</v>
      </c>
    </row>
    <row r="28" spans="2:17" x14ac:dyDescent="0.25">
      <c r="B28" s="118">
        <v>11.32</v>
      </c>
      <c r="C28" s="71">
        <v>2.79</v>
      </c>
      <c r="D28" s="108">
        <v>712</v>
      </c>
      <c r="E28" s="71" t="s">
        <v>59</v>
      </c>
      <c r="F28" s="121"/>
      <c r="G28" s="119">
        <v>11</v>
      </c>
      <c r="H28" s="105">
        <v>-66.986500000000007</v>
      </c>
      <c r="I28" s="113">
        <v>404.56</v>
      </c>
      <c r="J28" s="116">
        <f t="shared" si="0"/>
        <v>0.43179775280898874</v>
      </c>
      <c r="K28" s="113">
        <v>1.2104000000000001E-4</v>
      </c>
      <c r="L28" s="104">
        <v>7.1384600000000002</v>
      </c>
      <c r="M28" s="114">
        <v>-2.55481E-14</v>
      </c>
      <c r="N28" s="114"/>
      <c r="O28" s="114">
        <v>97.872</v>
      </c>
      <c r="P28" s="115">
        <f t="shared" si="1"/>
        <v>0.86253932584269666</v>
      </c>
      <c r="Q28" s="114">
        <v>1.9633E-5</v>
      </c>
    </row>
    <row r="29" spans="2:17" x14ac:dyDescent="0.25">
      <c r="B29" s="118">
        <v>11.47</v>
      </c>
      <c r="C29" s="71">
        <v>2.42</v>
      </c>
      <c r="D29" s="108">
        <v>830</v>
      </c>
      <c r="E29" s="71" t="s">
        <v>62</v>
      </c>
      <c r="F29" s="121"/>
      <c r="G29" s="119">
        <v>11</v>
      </c>
      <c r="H29" s="105">
        <v>-49.5274</v>
      </c>
      <c r="I29" s="113">
        <v>423</v>
      </c>
      <c r="J29" s="116">
        <f t="shared" si="0"/>
        <v>0.49036144578313251</v>
      </c>
      <c r="K29" s="113">
        <v>1.1746E-4</v>
      </c>
      <c r="L29" s="104">
        <v>9.5938999999999997</v>
      </c>
      <c r="M29" s="114">
        <v>1.9121900000000002E-12</v>
      </c>
      <c r="N29" s="114"/>
      <c r="O29" s="114">
        <v>118.13</v>
      </c>
      <c r="P29" s="115">
        <f t="shared" si="1"/>
        <v>0.85767469879518077</v>
      </c>
      <c r="Q29" s="114">
        <v>3.4762999999999999E-5</v>
      </c>
    </row>
    <row r="34" spans="2:54" x14ac:dyDescent="0.25">
      <c r="B34" s="105" t="s">
        <v>217</v>
      </c>
      <c r="D34" t="s">
        <v>475</v>
      </c>
    </row>
    <row r="35" spans="2:54" x14ac:dyDescent="0.25">
      <c r="B35" t="s">
        <v>224</v>
      </c>
      <c r="C35" t="s">
        <v>225</v>
      </c>
      <c r="D35" t="s">
        <v>469</v>
      </c>
      <c r="E35" t="s">
        <v>225</v>
      </c>
      <c r="G35" t="s">
        <v>226</v>
      </c>
      <c r="H35" t="s">
        <v>227</v>
      </c>
      <c r="I35" t="s">
        <v>228</v>
      </c>
      <c r="J35" t="s">
        <v>229</v>
      </c>
      <c r="K35" t="s">
        <v>230</v>
      </c>
      <c r="L35" t="s">
        <v>231</v>
      </c>
      <c r="M35" t="s">
        <v>232</v>
      </c>
      <c r="O35" t="s">
        <v>233</v>
      </c>
      <c r="P35" t="s">
        <v>234</v>
      </c>
      <c r="Q35" t="s">
        <v>235</v>
      </c>
      <c r="R35" t="s">
        <v>236</v>
      </c>
      <c r="S35" t="s">
        <v>237</v>
      </c>
      <c r="T35" t="s">
        <v>238</v>
      </c>
      <c r="U35" t="s">
        <v>239</v>
      </c>
      <c r="V35" t="s">
        <v>240</v>
      </c>
      <c r="W35" t="s">
        <v>241</v>
      </c>
      <c r="X35" t="s">
        <v>242</v>
      </c>
      <c r="Y35" t="s">
        <v>243</v>
      </c>
      <c r="Z35" t="s">
        <v>244</v>
      </c>
      <c r="AA35" t="s">
        <v>245</v>
      </c>
      <c r="AB35" t="s">
        <v>246</v>
      </c>
      <c r="AC35" t="s">
        <v>247</v>
      </c>
      <c r="AD35" t="s">
        <v>248</v>
      </c>
      <c r="AE35" t="s">
        <v>249</v>
      </c>
      <c r="AF35" t="s">
        <v>250</v>
      </c>
      <c r="AG35" t="s">
        <v>251</v>
      </c>
      <c r="AH35" t="s">
        <v>252</v>
      </c>
      <c r="AI35" t="s">
        <v>253</v>
      </c>
      <c r="AJ35" t="s">
        <v>254</v>
      </c>
      <c r="AK35" t="s">
        <v>255</v>
      </c>
      <c r="AL35" t="s">
        <v>256</v>
      </c>
      <c r="AM35" s="105" t="s">
        <v>257</v>
      </c>
      <c r="AN35" t="s">
        <v>258</v>
      </c>
      <c r="AO35" t="s">
        <v>470</v>
      </c>
      <c r="AP35" t="s">
        <v>259</v>
      </c>
      <c r="AQ35" t="s">
        <v>260</v>
      </c>
      <c r="AR35" t="s">
        <v>261</v>
      </c>
      <c r="AS35" t="s">
        <v>262</v>
      </c>
      <c r="AT35" t="s">
        <v>263</v>
      </c>
      <c r="AU35" t="s">
        <v>471</v>
      </c>
      <c r="AV35" t="s">
        <v>472</v>
      </c>
      <c r="AW35" t="s">
        <v>473</v>
      </c>
      <c r="AX35" t="s">
        <v>474</v>
      </c>
      <c r="AY35" t="s">
        <v>264</v>
      </c>
      <c r="AZ35" t="s">
        <v>265</v>
      </c>
      <c r="BA35" t="s">
        <v>266</v>
      </c>
      <c r="BB35" t="s">
        <v>267</v>
      </c>
    </row>
    <row r="36" spans="2:54" x14ac:dyDescent="0.25">
      <c r="B36">
        <v>2</v>
      </c>
      <c r="C36" t="s">
        <v>268</v>
      </c>
      <c r="D36">
        <v>2</v>
      </c>
      <c r="E36" t="s">
        <v>268</v>
      </c>
      <c r="G36">
        <v>1</v>
      </c>
      <c r="H36">
        <v>-99</v>
      </c>
      <c r="I36">
        <v>-99</v>
      </c>
      <c r="J36">
        <v>-99</v>
      </c>
      <c r="K36">
        <v>11.98</v>
      </c>
      <c r="L36">
        <v>4</v>
      </c>
      <c r="M36">
        <v>25.6</v>
      </c>
      <c r="O36">
        <v>3.1853199999999998E-2</v>
      </c>
      <c r="P36">
        <v>2.1555999999999999E-2</v>
      </c>
      <c r="Q36">
        <v>6.0042300000000002E-3</v>
      </c>
      <c r="R36">
        <v>15.0741</v>
      </c>
      <c r="S36" s="75">
        <v>1.9439000000000001E-2</v>
      </c>
      <c r="T36" s="75">
        <v>2.5999999999999998E-5</v>
      </c>
      <c r="U36" s="75">
        <v>1.2302E-8</v>
      </c>
      <c r="V36" s="75">
        <v>1.8132999999999999E-3</v>
      </c>
      <c r="W36" s="75">
        <v>6.1940999999999995E-5</v>
      </c>
      <c r="X36" s="75">
        <v>9.2126000000000005E-5</v>
      </c>
      <c r="Y36" s="75">
        <v>0</v>
      </c>
      <c r="Z36" s="75">
        <v>0</v>
      </c>
      <c r="AA36" s="75">
        <v>5.1073999999999999E-5</v>
      </c>
      <c r="AB36" s="75">
        <v>0</v>
      </c>
      <c r="AC36" s="75">
        <v>4.9881999999999999E-3</v>
      </c>
      <c r="AD36" s="75">
        <v>0</v>
      </c>
      <c r="AE36" s="75">
        <v>0</v>
      </c>
      <c r="AF36" s="75">
        <v>1.1255E-7</v>
      </c>
      <c r="AG36" s="75">
        <v>5.6692000000000004E-10</v>
      </c>
      <c r="AH36" s="75">
        <v>1.9887999999999999E-6</v>
      </c>
      <c r="AI36" s="75">
        <v>1.1539000000000001E-6</v>
      </c>
      <c r="AJ36" s="75">
        <v>0</v>
      </c>
      <c r="AK36" s="75">
        <v>0</v>
      </c>
      <c r="AL36" s="75">
        <v>0</v>
      </c>
      <c r="AM36" s="75">
        <v>1.1719E-2</v>
      </c>
      <c r="AN36" s="75">
        <v>0</v>
      </c>
      <c r="AO36">
        <v>-999.99900000000002</v>
      </c>
      <c r="AP36">
        <v>-999.99900000000002</v>
      </c>
      <c r="AQ36">
        <v>0.18310000000000001</v>
      </c>
      <c r="AR36">
        <v>1.2886</v>
      </c>
      <c r="AS36">
        <v>6.0129000000000001</v>
      </c>
      <c r="AT36">
        <v>-999.99900000000002</v>
      </c>
      <c r="AU36">
        <v>-999.99900000000002</v>
      </c>
      <c r="AV36">
        <v>-999.99900000000002</v>
      </c>
      <c r="AW36">
        <v>-999.99900000000002</v>
      </c>
      <c r="AX36">
        <v>-999.99900000000002</v>
      </c>
      <c r="AY36" t="s">
        <v>270</v>
      </c>
      <c r="AZ36" s="75">
        <v>3315.8</v>
      </c>
      <c r="BA36" s="75">
        <v>1.2033</v>
      </c>
      <c r="BB36" s="75">
        <v>1.5943000000000001E-3</v>
      </c>
    </row>
    <row r="37" spans="2:54" x14ac:dyDescent="0.25">
      <c r="B37">
        <v>2</v>
      </c>
      <c r="C37" t="s">
        <v>268</v>
      </c>
      <c r="D37">
        <v>2</v>
      </c>
      <c r="E37" t="s">
        <v>268</v>
      </c>
      <c r="G37">
        <v>2</v>
      </c>
      <c r="H37">
        <v>-99</v>
      </c>
      <c r="I37">
        <v>-99</v>
      </c>
      <c r="J37">
        <v>-99</v>
      </c>
      <c r="K37">
        <v>11.76</v>
      </c>
      <c r="L37">
        <v>4</v>
      </c>
      <c r="M37">
        <v>25.6</v>
      </c>
      <c r="O37">
        <v>2.2209300000000001E-2</v>
      </c>
      <c r="P37">
        <v>1.7887199999999999E-2</v>
      </c>
      <c r="Q37">
        <v>1.0472E-2</v>
      </c>
      <c r="R37">
        <v>31.7651</v>
      </c>
      <c r="S37" s="75">
        <v>1.8737E-2</v>
      </c>
      <c r="T37" s="75">
        <v>1.0006E-4</v>
      </c>
      <c r="U37" s="75">
        <v>1.2302E-8</v>
      </c>
      <c r="V37" s="75">
        <v>1.4869E-3</v>
      </c>
      <c r="W37" s="75">
        <v>2.8561999999999999E-5</v>
      </c>
      <c r="X37" s="75">
        <v>2.7819999999999999E-4</v>
      </c>
      <c r="Y37" s="75">
        <v>0</v>
      </c>
      <c r="Z37" s="75">
        <v>0</v>
      </c>
      <c r="AA37" s="75">
        <v>5.2979000000000002E-5</v>
      </c>
      <c r="AB37" s="75">
        <v>0</v>
      </c>
      <c r="AC37" s="75">
        <v>3.7382000000000001E-3</v>
      </c>
      <c r="AD37" s="75">
        <v>0</v>
      </c>
      <c r="AE37" s="75">
        <v>0</v>
      </c>
      <c r="AF37" s="75">
        <v>8.3746000000000002E-10</v>
      </c>
      <c r="AG37" s="75">
        <v>1.3814E-5</v>
      </c>
      <c r="AH37" s="75">
        <v>5.7474000000000002E-7</v>
      </c>
      <c r="AI37" s="75">
        <v>1.7051999999999999E-7</v>
      </c>
      <c r="AJ37" s="75">
        <v>0</v>
      </c>
      <c r="AK37" s="75">
        <v>0</v>
      </c>
      <c r="AL37" s="75">
        <v>1.4672E-4</v>
      </c>
      <c r="AM37" s="75">
        <v>6.9823999999999997E-3</v>
      </c>
      <c r="AN37" s="75">
        <v>0</v>
      </c>
      <c r="AO37">
        <v>-999.99900000000002</v>
      </c>
      <c r="AP37">
        <v>-999.99900000000002</v>
      </c>
      <c r="AQ37">
        <v>0.2823</v>
      </c>
      <c r="AR37">
        <v>5.8992000000000004</v>
      </c>
      <c r="AS37">
        <v>3.3214000000000001</v>
      </c>
      <c r="AT37">
        <v>-2.3809999999999998</v>
      </c>
      <c r="AU37">
        <v>-999.99900000000002</v>
      </c>
      <c r="AV37">
        <v>-999.99900000000002</v>
      </c>
      <c r="AW37">
        <v>-999.99900000000002</v>
      </c>
      <c r="AX37">
        <v>-999.99900000000002</v>
      </c>
      <c r="AY37" t="s">
        <v>271</v>
      </c>
      <c r="AZ37" s="75">
        <v>2379.1</v>
      </c>
      <c r="BA37" s="75">
        <v>0.99819000000000002</v>
      </c>
      <c r="BB37" s="75">
        <v>1.1115999999999999E-3</v>
      </c>
    </row>
    <row r="38" spans="2:54" x14ac:dyDescent="0.25">
      <c r="B38">
        <v>2</v>
      </c>
      <c r="C38" t="s">
        <v>268</v>
      </c>
      <c r="D38">
        <v>2</v>
      </c>
      <c r="E38" t="s">
        <v>268</v>
      </c>
      <c r="G38">
        <v>3</v>
      </c>
      <c r="H38">
        <v>-99</v>
      </c>
      <c r="I38">
        <v>-99</v>
      </c>
      <c r="J38">
        <v>-99</v>
      </c>
      <c r="K38">
        <v>11.93</v>
      </c>
      <c r="L38">
        <v>4</v>
      </c>
      <c r="M38">
        <v>29.3</v>
      </c>
      <c r="O38">
        <v>3.3240199999999998E-2</v>
      </c>
      <c r="P38">
        <v>2.19209E-2</v>
      </c>
      <c r="Q38">
        <v>3.2182000000000001E-3</v>
      </c>
      <c r="R38">
        <v>7.8020300000000002</v>
      </c>
      <c r="S38" s="75">
        <v>1.9494999999999998E-2</v>
      </c>
      <c r="T38" s="75">
        <v>2.4970999999999999E-5</v>
      </c>
      <c r="U38" s="75">
        <v>1.2302E-8</v>
      </c>
      <c r="V38" s="75">
        <v>1.4176E-3</v>
      </c>
      <c r="W38" s="75">
        <v>7.8425999999999998E-5</v>
      </c>
      <c r="X38" s="75">
        <v>8.7777999999999999E-5</v>
      </c>
      <c r="Y38" s="75">
        <v>0</v>
      </c>
      <c r="Z38" s="75">
        <v>0</v>
      </c>
      <c r="AA38" s="75">
        <v>2.2860999999999999E-4</v>
      </c>
      <c r="AB38" s="75">
        <v>0</v>
      </c>
      <c r="AC38" s="75">
        <v>4.8323000000000003E-3</v>
      </c>
      <c r="AD38" s="75">
        <v>0</v>
      </c>
      <c r="AE38" s="75">
        <v>0</v>
      </c>
      <c r="AF38" s="75">
        <v>8.3747999999999999E-10</v>
      </c>
      <c r="AG38" s="75">
        <v>4.6622E-7</v>
      </c>
      <c r="AH38" s="75">
        <v>9.9677E-8</v>
      </c>
      <c r="AI38" s="75">
        <v>1.3895000000000001E-7</v>
      </c>
      <c r="AJ38" s="75">
        <v>0</v>
      </c>
      <c r="AK38" s="75">
        <v>0</v>
      </c>
      <c r="AL38" s="75">
        <v>5.2626999999999996E-6</v>
      </c>
      <c r="AM38" s="75">
        <v>1.3782000000000001E-2</v>
      </c>
      <c r="AN38" s="75">
        <v>0</v>
      </c>
      <c r="AO38">
        <v>-999.99900000000002</v>
      </c>
      <c r="AP38">
        <v>-999.99900000000002</v>
      </c>
      <c r="AQ38">
        <v>4.4699999999999997E-2</v>
      </c>
      <c r="AR38">
        <v>4.0970000000000004</v>
      </c>
      <c r="AS38">
        <v>4.2548000000000004</v>
      </c>
      <c r="AT38">
        <v>-6.3388</v>
      </c>
      <c r="AU38">
        <v>-999.99900000000002</v>
      </c>
      <c r="AV38">
        <v>-999.99900000000002</v>
      </c>
      <c r="AW38">
        <v>-999.99900000000002</v>
      </c>
      <c r="AX38">
        <v>-999.99900000000002</v>
      </c>
      <c r="AY38" t="s">
        <v>272</v>
      </c>
      <c r="AZ38" s="75">
        <v>3935.3</v>
      </c>
      <c r="BA38" s="75">
        <v>1.2195</v>
      </c>
      <c r="BB38" s="75">
        <v>1.6636999999999999E-3</v>
      </c>
    </row>
    <row r="39" spans="2:54" x14ac:dyDescent="0.25">
      <c r="B39">
        <v>2</v>
      </c>
      <c r="C39" t="s">
        <v>268</v>
      </c>
      <c r="D39">
        <v>2</v>
      </c>
      <c r="E39" t="s">
        <v>268</v>
      </c>
      <c r="G39">
        <v>4</v>
      </c>
      <c r="H39">
        <v>-99</v>
      </c>
      <c r="I39">
        <v>-99</v>
      </c>
      <c r="J39">
        <v>-99</v>
      </c>
      <c r="K39">
        <v>10.92</v>
      </c>
      <c r="L39">
        <v>4</v>
      </c>
      <c r="M39">
        <v>30.2</v>
      </c>
      <c r="O39">
        <v>1.9125800000000001E-3</v>
      </c>
      <c r="P39">
        <v>4.2276899999999999E-2</v>
      </c>
      <c r="Q39">
        <v>5.5118300000000002E-2</v>
      </c>
      <c r="R39">
        <v>93.004499999999993</v>
      </c>
      <c r="S39" s="75">
        <v>3.1868E-2</v>
      </c>
      <c r="T39" s="75">
        <v>3.9076000000000003E-5</v>
      </c>
      <c r="U39" s="75">
        <v>1.5559E-6</v>
      </c>
      <c r="V39" s="75">
        <v>1.2721E-2</v>
      </c>
      <c r="W39" s="75">
        <v>2.4590999999999999E-5</v>
      </c>
      <c r="X39" s="75">
        <v>1.1828E-4</v>
      </c>
      <c r="Y39" s="75">
        <v>7.9058000000000001E-5</v>
      </c>
      <c r="Z39" s="75">
        <v>0</v>
      </c>
      <c r="AA39" s="75">
        <v>5.0976000000000001E-5</v>
      </c>
      <c r="AB39" s="75">
        <v>0</v>
      </c>
      <c r="AC39" s="75">
        <v>8.5797000000000002E-6</v>
      </c>
      <c r="AD39" s="75">
        <v>0</v>
      </c>
      <c r="AE39" s="75">
        <v>0</v>
      </c>
      <c r="AF39" s="75">
        <v>8.3800999999999998E-10</v>
      </c>
      <c r="AG39" s="75">
        <v>4.4337999999999998E-6</v>
      </c>
      <c r="AH39" s="75">
        <v>3.5437000000000002E-7</v>
      </c>
      <c r="AI39" s="75">
        <v>2.7433E-7</v>
      </c>
      <c r="AJ39" s="75">
        <v>0</v>
      </c>
      <c r="AK39" s="75">
        <v>0</v>
      </c>
      <c r="AL39" s="75">
        <v>2.6830000000000002E-4</v>
      </c>
      <c r="AM39" s="75">
        <v>1.5074000000000001E-3</v>
      </c>
      <c r="AN39" s="75">
        <v>0</v>
      </c>
      <c r="AO39">
        <v>-999.99900000000002</v>
      </c>
      <c r="AP39">
        <v>-999.99900000000002</v>
      </c>
      <c r="AQ39">
        <v>-1.7562</v>
      </c>
      <c r="AR39">
        <v>6.0271999999999997</v>
      </c>
      <c r="AS39">
        <v>1.2692000000000001</v>
      </c>
      <c r="AT39">
        <v>-4.5517000000000003</v>
      </c>
      <c r="AU39">
        <v>-999.99900000000002</v>
      </c>
      <c r="AV39">
        <v>-999.99900000000002</v>
      </c>
      <c r="AW39">
        <v>-999.99900000000002</v>
      </c>
      <c r="AX39">
        <v>-999.99900000000002</v>
      </c>
      <c r="AY39" t="s">
        <v>273</v>
      </c>
      <c r="AZ39" s="75">
        <v>3142.7</v>
      </c>
      <c r="BA39" s="75">
        <v>1.3121</v>
      </c>
      <c r="BB39" s="75">
        <v>9.5724999999999996E-5</v>
      </c>
    </row>
    <row r="40" spans="2:54" x14ac:dyDescent="0.25">
      <c r="B40">
        <v>2</v>
      </c>
      <c r="C40" t="s">
        <v>268</v>
      </c>
      <c r="D40">
        <v>2</v>
      </c>
      <c r="E40" t="s">
        <v>268</v>
      </c>
      <c r="G40">
        <v>5</v>
      </c>
      <c r="H40">
        <v>-99</v>
      </c>
      <c r="I40">
        <v>-99</v>
      </c>
      <c r="J40">
        <v>-99</v>
      </c>
      <c r="K40">
        <v>11.82</v>
      </c>
      <c r="L40">
        <v>4</v>
      </c>
      <c r="M40">
        <v>29.8</v>
      </c>
      <c r="O40">
        <v>2.04323E-2</v>
      </c>
      <c r="P40">
        <v>1.3749300000000001E-2</v>
      </c>
      <c r="Q40">
        <v>-1.2484499999999999E-3</v>
      </c>
      <c r="R40">
        <v>-4.8440899999999996</v>
      </c>
      <c r="S40" s="75">
        <v>1.0491E-2</v>
      </c>
      <c r="T40" s="75">
        <v>1.4137E-5</v>
      </c>
      <c r="U40" s="75">
        <v>1.2299E-8</v>
      </c>
      <c r="V40" s="75">
        <v>9.1149999999999998E-4</v>
      </c>
      <c r="W40" s="75">
        <v>3.3636000000000001E-5</v>
      </c>
      <c r="X40" s="75">
        <v>5.8182E-5</v>
      </c>
      <c r="Y40" s="75">
        <v>0</v>
      </c>
      <c r="Z40" s="75">
        <v>0</v>
      </c>
      <c r="AA40" s="75">
        <v>5.0214999999999999E-5</v>
      </c>
      <c r="AB40" s="75">
        <v>0</v>
      </c>
      <c r="AC40" s="75">
        <v>2.3324000000000001E-3</v>
      </c>
      <c r="AD40" s="75">
        <v>0</v>
      </c>
      <c r="AE40" s="75">
        <v>0</v>
      </c>
      <c r="AF40" s="75">
        <v>8.3724E-10</v>
      </c>
      <c r="AG40" s="75">
        <v>5.6675000000000003E-10</v>
      </c>
      <c r="AH40" s="75">
        <v>7.2855E-8</v>
      </c>
      <c r="AI40" s="75">
        <v>1.4679999999999999E-7</v>
      </c>
      <c r="AJ40" s="75">
        <v>0</v>
      </c>
      <c r="AK40" s="75">
        <v>0</v>
      </c>
      <c r="AL40" s="75">
        <v>2.2143E-4</v>
      </c>
      <c r="AM40" s="75">
        <v>1.0799E-2</v>
      </c>
      <c r="AN40" s="75">
        <v>0</v>
      </c>
      <c r="AO40">
        <v>-999.99900000000002</v>
      </c>
      <c r="AP40">
        <v>-999.99900000000002</v>
      </c>
      <c r="AQ40">
        <v>-0.1739</v>
      </c>
      <c r="AR40">
        <v>1.2809999999999999</v>
      </c>
      <c r="AS40">
        <v>4.0377999999999998</v>
      </c>
      <c r="AT40">
        <v>-3.2907000000000002</v>
      </c>
      <c r="AU40">
        <v>-999.99900000000002</v>
      </c>
      <c r="AV40">
        <v>-999.99900000000002</v>
      </c>
      <c r="AW40">
        <v>-999.99900000000002</v>
      </c>
      <c r="AX40">
        <v>-999.99900000000002</v>
      </c>
      <c r="AY40" t="s">
        <v>274</v>
      </c>
      <c r="AZ40" s="75">
        <v>2871.6</v>
      </c>
      <c r="BA40" s="75">
        <v>0.71104999999999996</v>
      </c>
      <c r="BB40" s="75">
        <v>1.0226E-3</v>
      </c>
    </row>
    <row r="41" spans="2:54" x14ac:dyDescent="0.25">
      <c r="B41">
        <v>2</v>
      </c>
      <c r="C41" t="s">
        <v>268</v>
      </c>
      <c r="D41">
        <v>2</v>
      </c>
      <c r="E41" t="s">
        <v>268</v>
      </c>
      <c r="G41">
        <v>6</v>
      </c>
      <c r="H41">
        <v>-99</v>
      </c>
      <c r="I41">
        <v>-99</v>
      </c>
      <c r="J41">
        <v>-99</v>
      </c>
      <c r="K41">
        <v>11.54</v>
      </c>
      <c r="L41">
        <v>4</v>
      </c>
      <c r="M41">
        <v>30.1</v>
      </c>
      <c r="O41">
        <v>1.5964699999999998E-2</v>
      </c>
      <c r="P41">
        <v>1.24566E-2</v>
      </c>
      <c r="Q41">
        <v>5.1502700000000002E-3</v>
      </c>
      <c r="R41">
        <v>22.6187</v>
      </c>
      <c r="S41" s="75">
        <v>1.1727E-2</v>
      </c>
      <c r="T41" s="75">
        <v>6.2144999999999995E-5</v>
      </c>
      <c r="U41" s="75">
        <v>1.2299E-8</v>
      </c>
      <c r="V41" s="75">
        <v>1.1077000000000001E-3</v>
      </c>
      <c r="W41" s="75">
        <v>1.6592000000000001E-4</v>
      </c>
      <c r="X41" s="75">
        <v>8.3807000000000006E-5</v>
      </c>
      <c r="Y41" s="75">
        <v>0</v>
      </c>
      <c r="Z41" s="75">
        <v>4.2243000000000002E-5</v>
      </c>
      <c r="AA41" s="75">
        <v>5.3118000000000002E-5</v>
      </c>
      <c r="AB41" s="75">
        <v>0</v>
      </c>
      <c r="AC41" s="75">
        <v>2.4697E-3</v>
      </c>
      <c r="AD41" s="75">
        <v>0</v>
      </c>
      <c r="AE41" s="75">
        <v>0</v>
      </c>
      <c r="AF41" s="75">
        <v>1.0959E-7</v>
      </c>
      <c r="AG41" s="75">
        <v>4.1075000000000002E-5</v>
      </c>
      <c r="AH41" s="75">
        <v>1.5240999999999999E-6</v>
      </c>
      <c r="AI41" s="75">
        <v>7.6901000000000003E-7</v>
      </c>
      <c r="AJ41" s="75">
        <v>0</v>
      </c>
      <c r="AK41" s="75">
        <v>0</v>
      </c>
      <c r="AL41" s="75">
        <v>1.8647999999999999E-4</v>
      </c>
      <c r="AM41" s="75">
        <v>5.7625999999999997E-3</v>
      </c>
      <c r="AN41" s="75">
        <v>0</v>
      </c>
      <c r="AO41">
        <v>-999.99900000000002</v>
      </c>
      <c r="AP41">
        <v>-999.99900000000002</v>
      </c>
      <c r="AQ41">
        <v>0.1192</v>
      </c>
      <c r="AR41">
        <v>6.4101999999999997</v>
      </c>
      <c r="AS41">
        <v>5.3845000000000001</v>
      </c>
      <c r="AT41">
        <v>-2.2784</v>
      </c>
      <c r="AU41">
        <v>-999.99900000000002</v>
      </c>
      <c r="AV41">
        <v>-999.99900000000002</v>
      </c>
      <c r="AW41">
        <v>-999.99900000000002</v>
      </c>
      <c r="AX41">
        <v>-999.99900000000002</v>
      </c>
      <c r="AY41" t="s">
        <v>275</v>
      </c>
      <c r="AZ41" s="75">
        <v>1945.4</v>
      </c>
      <c r="BA41" s="75">
        <v>0.68523999999999996</v>
      </c>
      <c r="BB41" s="75">
        <v>7.9903000000000005E-4</v>
      </c>
    </row>
    <row r="42" spans="2:54" x14ac:dyDescent="0.25">
      <c r="B42">
        <v>2</v>
      </c>
      <c r="C42" t="s">
        <v>268</v>
      </c>
      <c r="D42">
        <v>2</v>
      </c>
      <c r="E42" t="s">
        <v>268</v>
      </c>
      <c r="G42">
        <v>7</v>
      </c>
      <c r="H42">
        <v>-99</v>
      </c>
      <c r="I42">
        <v>-99</v>
      </c>
      <c r="J42">
        <v>-99</v>
      </c>
      <c r="K42">
        <v>11.76</v>
      </c>
      <c r="L42">
        <v>4</v>
      </c>
      <c r="M42">
        <v>30.1</v>
      </c>
      <c r="O42">
        <v>1.74834E-2</v>
      </c>
      <c r="P42">
        <v>1.2796099999999999E-2</v>
      </c>
      <c r="Q42">
        <v>-3.2990299999999999E-4</v>
      </c>
      <c r="R42">
        <v>-1.39568</v>
      </c>
      <c r="S42" s="75">
        <v>9.6684000000000006E-3</v>
      </c>
      <c r="T42" s="75">
        <v>1.5437000000000001E-5</v>
      </c>
      <c r="U42" s="75">
        <v>1.2647999999999999E-6</v>
      </c>
      <c r="V42" s="75">
        <v>1.0168E-3</v>
      </c>
      <c r="W42" s="75">
        <v>3.4783000000000002E-5</v>
      </c>
      <c r="X42" s="75">
        <v>6.2216000000000002E-5</v>
      </c>
      <c r="Y42" s="75">
        <v>0</v>
      </c>
      <c r="Z42" s="75">
        <v>0</v>
      </c>
      <c r="AA42" s="75">
        <v>5.0436000000000003E-5</v>
      </c>
      <c r="AB42" s="75">
        <v>0</v>
      </c>
      <c r="AC42" s="75">
        <v>1.8549E-3</v>
      </c>
      <c r="AD42" s="75">
        <v>0</v>
      </c>
      <c r="AE42" s="75">
        <v>0</v>
      </c>
      <c r="AF42" s="75">
        <v>8.3723000000000001E-10</v>
      </c>
      <c r="AG42" s="75">
        <v>1.5996000000000001E-5</v>
      </c>
      <c r="AH42" s="75">
        <v>6.2967999999999998E-8</v>
      </c>
      <c r="AI42" s="75">
        <v>1.0254E-7</v>
      </c>
      <c r="AJ42" s="75">
        <v>0</v>
      </c>
      <c r="AK42" s="75">
        <v>0</v>
      </c>
      <c r="AL42" s="75">
        <v>3.6628000000000002E-4</v>
      </c>
      <c r="AM42" s="75">
        <v>9.5767999999999999E-3</v>
      </c>
      <c r="AN42" s="75">
        <v>0</v>
      </c>
      <c r="AO42">
        <v>-999.99900000000002</v>
      </c>
      <c r="AP42">
        <v>-999.99900000000002</v>
      </c>
      <c r="AQ42">
        <v>-0.22570000000000001</v>
      </c>
      <c r="AR42">
        <v>5.7805</v>
      </c>
      <c r="AS42">
        <v>3.9102000000000001</v>
      </c>
      <c r="AT42">
        <v>-2.8426</v>
      </c>
      <c r="AU42">
        <v>-999.99900000000002</v>
      </c>
      <c r="AV42">
        <v>-999.99900000000002</v>
      </c>
      <c r="AW42">
        <v>-999.99900000000002</v>
      </c>
      <c r="AX42">
        <v>-999.99900000000002</v>
      </c>
      <c r="AY42" t="s">
        <v>276</v>
      </c>
      <c r="AZ42" s="75">
        <v>2605.1</v>
      </c>
      <c r="BA42" s="75">
        <v>0.64629999999999999</v>
      </c>
      <c r="BB42" s="75">
        <v>8.7505000000000005E-4</v>
      </c>
    </row>
    <row r="43" spans="2:54" x14ac:dyDescent="0.25">
      <c r="B43">
        <v>2</v>
      </c>
      <c r="C43" t="s">
        <v>268</v>
      </c>
      <c r="D43">
        <v>2</v>
      </c>
      <c r="E43" t="s">
        <v>268</v>
      </c>
      <c r="G43">
        <v>8</v>
      </c>
      <c r="H43">
        <v>-99</v>
      </c>
      <c r="I43">
        <v>-99</v>
      </c>
      <c r="J43">
        <v>-99</v>
      </c>
      <c r="K43">
        <v>10.94</v>
      </c>
      <c r="L43">
        <v>4</v>
      </c>
      <c r="M43">
        <v>29.6</v>
      </c>
      <c r="O43">
        <v>1.94678E-3</v>
      </c>
      <c r="P43">
        <v>3.1945500000000002E-2</v>
      </c>
      <c r="Q43">
        <v>3.5152599999999999E-2</v>
      </c>
      <c r="R43">
        <v>89.672600000000003</v>
      </c>
      <c r="S43" s="75">
        <v>1.2433E-2</v>
      </c>
      <c r="T43" s="75">
        <v>1.7591000000000001E-5</v>
      </c>
      <c r="U43" s="75">
        <v>1.4814999999999999E-6</v>
      </c>
      <c r="V43" s="75">
        <v>1.2437999999999999E-2</v>
      </c>
      <c r="W43" s="75">
        <v>2.8325000000000001E-5</v>
      </c>
      <c r="X43" s="75">
        <v>5.8096000000000001E-5</v>
      </c>
      <c r="Y43" s="75">
        <v>5.3664E-5</v>
      </c>
      <c r="Z43" s="75">
        <v>0</v>
      </c>
      <c r="AA43" s="75">
        <v>5.0359999999999999E-5</v>
      </c>
      <c r="AB43" s="75">
        <v>0</v>
      </c>
      <c r="AC43" s="75">
        <v>2.9981999999999999E-6</v>
      </c>
      <c r="AD43" s="75">
        <v>0</v>
      </c>
      <c r="AE43" s="75">
        <v>0</v>
      </c>
      <c r="AF43" s="75">
        <v>8.3763000000000003E-10</v>
      </c>
      <c r="AG43" s="75">
        <v>4.6933999999999998E-6</v>
      </c>
      <c r="AH43" s="75">
        <v>1.0658000000000001E-7</v>
      </c>
      <c r="AI43" s="75">
        <v>2.4312000000000002E-7</v>
      </c>
      <c r="AJ43" s="75">
        <v>0</v>
      </c>
      <c r="AK43" s="75">
        <v>0</v>
      </c>
      <c r="AL43" s="75">
        <v>3.4812999999999999E-4</v>
      </c>
      <c r="AM43" s="75">
        <v>1.4794999999999999E-3</v>
      </c>
      <c r="AN43" s="75">
        <v>0</v>
      </c>
      <c r="AO43">
        <v>-999.99900000000002</v>
      </c>
      <c r="AP43">
        <v>-999.99900000000002</v>
      </c>
      <c r="AQ43">
        <v>-2.1968999999999999</v>
      </c>
      <c r="AR43">
        <v>6.0643000000000002</v>
      </c>
      <c r="AS43">
        <v>1.2719</v>
      </c>
      <c r="AT43">
        <v>-5.1974</v>
      </c>
      <c r="AU43">
        <v>-999.99900000000002</v>
      </c>
      <c r="AV43">
        <v>-999.99900000000002</v>
      </c>
      <c r="AW43">
        <v>-999.99900000000002</v>
      </c>
      <c r="AX43">
        <v>-999.99900000000002</v>
      </c>
      <c r="AY43" t="s">
        <v>277</v>
      </c>
      <c r="AZ43" s="75">
        <v>2161.5</v>
      </c>
      <c r="BA43" s="75">
        <v>0.85628000000000004</v>
      </c>
      <c r="BB43" s="75">
        <v>9.7435999999999993E-5</v>
      </c>
    </row>
    <row r="44" spans="2:54" x14ac:dyDescent="0.25">
      <c r="B44">
        <v>2</v>
      </c>
      <c r="C44" t="s">
        <v>268</v>
      </c>
      <c r="D44">
        <v>2</v>
      </c>
      <c r="E44" t="s">
        <v>268</v>
      </c>
      <c r="G44">
        <v>9</v>
      </c>
      <c r="H44">
        <v>-99</v>
      </c>
      <c r="I44">
        <v>-99</v>
      </c>
      <c r="J44">
        <v>-99</v>
      </c>
      <c r="K44">
        <v>11.69</v>
      </c>
      <c r="L44">
        <v>4</v>
      </c>
      <c r="M44">
        <v>30.2</v>
      </c>
      <c r="O44">
        <v>1.3218799999999999E-2</v>
      </c>
      <c r="P44">
        <v>9.9909899999999999E-3</v>
      </c>
      <c r="Q44">
        <v>-8.3426500000000005E-4</v>
      </c>
      <c r="R44">
        <v>-4.5933900000000003</v>
      </c>
      <c r="S44" s="75">
        <v>6.7784999999999998E-3</v>
      </c>
      <c r="T44" s="75">
        <v>1.1165999999999999E-5</v>
      </c>
      <c r="U44" s="75">
        <v>1.2296999999999999E-8</v>
      </c>
      <c r="V44" s="75">
        <v>9.6455E-4</v>
      </c>
      <c r="W44" s="75">
        <v>1.9511E-5</v>
      </c>
      <c r="X44" s="75">
        <v>4.9993000000000001E-5</v>
      </c>
      <c r="Y44" s="75">
        <v>0</v>
      </c>
      <c r="Z44" s="75">
        <v>0</v>
      </c>
      <c r="AA44" s="75">
        <v>5.4821999999999998E-5</v>
      </c>
      <c r="AB44" s="75">
        <v>0</v>
      </c>
      <c r="AC44" s="75">
        <v>1.2608000000000001E-3</v>
      </c>
      <c r="AD44" s="75">
        <v>0</v>
      </c>
      <c r="AE44" s="75">
        <v>0</v>
      </c>
      <c r="AF44" s="75">
        <v>1.2725999999999999E-7</v>
      </c>
      <c r="AG44" s="75">
        <v>1.2208E-6</v>
      </c>
      <c r="AH44" s="75">
        <v>2.0352E-6</v>
      </c>
      <c r="AI44" s="75">
        <v>1.0773E-6</v>
      </c>
      <c r="AJ44" s="75">
        <v>0</v>
      </c>
      <c r="AK44" s="75">
        <v>0</v>
      </c>
      <c r="AL44" s="75">
        <v>7.6576999999999995E-7</v>
      </c>
      <c r="AM44" s="75">
        <v>8.1103000000000008E-3</v>
      </c>
      <c r="AN44" s="75">
        <v>0</v>
      </c>
      <c r="AO44">
        <v>-999.99900000000002</v>
      </c>
      <c r="AP44">
        <v>-999.99900000000002</v>
      </c>
      <c r="AQ44">
        <v>-0.32290000000000002</v>
      </c>
      <c r="AR44">
        <v>4.7336</v>
      </c>
      <c r="AS44">
        <v>5.9100999999999999</v>
      </c>
      <c r="AT44">
        <v>-8.2425999999999995</v>
      </c>
      <c r="AU44">
        <v>-999.99900000000002</v>
      </c>
      <c r="AV44">
        <v>-999.99900000000002</v>
      </c>
      <c r="AW44">
        <v>-999.99900000000002</v>
      </c>
      <c r="AX44">
        <v>-999.99900000000002</v>
      </c>
      <c r="AY44" t="s">
        <v>278</v>
      </c>
      <c r="AZ44" s="75">
        <v>2158.6999999999998</v>
      </c>
      <c r="BA44" s="75">
        <v>0.45948</v>
      </c>
      <c r="BB44" s="75">
        <v>6.6160000000000004E-4</v>
      </c>
    </row>
    <row r="45" spans="2:54" x14ac:dyDescent="0.25">
      <c r="B45">
        <v>2</v>
      </c>
      <c r="C45" t="s">
        <v>268</v>
      </c>
      <c r="D45">
        <v>2</v>
      </c>
      <c r="E45" t="s">
        <v>268</v>
      </c>
      <c r="G45">
        <v>10</v>
      </c>
      <c r="H45">
        <v>-99</v>
      </c>
      <c r="I45">
        <v>-99</v>
      </c>
      <c r="J45">
        <v>-99</v>
      </c>
      <c r="K45">
        <v>11.33</v>
      </c>
      <c r="L45">
        <v>4</v>
      </c>
      <c r="M45">
        <v>29.6</v>
      </c>
      <c r="O45">
        <v>9.2945400000000004E-3</v>
      </c>
      <c r="P45">
        <v>8.2160600000000007E-3</v>
      </c>
      <c r="Q45">
        <v>4.0162100000000001E-3</v>
      </c>
      <c r="R45">
        <v>27.681899999999999</v>
      </c>
      <c r="S45" s="75">
        <v>7.2835E-3</v>
      </c>
      <c r="T45" s="75">
        <v>3.6452999999999998E-5</v>
      </c>
      <c r="U45" s="75">
        <v>1.6674999999999999E-6</v>
      </c>
      <c r="V45" s="75">
        <v>9.8280000000000004E-4</v>
      </c>
      <c r="W45" s="75">
        <v>2.4797999999999999E-5</v>
      </c>
      <c r="X45" s="75">
        <v>6.0745000000000002E-5</v>
      </c>
      <c r="Y45" s="75">
        <v>0</v>
      </c>
      <c r="Z45" s="75">
        <v>4.3890000000000002E-5</v>
      </c>
      <c r="AA45" s="75">
        <v>7.0984999999999999E-5</v>
      </c>
      <c r="AB45" s="75">
        <v>0</v>
      </c>
      <c r="AC45" s="75">
        <v>1.3472E-3</v>
      </c>
      <c r="AD45" s="75">
        <v>0</v>
      </c>
      <c r="AE45" s="75">
        <v>0</v>
      </c>
      <c r="AF45" s="75">
        <v>1.2055E-7</v>
      </c>
      <c r="AG45" s="75">
        <v>1.7946999999999999E-4</v>
      </c>
      <c r="AH45" s="75">
        <v>1.6196999999999999E-7</v>
      </c>
      <c r="AI45" s="75">
        <v>3.1613000000000001E-7</v>
      </c>
      <c r="AJ45" s="75">
        <v>0</v>
      </c>
      <c r="AK45" s="75">
        <v>0</v>
      </c>
      <c r="AL45" s="75">
        <v>1.6048000000000001E-4</v>
      </c>
      <c r="AM45" s="75">
        <v>3.359E-3</v>
      </c>
      <c r="AN45" s="75">
        <v>0</v>
      </c>
      <c r="AO45">
        <v>-999.99900000000002</v>
      </c>
      <c r="AP45">
        <v>-999.99900000000002</v>
      </c>
      <c r="AQ45">
        <v>9.7199999999999995E-2</v>
      </c>
      <c r="AR45">
        <v>7.2884000000000002</v>
      </c>
      <c r="AS45">
        <v>4.7317</v>
      </c>
      <c r="AT45">
        <v>-1.982</v>
      </c>
      <c r="AU45">
        <v>-999.99900000000002</v>
      </c>
      <c r="AV45">
        <v>-999.99900000000002</v>
      </c>
      <c r="AW45">
        <v>-999.99900000000002</v>
      </c>
      <c r="AX45">
        <v>-999.99900000000002</v>
      </c>
      <c r="AY45" t="s">
        <v>279</v>
      </c>
      <c r="AZ45" s="75">
        <v>1195.9000000000001</v>
      </c>
      <c r="BA45" s="75">
        <v>0.44177</v>
      </c>
      <c r="BB45" s="75">
        <v>4.6518999999999998E-4</v>
      </c>
    </row>
    <row r="46" spans="2:54" x14ac:dyDescent="0.25">
      <c r="B46">
        <v>2</v>
      </c>
      <c r="C46" t="s">
        <v>268</v>
      </c>
      <c r="D46">
        <v>2</v>
      </c>
      <c r="E46" t="s">
        <v>268</v>
      </c>
      <c r="G46">
        <v>11</v>
      </c>
      <c r="H46">
        <v>-99</v>
      </c>
      <c r="I46">
        <v>-99</v>
      </c>
      <c r="J46">
        <v>-99</v>
      </c>
      <c r="K46">
        <v>11.61</v>
      </c>
      <c r="L46">
        <v>4</v>
      </c>
      <c r="M46">
        <v>31.4</v>
      </c>
      <c r="O46">
        <v>1.34649E-2</v>
      </c>
      <c r="P46">
        <v>1.0167600000000001E-2</v>
      </c>
      <c r="Q46">
        <v>-4.8362600000000002E-4</v>
      </c>
      <c r="R46">
        <v>-2.64689</v>
      </c>
      <c r="S46" s="75">
        <v>6.8091999999999996E-3</v>
      </c>
      <c r="T46" s="75">
        <v>1.2599000000000001E-5</v>
      </c>
      <c r="U46" s="75">
        <v>2.4513000000000001E-6</v>
      </c>
      <c r="V46" s="75">
        <v>1.0597E-3</v>
      </c>
      <c r="W46" s="75">
        <v>1.8627999999999999E-5</v>
      </c>
      <c r="X46" s="75">
        <v>7.2228E-5</v>
      </c>
      <c r="Y46" s="75">
        <v>0</v>
      </c>
      <c r="Z46" s="75">
        <v>0</v>
      </c>
      <c r="AA46" s="75">
        <v>5.6560000000000001E-5</v>
      </c>
      <c r="AB46" s="75">
        <v>0</v>
      </c>
      <c r="AC46" s="75">
        <v>1.3734999999999999E-3</v>
      </c>
      <c r="AD46" s="75">
        <v>0</v>
      </c>
      <c r="AE46" s="75">
        <v>0</v>
      </c>
      <c r="AF46" s="75">
        <v>8.3717000000000002E-10</v>
      </c>
      <c r="AG46" s="75">
        <v>6.1345000000000003E-5</v>
      </c>
      <c r="AH46" s="75">
        <v>1.2275000000000001E-7</v>
      </c>
      <c r="AI46" s="75">
        <v>2.2891E-7</v>
      </c>
      <c r="AJ46" s="75">
        <v>0</v>
      </c>
      <c r="AK46" s="75">
        <v>0</v>
      </c>
      <c r="AL46" s="75">
        <v>4.1618999999999998E-4</v>
      </c>
      <c r="AM46" s="75">
        <v>7.3619999999999996E-3</v>
      </c>
      <c r="AN46" s="75">
        <v>0</v>
      </c>
      <c r="AO46">
        <v>-999.99900000000002</v>
      </c>
      <c r="AP46">
        <v>-999.99900000000002</v>
      </c>
      <c r="AQ46">
        <v>-0.26100000000000001</v>
      </c>
      <c r="AR46">
        <v>6.4648000000000003</v>
      </c>
      <c r="AS46">
        <v>3.6427</v>
      </c>
      <c r="AT46">
        <v>-2.5482999999999998</v>
      </c>
      <c r="AU46">
        <v>-999.99900000000002</v>
      </c>
      <c r="AV46">
        <v>-999.99900000000002</v>
      </c>
      <c r="AW46">
        <v>-999.99900000000002</v>
      </c>
      <c r="AX46">
        <v>-999.99900000000002</v>
      </c>
      <c r="AY46" t="s">
        <v>280</v>
      </c>
      <c r="AZ46" s="75">
        <v>2055.3000000000002</v>
      </c>
      <c r="BA46" s="75">
        <v>0.50953000000000004</v>
      </c>
      <c r="BB46" s="75">
        <v>6.7392000000000005E-4</v>
      </c>
    </row>
    <row r="47" spans="2:54" x14ac:dyDescent="0.25">
      <c r="B47">
        <v>2</v>
      </c>
      <c r="C47" t="s">
        <v>268</v>
      </c>
      <c r="D47">
        <v>2</v>
      </c>
      <c r="E47" t="s">
        <v>268</v>
      </c>
      <c r="G47">
        <v>12</v>
      </c>
      <c r="H47">
        <v>-99</v>
      </c>
      <c r="I47">
        <v>-99</v>
      </c>
      <c r="J47">
        <v>-99</v>
      </c>
      <c r="K47">
        <v>11.41</v>
      </c>
      <c r="L47">
        <v>4</v>
      </c>
      <c r="M47">
        <v>29.7</v>
      </c>
      <c r="O47">
        <v>5.0654799999999998E-3</v>
      </c>
      <c r="P47">
        <v>9.7309700000000002E-3</v>
      </c>
      <c r="Q47">
        <v>4.8871100000000001E-3</v>
      </c>
      <c r="R47">
        <v>33.425699999999999</v>
      </c>
      <c r="S47" s="75">
        <v>4.8512E-3</v>
      </c>
      <c r="T47" s="75">
        <v>8.8431000000000001E-6</v>
      </c>
      <c r="U47" s="75">
        <v>1.2296999999999999E-8</v>
      </c>
      <c r="V47" s="75">
        <v>2.4861000000000002E-3</v>
      </c>
      <c r="W47" s="75">
        <v>2.2870999999999998E-5</v>
      </c>
      <c r="X47" s="75">
        <v>2.6896E-4</v>
      </c>
      <c r="Y47" s="75">
        <v>5.2811000000000001E-6</v>
      </c>
      <c r="Z47" s="75">
        <v>0</v>
      </c>
      <c r="AA47" s="75">
        <v>5.7278999999999998E-5</v>
      </c>
      <c r="AB47" s="75">
        <v>0</v>
      </c>
      <c r="AC47" s="75">
        <v>1.5956E-4</v>
      </c>
      <c r="AD47" s="75">
        <v>0</v>
      </c>
      <c r="AE47" s="75">
        <v>0</v>
      </c>
      <c r="AF47" s="75">
        <v>8.3715000000000005E-10</v>
      </c>
      <c r="AG47" s="75">
        <v>7.8321999999999999E-7</v>
      </c>
      <c r="AH47" s="75">
        <v>7.5633E-8</v>
      </c>
      <c r="AI47" s="75">
        <v>1.8851000000000001E-7</v>
      </c>
      <c r="AJ47" s="75">
        <v>0</v>
      </c>
      <c r="AK47" s="75">
        <v>0</v>
      </c>
      <c r="AL47" s="75">
        <v>2.4637999999999998E-4</v>
      </c>
      <c r="AM47" s="75">
        <v>4.0996000000000001E-3</v>
      </c>
      <c r="AN47" s="75">
        <v>0</v>
      </c>
      <c r="AO47">
        <v>-999.99900000000002</v>
      </c>
      <c r="AP47">
        <v>-999.99900000000002</v>
      </c>
      <c r="AQ47">
        <v>-0.91710000000000003</v>
      </c>
      <c r="AR47">
        <v>4.8414000000000001</v>
      </c>
      <c r="AS47">
        <v>2.8288000000000002</v>
      </c>
      <c r="AT47">
        <v>-3.8115000000000001</v>
      </c>
      <c r="AU47">
        <v>-999.99900000000002</v>
      </c>
      <c r="AV47">
        <v>-999.99900000000002</v>
      </c>
      <c r="AW47">
        <v>-999.99900000000002</v>
      </c>
      <c r="AX47">
        <v>-999.99900000000002</v>
      </c>
      <c r="AY47" t="s">
        <v>281</v>
      </c>
      <c r="AZ47" s="75">
        <v>1389.9</v>
      </c>
      <c r="BA47" s="75">
        <v>0.33517000000000002</v>
      </c>
      <c r="BB47" s="75">
        <v>2.5353000000000002E-4</v>
      </c>
    </row>
    <row r="48" spans="2:54" x14ac:dyDescent="0.25">
      <c r="B48">
        <v>2</v>
      </c>
      <c r="C48" t="s">
        <v>268</v>
      </c>
      <c r="D48">
        <v>2</v>
      </c>
      <c r="E48" t="s">
        <v>268</v>
      </c>
      <c r="G48">
        <v>13</v>
      </c>
      <c r="H48">
        <v>-99</v>
      </c>
      <c r="I48">
        <v>-99</v>
      </c>
      <c r="J48">
        <v>-99</v>
      </c>
      <c r="K48">
        <v>11.6</v>
      </c>
      <c r="L48">
        <v>4</v>
      </c>
      <c r="M48">
        <v>29.9</v>
      </c>
      <c r="O48">
        <v>1.01841E-2</v>
      </c>
      <c r="P48">
        <v>7.7185999999999999E-3</v>
      </c>
      <c r="Q48">
        <v>-8.08612E-4</v>
      </c>
      <c r="R48">
        <v>-5.7375999999999996</v>
      </c>
      <c r="S48" s="75">
        <v>5.2554000000000003E-3</v>
      </c>
      <c r="T48" s="75">
        <v>9.7991999999999993E-6</v>
      </c>
      <c r="U48" s="75">
        <v>1.2296999999999999E-8</v>
      </c>
      <c r="V48" s="75">
        <v>7.0547000000000003E-4</v>
      </c>
      <c r="W48" s="75">
        <v>1.7889000000000001E-5</v>
      </c>
      <c r="X48" s="75">
        <v>5.1174999999999997E-5</v>
      </c>
      <c r="Y48" s="75">
        <v>0</v>
      </c>
      <c r="Z48" s="75">
        <v>0</v>
      </c>
      <c r="AA48" s="75">
        <v>5.4855000000000002E-5</v>
      </c>
      <c r="AB48" s="75">
        <v>0</v>
      </c>
      <c r="AC48" s="75">
        <v>9.3859E-4</v>
      </c>
      <c r="AD48" s="75">
        <v>0</v>
      </c>
      <c r="AE48" s="75">
        <v>0</v>
      </c>
      <c r="AF48" s="75">
        <v>8.7805999999999999E-8</v>
      </c>
      <c r="AG48" s="75">
        <v>2.6309000000000001E-6</v>
      </c>
      <c r="AH48" s="75">
        <v>1.502E-6</v>
      </c>
      <c r="AI48" s="75">
        <v>8.0816000000000001E-7</v>
      </c>
      <c r="AJ48" s="75">
        <v>0</v>
      </c>
      <c r="AK48" s="75">
        <v>0</v>
      </c>
      <c r="AL48" s="75">
        <v>9.2054E-6</v>
      </c>
      <c r="AM48" s="75">
        <v>6.3756999999999998E-3</v>
      </c>
      <c r="AN48" s="75">
        <v>0</v>
      </c>
      <c r="AO48">
        <v>-999.99900000000002</v>
      </c>
      <c r="AP48">
        <v>-999.99900000000002</v>
      </c>
      <c r="AQ48">
        <v>-0.34250000000000003</v>
      </c>
      <c r="AR48">
        <v>5.1738999999999997</v>
      </c>
      <c r="AS48">
        <v>5.4534000000000002</v>
      </c>
      <c r="AT48">
        <v>-5.907</v>
      </c>
      <c r="AU48">
        <v>-999.99900000000002</v>
      </c>
      <c r="AV48">
        <v>-999.99900000000002</v>
      </c>
      <c r="AW48">
        <v>-999.99900000000002</v>
      </c>
      <c r="AX48">
        <v>-999.99900000000002</v>
      </c>
      <c r="AY48" t="s">
        <v>282</v>
      </c>
      <c r="AZ48" s="75">
        <v>1689.8</v>
      </c>
      <c r="BA48" s="75">
        <v>0.35454999999999998</v>
      </c>
      <c r="BB48" s="75">
        <v>5.0971000000000002E-4</v>
      </c>
    </row>
    <row r="49" spans="2:54" x14ac:dyDescent="0.25">
      <c r="B49">
        <v>2</v>
      </c>
      <c r="C49" t="s">
        <v>268</v>
      </c>
      <c r="D49">
        <v>2</v>
      </c>
      <c r="E49" t="s">
        <v>268</v>
      </c>
      <c r="G49">
        <v>14</v>
      </c>
      <c r="H49">
        <v>-99</v>
      </c>
      <c r="I49">
        <v>-99</v>
      </c>
      <c r="J49">
        <v>-99</v>
      </c>
      <c r="K49">
        <v>11.29</v>
      </c>
      <c r="L49">
        <v>4</v>
      </c>
      <c r="M49">
        <v>29.3</v>
      </c>
      <c r="O49">
        <v>7.5506200000000001E-3</v>
      </c>
      <c r="P49">
        <v>5.6079099999999998E-3</v>
      </c>
      <c r="Q49">
        <v>1.28381E-3</v>
      </c>
      <c r="R49">
        <v>12.305400000000001</v>
      </c>
      <c r="S49" s="75">
        <v>5.0423000000000004E-3</v>
      </c>
      <c r="T49" s="75">
        <v>2.7957999999999999E-5</v>
      </c>
      <c r="U49" s="75">
        <v>6.7675E-6</v>
      </c>
      <c r="V49" s="75">
        <v>3.9354E-4</v>
      </c>
      <c r="W49" s="75">
        <v>2.0537E-5</v>
      </c>
      <c r="X49" s="75">
        <v>5.7862000000000003E-5</v>
      </c>
      <c r="Y49" s="75">
        <v>0</v>
      </c>
      <c r="Z49" s="75">
        <v>4.3034999999999997E-5</v>
      </c>
      <c r="AA49" s="75">
        <v>5.6969999999999998E-5</v>
      </c>
      <c r="AB49" s="75">
        <v>0</v>
      </c>
      <c r="AC49" s="75">
        <v>9.4156999999999997E-4</v>
      </c>
      <c r="AD49" s="75">
        <v>0</v>
      </c>
      <c r="AE49" s="75">
        <v>0</v>
      </c>
      <c r="AF49" s="75">
        <v>3.1096000000000003E-7</v>
      </c>
      <c r="AG49" s="75">
        <v>3.1430999999999999E-4</v>
      </c>
      <c r="AH49" s="75">
        <v>4.9391000000000001E-7</v>
      </c>
      <c r="AI49" s="75">
        <v>6.4445999999999999E-7</v>
      </c>
      <c r="AJ49" s="75">
        <v>0</v>
      </c>
      <c r="AK49" s="75">
        <v>0</v>
      </c>
      <c r="AL49" s="75">
        <v>1.9143E-4</v>
      </c>
      <c r="AM49" s="75">
        <v>2.9510000000000001E-3</v>
      </c>
      <c r="AN49" s="75">
        <v>0</v>
      </c>
      <c r="AO49">
        <v>-999.99900000000002</v>
      </c>
      <c r="AP49">
        <v>-999.99900000000002</v>
      </c>
      <c r="AQ49">
        <v>1.9E-3</v>
      </c>
      <c r="AR49">
        <v>7.5900999999999996</v>
      </c>
      <c r="AS49">
        <v>4.9896000000000003</v>
      </c>
      <c r="AT49">
        <v>-1.91</v>
      </c>
      <c r="AU49">
        <v>-999.99900000000002</v>
      </c>
      <c r="AV49">
        <v>-999.99900000000002</v>
      </c>
      <c r="AW49">
        <v>-999.99900000000002</v>
      </c>
      <c r="AX49">
        <v>-999.99900000000002</v>
      </c>
      <c r="AY49" t="s">
        <v>283</v>
      </c>
      <c r="AZ49" s="75">
        <v>932.61</v>
      </c>
      <c r="BA49" s="75">
        <v>0.33938000000000001</v>
      </c>
      <c r="BB49" s="75">
        <v>3.7791000000000002E-4</v>
      </c>
    </row>
    <row r="50" spans="2:54" x14ac:dyDescent="0.25">
      <c r="B50">
        <v>2</v>
      </c>
      <c r="C50" t="s">
        <v>268</v>
      </c>
      <c r="D50">
        <v>2</v>
      </c>
      <c r="E50" t="s">
        <v>268</v>
      </c>
      <c r="G50">
        <v>15</v>
      </c>
      <c r="H50">
        <v>-99</v>
      </c>
      <c r="I50">
        <v>-99</v>
      </c>
      <c r="J50">
        <v>-99</v>
      </c>
      <c r="K50">
        <v>11.35</v>
      </c>
      <c r="L50">
        <v>4</v>
      </c>
      <c r="M50">
        <v>30.7</v>
      </c>
      <c r="O50">
        <v>7.8162200000000005E-3</v>
      </c>
      <c r="P50">
        <v>6.4683400000000004E-3</v>
      </c>
      <c r="Q50">
        <v>1.7129599999999999E-3</v>
      </c>
      <c r="R50">
        <v>14.7112</v>
      </c>
      <c r="S50" s="75">
        <v>5.3598999999999999E-3</v>
      </c>
      <c r="T50" s="75">
        <v>9.6714000000000003E-6</v>
      </c>
      <c r="U50" s="75">
        <v>1.2296999999999999E-8</v>
      </c>
      <c r="V50" s="75">
        <v>6.6379999999999998E-4</v>
      </c>
      <c r="W50" s="75">
        <v>1.5577999999999999E-5</v>
      </c>
      <c r="X50" s="75">
        <v>5.1147999999999999E-5</v>
      </c>
      <c r="Y50" s="75">
        <v>0</v>
      </c>
      <c r="Z50" s="75">
        <v>0</v>
      </c>
      <c r="AA50" s="75">
        <v>5.4984000000000001E-5</v>
      </c>
      <c r="AB50" s="75">
        <v>0</v>
      </c>
      <c r="AC50" s="75">
        <v>9.6380000000000001E-4</v>
      </c>
      <c r="AD50" s="75">
        <v>0</v>
      </c>
      <c r="AE50" s="75">
        <v>0</v>
      </c>
      <c r="AF50" s="75">
        <v>8.3710000000000004E-10</v>
      </c>
      <c r="AG50" s="75">
        <v>6.0783999999999999E-5</v>
      </c>
      <c r="AH50" s="75">
        <v>4.3786999999999999E-7</v>
      </c>
      <c r="AI50" s="75">
        <v>3.2314000000000002E-7</v>
      </c>
      <c r="AJ50" s="75">
        <v>0</v>
      </c>
      <c r="AK50" s="75">
        <v>0</v>
      </c>
      <c r="AL50" s="75">
        <v>4.7275999999999999E-5</v>
      </c>
      <c r="AM50" s="75">
        <v>3.7718000000000001E-3</v>
      </c>
      <c r="AN50" s="75">
        <v>0</v>
      </c>
      <c r="AO50">
        <v>-999.99900000000002</v>
      </c>
      <c r="AP50">
        <v>-999.99900000000002</v>
      </c>
      <c r="AQ50">
        <v>-0.1148</v>
      </c>
      <c r="AR50">
        <v>6.7565999999999997</v>
      </c>
      <c r="AS50">
        <v>2.7787000000000002</v>
      </c>
      <c r="AT50">
        <v>-3.5577999999999999</v>
      </c>
      <c r="AU50">
        <v>-999.99900000000002</v>
      </c>
      <c r="AV50">
        <v>-999.99900000000002</v>
      </c>
      <c r="AW50">
        <v>-999.99900000000002</v>
      </c>
      <c r="AX50">
        <v>-999.99900000000002</v>
      </c>
      <c r="AY50" t="s">
        <v>284</v>
      </c>
      <c r="AZ50" s="75">
        <v>1166.8</v>
      </c>
      <c r="BA50" s="75">
        <v>0.32375999999999999</v>
      </c>
      <c r="BB50" s="75">
        <v>3.9120000000000002E-4</v>
      </c>
    </row>
    <row r="51" spans="2:54" x14ac:dyDescent="0.25">
      <c r="B51">
        <v>2</v>
      </c>
      <c r="C51" t="s">
        <v>268</v>
      </c>
      <c r="D51">
        <v>2</v>
      </c>
      <c r="E51" t="s">
        <v>268</v>
      </c>
      <c r="G51">
        <v>16</v>
      </c>
      <c r="H51">
        <v>-99</v>
      </c>
      <c r="I51">
        <v>-99</v>
      </c>
      <c r="J51">
        <v>-99</v>
      </c>
      <c r="K51">
        <v>11.55</v>
      </c>
      <c r="L51">
        <v>4</v>
      </c>
      <c r="M51">
        <v>28.1</v>
      </c>
      <c r="O51">
        <v>6.6172699999999997E-3</v>
      </c>
      <c r="P51">
        <v>7.17455E-3</v>
      </c>
      <c r="Q51">
        <v>5.1746400000000003E-4</v>
      </c>
      <c r="R51">
        <v>4.4891399999999999</v>
      </c>
      <c r="S51" s="75">
        <v>3.1327E-3</v>
      </c>
      <c r="T51" s="75">
        <v>6.4303000000000001E-6</v>
      </c>
      <c r="U51" s="75">
        <v>1.2296E-8</v>
      </c>
      <c r="V51" s="75">
        <v>1.4735E-3</v>
      </c>
      <c r="W51" s="75">
        <v>1.4460999999999999E-5</v>
      </c>
      <c r="X51" s="75">
        <v>4.3021E-5</v>
      </c>
      <c r="Y51" s="75">
        <v>0</v>
      </c>
      <c r="Z51" s="75">
        <v>0</v>
      </c>
      <c r="AA51" s="75">
        <v>5.4602999999999999E-5</v>
      </c>
      <c r="AB51" s="75">
        <v>0</v>
      </c>
      <c r="AC51" s="75">
        <v>3.8514000000000002E-4</v>
      </c>
      <c r="AD51" s="75">
        <v>0</v>
      </c>
      <c r="AE51" s="75">
        <v>0</v>
      </c>
      <c r="AF51" s="75">
        <v>1.1981000000000001E-7</v>
      </c>
      <c r="AG51" s="75">
        <v>5.6663000000000004E-10</v>
      </c>
      <c r="AH51" s="75">
        <v>1.4889000000000001E-6</v>
      </c>
      <c r="AI51" s="75">
        <v>9.9126999999999996E-7</v>
      </c>
      <c r="AJ51" s="75">
        <v>0</v>
      </c>
      <c r="AK51" s="75">
        <v>0</v>
      </c>
      <c r="AL51" s="75">
        <v>4.2113999999999997E-5</v>
      </c>
      <c r="AM51" s="75">
        <v>4.9639000000000003E-3</v>
      </c>
      <c r="AN51" s="75">
        <v>0</v>
      </c>
      <c r="AO51">
        <v>-999.99900000000002</v>
      </c>
      <c r="AP51">
        <v>-999.99900000000002</v>
      </c>
      <c r="AQ51">
        <v>-0.59450000000000003</v>
      </c>
      <c r="AR51">
        <v>1.6332</v>
      </c>
      <c r="AS51">
        <v>5.2142999999999997</v>
      </c>
      <c r="AT51">
        <v>-4.8852000000000002</v>
      </c>
      <c r="AU51">
        <v>-999.99900000000002</v>
      </c>
      <c r="AV51">
        <v>-999.99900000000002</v>
      </c>
      <c r="AW51">
        <v>-999.99900000000002</v>
      </c>
      <c r="AX51">
        <v>-999.99900000000002</v>
      </c>
      <c r="AY51" t="s">
        <v>285</v>
      </c>
      <c r="AZ51" s="75">
        <v>1326</v>
      </c>
      <c r="BA51" s="75">
        <v>0.26282</v>
      </c>
      <c r="BB51" s="75">
        <v>3.3118999999999998E-4</v>
      </c>
    </row>
    <row r="52" spans="2:54" x14ac:dyDescent="0.25">
      <c r="B52">
        <v>2</v>
      </c>
      <c r="C52" t="s">
        <v>268</v>
      </c>
      <c r="D52">
        <v>2</v>
      </c>
      <c r="E52" t="s">
        <v>268</v>
      </c>
      <c r="G52">
        <v>17</v>
      </c>
      <c r="H52">
        <v>-99</v>
      </c>
      <c r="I52">
        <v>-99</v>
      </c>
      <c r="J52">
        <v>-99</v>
      </c>
      <c r="K52">
        <v>11.52</v>
      </c>
      <c r="L52">
        <v>4</v>
      </c>
      <c r="M52">
        <v>30.4</v>
      </c>
      <c r="O52">
        <v>8.8516299999999992E-3</v>
      </c>
      <c r="P52">
        <v>6.3943100000000003E-3</v>
      </c>
      <c r="Q52">
        <v>-9.6290700000000004E-4</v>
      </c>
      <c r="R52">
        <v>-8.0762699999999992</v>
      </c>
      <c r="S52" s="75">
        <v>4.5897000000000004E-3</v>
      </c>
      <c r="T52" s="75">
        <v>8.8782000000000008E-6</v>
      </c>
      <c r="U52" s="75">
        <v>1.2296E-8</v>
      </c>
      <c r="V52" s="75">
        <v>4.4991999999999997E-4</v>
      </c>
      <c r="W52" s="75">
        <v>2.0514999999999999E-5</v>
      </c>
      <c r="X52" s="75">
        <v>4.5278000000000003E-5</v>
      </c>
      <c r="Y52" s="75">
        <v>0</v>
      </c>
      <c r="Z52" s="75">
        <v>4.0754999999999999E-5</v>
      </c>
      <c r="AA52" s="75">
        <v>0</v>
      </c>
      <c r="AB52" s="75">
        <v>0</v>
      </c>
      <c r="AC52" s="75">
        <v>8.2921000000000004E-4</v>
      </c>
      <c r="AD52" s="75">
        <v>0</v>
      </c>
      <c r="AE52" s="75">
        <v>0</v>
      </c>
      <c r="AF52" s="75">
        <v>8.3706999999999998E-10</v>
      </c>
      <c r="AG52" s="75">
        <v>8.7609999999999996E-6</v>
      </c>
      <c r="AH52" s="75">
        <v>6.1318999999999995E-8</v>
      </c>
      <c r="AI52" s="75">
        <v>1.5118999999999999E-7</v>
      </c>
      <c r="AJ52" s="75">
        <v>0</v>
      </c>
      <c r="AK52" s="75">
        <v>0</v>
      </c>
      <c r="AL52" s="75">
        <v>4.0615999999999999E-5</v>
      </c>
      <c r="AM52" s="75">
        <v>5.4567000000000001E-3</v>
      </c>
      <c r="AN52" s="75">
        <v>0</v>
      </c>
      <c r="AO52">
        <v>-999.99900000000002</v>
      </c>
      <c r="AP52">
        <v>-999.99900000000002</v>
      </c>
      <c r="AQ52">
        <v>-0.33610000000000001</v>
      </c>
      <c r="AR52">
        <v>5.7584999999999997</v>
      </c>
      <c r="AS52">
        <v>3.2601</v>
      </c>
      <c r="AT52">
        <v>-4.4606000000000003</v>
      </c>
      <c r="AU52">
        <v>-999.99900000000002</v>
      </c>
      <c r="AV52">
        <v>-999.99900000000002</v>
      </c>
      <c r="AW52">
        <v>-999.99900000000002</v>
      </c>
      <c r="AX52">
        <v>-999.99900000000002</v>
      </c>
      <c r="AY52" t="s">
        <v>286</v>
      </c>
      <c r="AZ52" s="75">
        <v>1451.3</v>
      </c>
      <c r="BA52" s="75">
        <v>0.30592999999999998</v>
      </c>
      <c r="BB52" s="75">
        <v>4.4302000000000002E-4</v>
      </c>
    </row>
    <row r="53" spans="2:54" x14ac:dyDescent="0.25">
      <c r="B53">
        <v>2</v>
      </c>
      <c r="C53" t="s">
        <v>268</v>
      </c>
      <c r="D53">
        <v>2</v>
      </c>
      <c r="E53" t="s">
        <v>268</v>
      </c>
      <c r="G53">
        <v>18</v>
      </c>
      <c r="H53">
        <v>-99</v>
      </c>
      <c r="I53">
        <v>-99</v>
      </c>
      <c r="J53">
        <v>-99</v>
      </c>
      <c r="K53">
        <v>11.23</v>
      </c>
      <c r="L53">
        <v>4</v>
      </c>
      <c r="M53">
        <v>30.2</v>
      </c>
      <c r="O53">
        <v>6.8332599999999999E-3</v>
      </c>
      <c r="P53">
        <v>5.0752000000000002E-3</v>
      </c>
      <c r="Q53">
        <v>8.67032E-4</v>
      </c>
      <c r="R53">
        <v>9.2676800000000004</v>
      </c>
      <c r="S53" s="75">
        <v>4.2412999999999999E-3</v>
      </c>
      <c r="T53" s="75">
        <v>7.1619999999999995E-5</v>
      </c>
      <c r="U53" s="75">
        <v>4.3320000000000002E-6</v>
      </c>
      <c r="V53" s="75">
        <v>4.0002000000000001E-4</v>
      </c>
      <c r="W53" s="75">
        <v>2.2727000000000001E-5</v>
      </c>
      <c r="X53" s="75">
        <v>5.0216000000000002E-5</v>
      </c>
      <c r="Y53" s="75">
        <v>0</v>
      </c>
      <c r="Z53" s="75">
        <v>4.1044000000000002E-5</v>
      </c>
      <c r="AA53" s="75">
        <v>5.5640000000000003E-5</v>
      </c>
      <c r="AB53" s="75">
        <v>0</v>
      </c>
      <c r="AC53" s="75">
        <v>7.9920999999999996E-4</v>
      </c>
      <c r="AD53" s="75">
        <v>0</v>
      </c>
      <c r="AE53" s="75">
        <v>0</v>
      </c>
      <c r="AF53" s="75">
        <v>3.0949E-7</v>
      </c>
      <c r="AG53" s="75">
        <v>3.4601E-4</v>
      </c>
      <c r="AH53" s="75">
        <v>1.5335999999999999E-7</v>
      </c>
      <c r="AI53" s="75">
        <v>1.8605E-6</v>
      </c>
      <c r="AJ53" s="75">
        <v>0</v>
      </c>
      <c r="AK53" s="75">
        <v>0</v>
      </c>
      <c r="AL53" s="75">
        <v>1.9809E-4</v>
      </c>
      <c r="AM53" s="75">
        <v>2.7342999999999998E-3</v>
      </c>
      <c r="AN53" s="75">
        <v>0</v>
      </c>
      <c r="AO53">
        <v>-999.99900000000002</v>
      </c>
      <c r="AP53">
        <v>-999.99900000000002</v>
      </c>
      <c r="AQ53">
        <v>-4.9299999999999997E-2</v>
      </c>
      <c r="AR53">
        <v>7.6557000000000004</v>
      </c>
      <c r="AS53">
        <v>4.9156000000000004</v>
      </c>
      <c r="AT53">
        <v>-1.9085000000000001</v>
      </c>
      <c r="AU53">
        <v>-999.99900000000002</v>
      </c>
      <c r="AV53">
        <v>-999.99900000000002</v>
      </c>
      <c r="AW53">
        <v>-999.99900000000002</v>
      </c>
      <c r="AX53">
        <v>-999.99900000000002</v>
      </c>
      <c r="AY53" t="s">
        <v>287</v>
      </c>
      <c r="AZ53" s="75">
        <v>863.69</v>
      </c>
      <c r="BA53" s="75">
        <v>0.30981999999999998</v>
      </c>
      <c r="BB53" s="75">
        <v>3.4200000000000002E-4</v>
      </c>
    </row>
    <row r="54" spans="2:54" x14ac:dyDescent="0.25">
      <c r="B54">
        <v>2</v>
      </c>
      <c r="C54" t="s">
        <v>268</v>
      </c>
      <c r="D54">
        <v>2</v>
      </c>
      <c r="E54" t="s">
        <v>268</v>
      </c>
      <c r="G54">
        <v>19</v>
      </c>
      <c r="H54">
        <v>-99</v>
      </c>
      <c r="I54">
        <v>-99</v>
      </c>
      <c r="J54">
        <v>-99</v>
      </c>
      <c r="K54">
        <v>11.32</v>
      </c>
      <c r="L54">
        <v>4</v>
      </c>
      <c r="M54">
        <v>30.9</v>
      </c>
      <c r="O54">
        <v>7.8427400000000008E-3</v>
      </c>
      <c r="P54">
        <v>5.6409800000000003E-3</v>
      </c>
      <c r="Q54">
        <v>7.5014999999999999E-4</v>
      </c>
      <c r="R54">
        <v>7.0989300000000002</v>
      </c>
      <c r="S54" s="75">
        <v>4.9290999999999996E-3</v>
      </c>
      <c r="T54" s="75">
        <v>7.4408E-6</v>
      </c>
      <c r="U54" s="75">
        <v>1.7924E-6</v>
      </c>
      <c r="V54" s="75">
        <v>3.6457999999999998E-4</v>
      </c>
      <c r="W54" s="75">
        <v>2.5786E-5</v>
      </c>
      <c r="X54" s="75">
        <v>5.1372999999999998E-5</v>
      </c>
      <c r="Y54" s="75">
        <v>0</v>
      </c>
      <c r="Z54" s="75">
        <v>4.2420999999999999E-5</v>
      </c>
      <c r="AA54" s="75">
        <v>5.5469E-5</v>
      </c>
      <c r="AB54" s="75">
        <v>0</v>
      </c>
      <c r="AC54" s="75">
        <v>9.9233000000000003E-4</v>
      </c>
      <c r="AD54" s="75">
        <v>0</v>
      </c>
      <c r="AE54" s="75">
        <v>0</v>
      </c>
      <c r="AF54" s="75">
        <v>8.3708999999999995E-10</v>
      </c>
      <c r="AG54" s="75">
        <v>1.2085E-4</v>
      </c>
      <c r="AH54" s="75">
        <v>7.0197000000000003E-8</v>
      </c>
      <c r="AI54" s="75">
        <v>3.1656000000000002E-7</v>
      </c>
      <c r="AJ54" s="75">
        <v>0</v>
      </c>
      <c r="AK54" s="75">
        <v>0</v>
      </c>
      <c r="AL54" s="75">
        <v>6.8249000000000003E-5</v>
      </c>
      <c r="AM54" s="75">
        <v>3.5523E-3</v>
      </c>
      <c r="AN54" s="75">
        <v>0</v>
      </c>
      <c r="AO54">
        <v>-999.99900000000002</v>
      </c>
      <c r="AP54">
        <v>-999.99900000000002</v>
      </c>
      <c r="AQ54">
        <v>-7.9100000000000004E-2</v>
      </c>
      <c r="AR54">
        <v>7.0788000000000002</v>
      </c>
      <c r="AS54">
        <v>2.7138</v>
      </c>
      <c r="AT54">
        <v>-3.1132</v>
      </c>
      <c r="AU54">
        <v>-999.99900000000002</v>
      </c>
      <c r="AV54">
        <v>-999.99900000000002</v>
      </c>
      <c r="AW54">
        <v>-999.99900000000002</v>
      </c>
      <c r="AX54">
        <v>-999.99900000000002</v>
      </c>
      <c r="AY54" t="s">
        <v>288</v>
      </c>
      <c r="AZ54" s="75">
        <v>1074.5</v>
      </c>
      <c r="BA54" s="75">
        <v>0.31369000000000002</v>
      </c>
      <c r="BB54" s="75">
        <v>3.9252999999999998E-4</v>
      </c>
    </row>
    <row r="55" spans="2:54" x14ac:dyDescent="0.25">
      <c r="B55">
        <v>2</v>
      </c>
      <c r="C55" t="s">
        <v>268</v>
      </c>
      <c r="D55">
        <v>2</v>
      </c>
      <c r="E55" t="s">
        <v>268</v>
      </c>
      <c r="G55">
        <v>20</v>
      </c>
      <c r="H55">
        <v>-99</v>
      </c>
      <c r="I55">
        <v>-99</v>
      </c>
      <c r="J55">
        <v>-99</v>
      </c>
      <c r="K55">
        <v>11.47</v>
      </c>
      <c r="L55">
        <v>4</v>
      </c>
      <c r="M55">
        <v>30.3</v>
      </c>
      <c r="O55">
        <v>6.8885700000000001E-3</v>
      </c>
      <c r="P55">
        <v>7.5919100000000003E-3</v>
      </c>
      <c r="Q55">
        <v>6.3904499999999998E-4</v>
      </c>
      <c r="R55">
        <v>5.5042900000000001</v>
      </c>
      <c r="S55" s="75">
        <v>2.4789E-3</v>
      </c>
      <c r="T55" s="75">
        <v>5.5632000000000004E-6</v>
      </c>
      <c r="U55" s="75">
        <v>1.2296E-8</v>
      </c>
      <c r="V55" s="75">
        <v>1.8536E-3</v>
      </c>
      <c r="W55" s="75">
        <v>2.6253000000000001E-5</v>
      </c>
      <c r="X55" s="75">
        <v>4.1468999999999999E-5</v>
      </c>
      <c r="Y55" s="75">
        <v>0</v>
      </c>
      <c r="Z55" s="75">
        <v>0</v>
      </c>
      <c r="AA55" s="75">
        <v>5.6746000000000002E-5</v>
      </c>
      <c r="AB55" s="75">
        <v>0</v>
      </c>
      <c r="AC55" s="75">
        <v>4.8670000000000001E-4</v>
      </c>
      <c r="AD55" s="75">
        <v>0</v>
      </c>
      <c r="AE55" s="75">
        <v>0</v>
      </c>
      <c r="AF55" s="75">
        <v>8.3706999999999998E-10</v>
      </c>
      <c r="AG55" s="75">
        <v>5.6663000000000004E-10</v>
      </c>
      <c r="AH55" s="75">
        <v>7.6097999999999998E-8</v>
      </c>
      <c r="AI55" s="75">
        <v>1.2048999999999999E-7</v>
      </c>
      <c r="AJ55" s="75">
        <v>0</v>
      </c>
      <c r="AK55" s="75">
        <v>0</v>
      </c>
      <c r="AL55" s="75">
        <v>1.1486E-5</v>
      </c>
      <c r="AM55" s="75">
        <v>4.8625999999999999E-3</v>
      </c>
      <c r="AN55" s="75">
        <v>0</v>
      </c>
      <c r="AO55">
        <v>-999.99900000000002</v>
      </c>
      <c r="AP55">
        <v>-999.99900000000002</v>
      </c>
      <c r="AQ55">
        <v>-0.51590000000000003</v>
      </c>
      <c r="AR55">
        <v>1.6204000000000001</v>
      </c>
      <c r="AS55">
        <v>3.0929000000000002</v>
      </c>
      <c r="AT55">
        <v>-5.8162000000000003</v>
      </c>
      <c r="AU55">
        <v>-999.99900000000002</v>
      </c>
      <c r="AV55">
        <v>-999.99900000000002</v>
      </c>
      <c r="AW55">
        <v>-999.99900000000002</v>
      </c>
      <c r="AX55">
        <v>-999.99900000000002</v>
      </c>
      <c r="AY55" t="s">
        <v>289</v>
      </c>
      <c r="AZ55" s="75">
        <v>1360.8</v>
      </c>
      <c r="BA55" s="75">
        <v>0.26811000000000001</v>
      </c>
      <c r="BB55" s="75">
        <v>3.4476999999999999E-4</v>
      </c>
    </row>
    <row r="58" spans="2:54" x14ac:dyDescent="0.25">
      <c r="B58" s="104" t="s">
        <v>218</v>
      </c>
    </row>
    <row r="59" spans="2:54" x14ac:dyDescent="0.25">
      <c r="B59" t="s">
        <v>478</v>
      </c>
      <c r="C59" t="s">
        <v>225</v>
      </c>
      <c r="D59" t="s">
        <v>226</v>
      </c>
      <c r="E59" t="s">
        <v>227</v>
      </c>
      <c r="F59" t="s">
        <v>228</v>
      </c>
      <c r="G59" t="s">
        <v>229</v>
      </c>
      <c r="H59" t="s">
        <v>230</v>
      </c>
      <c r="I59" t="s">
        <v>231</v>
      </c>
      <c r="J59" t="s">
        <v>232</v>
      </c>
      <c r="K59" t="s">
        <v>233</v>
      </c>
      <c r="L59" t="s">
        <v>234</v>
      </c>
      <c r="M59" t="s">
        <v>235</v>
      </c>
      <c r="O59" t="s">
        <v>236</v>
      </c>
      <c r="P59" t="s">
        <v>237</v>
      </c>
      <c r="Q59" t="s">
        <v>238</v>
      </c>
      <c r="R59" t="s">
        <v>239</v>
      </c>
      <c r="S59" t="s">
        <v>240</v>
      </c>
      <c r="T59" t="s">
        <v>241</v>
      </c>
      <c r="U59" t="s">
        <v>242</v>
      </c>
      <c r="V59" t="s">
        <v>243</v>
      </c>
      <c r="W59" t="s">
        <v>244</v>
      </c>
      <c r="X59" t="s">
        <v>245</v>
      </c>
      <c r="Y59" t="s">
        <v>246</v>
      </c>
      <c r="Z59" t="s">
        <v>247</v>
      </c>
      <c r="AA59" t="s">
        <v>248</v>
      </c>
      <c r="AB59" t="s">
        <v>249</v>
      </c>
      <c r="AC59" t="s">
        <v>250</v>
      </c>
      <c r="AD59" t="s">
        <v>251</v>
      </c>
      <c r="AE59" t="s">
        <v>252</v>
      </c>
      <c r="AF59" t="s">
        <v>253</v>
      </c>
      <c r="AG59" t="s">
        <v>254</v>
      </c>
      <c r="AH59" t="s">
        <v>255</v>
      </c>
      <c r="AI59" t="s">
        <v>256</v>
      </c>
      <c r="AJ59" t="s">
        <v>257</v>
      </c>
      <c r="AK59" t="s">
        <v>258</v>
      </c>
      <c r="AL59" t="s">
        <v>470</v>
      </c>
      <c r="AM59" s="104" t="s">
        <v>259</v>
      </c>
      <c r="AN59" t="s">
        <v>260</v>
      </c>
      <c r="AO59" t="s">
        <v>261</v>
      </c>
      <c r="AP59" t="s">
        <v>262</v>
      </c>
      <c r="AQ59" t="s">
        <v>263</v>
      </c>
      <c r="AR59" t="s">
        <v>471</v>
      </c>
      <c r="AS59" t="s">
        <v>472</v>
      </c>
      <c r="AT59" t="s">
        <v>473</v>
      </c>
      <c r="AU59" t="s">
        <v>474</v>
      </c>
      <c r="AV59" t="s">
        <v>264</v>
      </c>
      <c r="AW59" t="s">
        <v>265</v>
      </c>
      <c r="AX59" t="s">
        <v>266</v>
      </c>
      <c r="AY59" t="s">
        <v>267</v>
      </c>
    </row>
    <row r="60" spans="2:54" x14ac:dyDescent="0.25">
      <c r="B60">
        <v>2</v>
      </c>
      <c r="C60" t="s">
        <v>268</v>
      </c>
      <c r="D60">
        <v>1</v>
      </c>
      <c r="E60">
        <v>-99</v>
      </c>
      <c r="F60">
        <v>-99</v>
      </c>
      <c r="G60">
        <v>-99</v>
      </c>
      <c r="H60">
        <v>12.154400000000001</v>
      </c>
      <c r="I60">
        <v>4</v>
      </c>
      <c r="J60">
        <v>25.6</v>
      </c>
      <c r="K60">
        <v>3.7857500000000002E-2</v>
      </c>
      <c r="L60">
        <v>2.4419400000000001E-2</v>
      </c>
      <c r="M60" s="75">
        <v>-1.93416E-16</v>
      </c>
      <c r="N60" s="75"/>
      <c r="O60" s="75">
        <v>-4.2326300000000002E-13</v>
      </c>
      <c r="P60" s="75">
        <v>1.9439000000000001E-2</v>
      </c>
      <c r="Q60" s="75">
        <v>2.5999999999999998E-5</v>
      </c>
      <c r="R60" s="75">
        <v>1.2302E-8</v>
      </c>
      <c r="S60" s="75">
        <v>1.8132999999999999E-3</v>
      </c>
      <c r="T60" s="75">
        <v>6.1940999999999995E-5</v>
      </c>
      <c r="U60" s="75">
        <v>9.2126000000000005E-5</v>
      </c>
      <c r="V60" s="75">
        <v>0</v>
      </c>
      <c r="W60" s="75">
        <v>0</v>
      </c>
      <c r="X60" s="75">
        <v>5.1073999999999999E-5</v>
      </c>
      <c r="Y60" s="75">
        <v>0</v>
      </c>
      <c r="Z60" s="75">
        <v>4.9881999999999999E-3</v>
      </c>
      <c r="AA60" s="75">
        <v>0</v>
      </c>
      <c r="AB60" s="75">
        <v>0</v>
      </c>
      <c r="AC60" s="75">
        <v>1.1255E-7</v>
      </c>
      <c r="AD60" s="75">
        <v>5.6692000000000004E-10</v>
      </c>
      <c r="AE60" s="75">
        <v>1.9887999999999999E-6</v>
      </c>
      <c r="AF60" s="75">
        <v>1.1539000000000001E-6</v>
      </c>
      <c r="AG60" s="75">
        <v>0</v>
      </c>
      <c r="AH60" s="75">
        <v>0</v>
      </c>
      <c r="AI60" s="75">
        <v>3.5474000000000001E-6</v>
      </c>
      <c r="AJ60" s="75">
        <v>1.7649999999999999E-2</v>
      </c>
      <c r="AK60" s="75">
        <v>0</v>
      </c>
      <c r="AL60">
        <v>-999.99900000000002</v>
      </c>
      <c r="AM60">
        <v>-999.99900000000002</v>
      </c>
      <c r="AN60">
        <v>5.4999999999999997E-3</v>
      </c>
      <c r="AO60">
        <v>1.1113999999999999</v>
      </c>
      <c r="AP60">
        <v>6.3860999999999999</v>
      </c>
      <c r="AQ60">
        <v>-7.0415000000000001</v>
      </c>
      <c r="AR60">
        <v>-999.99900000000002</v>
      </c>
      <c r="AS60">
        <v>-999.99900000000002</v>
      </c>
      <c r="AT60">
        <v>-999.99900000000002</v>
      </c>
      <c r="AU60">
        <v>-999.99900000000002</v>
      </c>
      <c r="AV60" t="s">
        <v>270</v>
      </c>
      <c r="AW60" s="75">
        <v>4434.8</v>
      </c>
      <c r="AX60" s="75">
        <v>1.3053999999999999</v>
      </c>
      <c r="AY60" s="75">
        <v>1.8948000000000001E-3</v>
      </c>
    </row>
    <row r="61" spans="2:54" x14ac:dyDescent="0.25">
      <c r="B61">
        <v>2</v>
      </c>
      <c r="C61" t="s">
        <v>268</v>
      </c>
      <c r="D61">
        <v>2</v>
      </c>
      <c r="E61">
        <v>-99</v>
      </c>
      <c r="F61">
        <v>-99</v>
      </c>
      <c r="G61">
        <v>-99</v>
      </c>
      <c r="H61">
        <v>12.146599999999999</v>
      </c>
      <c r="I61">
        <v>4</v>
      </c>
      <c r="J61">
        <v>25.6</v>
      </c>
      <c r="K61">
        <v>3.2681500000000002E-2</v>
      </c>
      <c r="L61">
        <v>2.2929600000000001E-2</v>
      </c>
      <c r="M61" s="75">
        <v>2.2031499999999999E-17</v>
      </c>
      <c r="N61" s="75"/>
      <c r="O61" s="75">
        <v>5.0967800000000001E-14</v>
      </c>
      <c r="P61" s="75">
        <v>1.8737E-2</v>
      </c>
      <c r="Q61" s="75">
        <v>1.0006E-4</v>
      </c>
      <c r="R61" s="75">
        <v>1.2302E-8</v>
      </c>
      <c r="S61" s="75">
        <v>1.4869E-3</v>
      </c>
      <c r="T61" s="75">
        <v>2.8561999999999999E-5</v>
      </c>
      <c r="U61" s="75">
        <v>2.7819999999999999E-4</v>
      </c>
      <c r="V61" s="75">
        <v>0</v>
      </c>
      <c r="W61" s="75">
        <v>0</v>
      </c>
      <c r="X61" s="75">
        <v>5.2979000000000002E-5</v>
      </c>
      <c r="Y61" s="75">
        <v>0</v>
      </c>
      <c r="Z61" s="75">
        <v>3.7382000000000001E-3</v>
      </c>
      <c r="AA61" s="75">
        <v>0</v>
      </c>
      <c r="AB61" s="75">
        <v>0</v>
      </c>
      <c r="AC61" s="75">
        <v>8.3746000000000002E-10</v>
      </c>
      <c r="AD61" s="75">
        <v>1.3814E-5</v>
      </c>
      <c r="AE61" s="75">
        <v>5.7474000000000002E-7</v>
      </c>
      <c r="AF61" s="75">
        <v>1.7051999999999999E-7</v>
      </c>
      <c r="AG61" s="75">
        <v>0</v>
      </c>
      <c r="AH61" s="75">
        <v>0</v>
      </c>
      <c r="AI61" s="75">
        <v>2.0984000000000001E-4</v>
      </c>
      <c r="AJ61" s="75">
        <v>1.7264999999999999E-2</v>
      </c>
      <c r="AK61" s="75">
        <v>0</v>
      </c>
      <c r="AL61">
        <v>-999.99900000000002</v>
      </c>
      <c r="AM61">
        <v>-999.99900000000002</v>
      </c>
      <c r="AN61">
        <v>-0.1103</v>
      </c>
      <c r="AO61">
        <v>5.5075000000000003</v>
      </c>
      <c r="AP61">
        <v>4.2441000000000004</v>
      </c>
      <c r="AQ61">
        <v>-3.7071999999999998</v>
      </c>
      <c r="AR61">
        <v>-999.99900000000002</v>
      </c>
      <c r="AS61">
        <v>-999.99900000000002</v>
      </c>
      <c r="AT61">
        <v>-999.99900000000002</v>
      </c>
      <c r="AU61">
        <v>-999.99900000000002</v>
      </c>
      <c r="AV61" t="s">
        <v>271</v>
      </c>
      <c r="AW61" s="75">
        <v>4326.2</v>
      </c>
      <c r="AX61" s="75">
        <v>1.1805000000000001</v>
      </c>
      <c r="AY61" s="75">
        <v>1.6356999999999999E-3</v>
      </c>
    </row>
    <row r="62" spans="2:54" x14ac:dyDescent="0.25">
      <c r="B62">
        <v>2</v>
      </c>
      <c r="C62" t="s">
        <v>268</v>
      </c>
      <c r="D62">
        <v>3</v>
      </c>
      <c r="E62">
        <v>-99</v>
      </c>
      <c r="F62">
        <v>-99</v>
      </c>
      <c r="G62">
        <v>-99</v>
      </c>
      <c r="H62">
        <v>12.0107</v>
      </c>
      <c r="I62">
        <v>4</v>
      </c>
      <c r="J62">
        <v>29.3</v>
      </c>
      <c r="K62">
        <v>3.6458999999999998E-2</v>
      </c>
      <c r="L62">
        <v>2.3522499999999998E-2</v>
      </c>
      <c r="M62" s="75">
        <v>7.2059800000000005E-18</v>
      </c>
      <c r="N62" s="75"/>
      <c r="O62" s="75">
        <v>1.6220299999999999E-14</v>
      </c>
      <c r="P62" s="75">
        <v>1.9494999999999998E-2</v>
      </c>
      <c r="Q62" s="75">
        <v>2.4972000000000001E-5</v>
      </c>
      <c r="R62" s="75">
        <v>1.2302E-8</v>
      </c>
      <c r="S62" s="75">
        <v>1.4176E-3</v>
      </c>
      <c r="T62" s="75">
        <v>7.8427E-5</v>
      </c>
      <c r="U62" s="75">
        <v>8.7780000000000003E-5</v>
      </c>
      <c r="V62" s="75">
        <v>0</v>
      </c>
      <c r="W62" s="75">
        <v>0</v>
      </c>
      <c r="X62" s="75">
        <v>2.2860999999999999E-4</v>
      </c>
      <c r="Y62" s="75">
        <v>0</v>
      </c>
      <c r="Z62" s="75">
        <v>4.8323999999999997E-3</v>
      </c>
      <c r="AA62" s="75">
        <v>0</v>
      </c>
      <c r="AB62" s="75">
        <v>0</v>
      </c>
      <c r="AC62" s="75">
        <v>8.3749999999999995E-10</v>
      </c>
      <c r="AD62" s="75">
        <v>4.6622E-7</v>
      </c>
      <c r="AE62" s="75">
        <v>9.9679000000000002E-8</v>
      </c>
      <c r="AF62" s="75">
        <v>1.3895000000000001E-7</v>
      </c>
      <c r="AG62" s="75">
        <v>0</v>
      </c>
      <c r="AH62" s="75">
        <v>0</v>
      </c>
      <c r="AI62" s="75">
        <v>2.8145999999999998E-4</v>
      </c>
      <c r="AJ62" s="75">
        <v>1.6670999999999998E-2</v>
      </c>
      <c r="AK62" s="75">
        <v>0</v>
      </c>
      <c r="AL62">
        <v>-999.99900000000002</v>
      </c>
      <c r="AM62">
        <v>-999.99900000000002</v>
      </c>
      <c r="AN62">
        <v>-3.78E-2</v>
      </c>
      <c r="AO62">
        <v>4.0147000000000004</v>
      </c>
      <c r="AP62">
        <v>4.4542999999999999</v>
      </c>
      <c r="AQ62">
        <v>-3.2307000000000001</v>
      </c>
      <c r="AR62">
        <v>-999.99900000000002</v>
      </c>
      <c r="AS62">
        <v>-999.99900000000002</v>
      </c>
      <c r="AT62">
        <v>-999.99900000000002</v>
      </c>
      <c r="AU62">
        <v>-999.99900000000002</v>
      </c>
      <c r="AV62" t="s">
        <v>272</v>
      </c>
      <c r="AW62" s="75">
        <v>4513.7</v>
      </c>
      <c r="AX62" s="75">
        <v>1.2949999999999999</v>
      </c>
      <c r="AY62" s="75">
        <v>1.8247999999999999E-3</v>
      </c>
    </row>
    <row r="63" spans="2:54" x14ac:dyDescent="0.25">
      <c r="B63">
        <v>2</v>
      </c>
      <c r="C63" t="s">
        <v>268</v>
      </c>
      <c r="D63">
        <v>4</v>
      </c>
      <c r="E63">
        <v>-99</v>
      </c>
      <c r="F63">
        <v>-99</v>
      </c>
      <c r="G63">
        <v>-99</v>
      </c>
      <c r="H63">
        <v>12.461399999999999</v>
      </c>
      <c r="I63">
        <v>4</v>
      </c>
      <c r="J63">
        <v>30.2</v>
      </c>
      <c r="K63">
        <v>5.7029999999999997E-2</v>
      </c>
      <c r="L63">
        <v>6.4813599999999999E-2</v>
      </c>
      <c r="M63" s="75">
        <v>1.44992E-16</v>
      </c>
      <c r="N63" s="75"/>
      <c r="O63" s="75">
        <v>1.3258600000000001E-13</v>
      </c>
      <c r="P63" s="75">
        <v>3.1866999999999999E-2</v>
      </c>
      <c r="Q63" s="75">
        <v>3.9075000000000001E-5</v>
      </c>
      <c r="R63" s="75">
        <v>1.5559E-6</v>
      </c>
      <c r="S63" s="75">
        <v>1.2721E-2</v>
      </c>
      <c r="T63" s="75">
        <v>2.4590999999999999E-5</v>
      </c>
      <c r="U63" s="75">
        <v>1.1828E-4</v>
      </c>
      <c r="V63" s="75">
        <v>7.9056999999999999E-5</v>
      </c>
      <c r="W63" s="75">
        <v>0</v>
      </c>
      <c r="X63" s="75">
        <v>5.0974999999999999E-5</v>
      </c>
      <c r="Y63" s="75">
        <v>0</v>
      </c>
      <c r="Z63" s="75">
        <v>8.5796E-6</v>
      </c>
      <c r="AA63" s="75">
        <v>0</v>
      </c>
      <c r="AB63" s="75">
        <v>0</v>
      </c>
      <c r="AC63" s="75">
        <v>8.38E-10</v>
      </c>
      <c r="AD63" s="75">
        <v>4.4336999999999996E-6</v>
      </c>
      <c r="AE63" s="75">
        <v>3.5436E-7</v>
      </c>
      <c r="AF63" s="75">
        <v>2.7431999999999998E-7</v>
      </c>
      <c r="AG63" s="75">
        <v>0</v>
      </c>
      <c r="AH63" s="75">
        <v>0</v>
      </c>
      <c r="AI63" s="75">
        <v>1.7496999999999999E-5</v>
      </c>
      <c r="AJ63" s="75">
        <v>5.4331999999999998E-2</v>
      </c>
      <c r="AK63" s="75">
        <v>0</v>
      </c>
      <c r="AL63">
        <v>-999.99900000000002</v>
      </c>
      <c r="AM63">
        <v>-999.99900000000002</v>
      </c>
      <c r="AN63">
        <v>-3.3113000000000001</v>
      </c>
      <c r="AO63">
        <v>4.4775999999999998</v>
      </c>
      <c r="AP63">
        <v>5.4166999999999996</v>
      </c>
      <c r="AQ63">
        <v>-13.439</v>
      </c>
      <c r="AR63">
        <v>-999.99900000000002</v>
      </c>
      <c r="AS63">
        <v>-999.99900000000002</v>
      </c>
      <c r="AT63">
        <v>-999.99900000000002</v>
      </c>
      <c r="AU63">
        <v>-999.99900000000002</v>
      </c>
      <c r="AV63" t="s">
        <v>273</v>
      </c>
      <c r="AW63" s="75">
        <v>13430</v>
      </c>
      <c r="AX63" s="75">
        <v>2.2263999999999999</v>
      </c>
      <c r="AY63" s="75">
        <v>2.8544E-3</v>
      </c>
    </row>
    <row r="64" spans="2:54" x14ac:dyDescent="0.25">
      <c r="B64">
        <v>2</v>
      </c>
      <c r="C64" t="s">
        <v>268</v>
      </c>
      <c r="D64">
        <v>5</v>
      </c>
      <c r="E64">
        <v>-99</v>
      </c>
      <c r="F64">
        <v>-99</v>
      </c>
      <c r="G64">
        <v>-99</v>
      </c>
      <c r="H64">
        <v>11.776999999999999</v>
      </c>
      <c r="I64">
        <v>4</v>
      </c>
      <c r="J64">
        <v>29.8</v>
      </c>
      <c r="K64">
        <v>1.9183700000000001E-2</v>
      </c>
      <c r="L64">
        <v>1.31208E-2</v>
      </c>
      <c r="M64" s="75">
        <v>-6.9641499999999997E-17</v>
      </c>
      <c r="N64" s="75"/>
      <c r="O64" s="75">
        <v>-2.8384699999999998E-13</v>
      </c>
      <c r="P64" s="75">
        <v>1.0491E-2</v>
      </c>
      <c r="Q64" s="75">
        <v>1.4137E-5</v>
      </c>
      <c r="R64" s="75">
        <v>1.2299E-8</v>
      </c>
      <c r="S64" s="75">
        <v>9.1149000000000004E-4</v>
      </c>
      <c r="T64" s="75">
        <v>3.3636000000000001E-5</v>
      </c>
      <c r="U64" s="75">
        <v>5.8182E-5</v>
      </c>
      <c r="V64" s="75">
        <v>0</v>
      </c>
      <c r="W64" s="75">
        <v>0</v>
      </c>
      <c r="X64" s="75">
        <v>5.0214999999999999E-5</v>
      </c>
      <c r="Y64" s="75">
        <v>0</v>
      </c>
      <c r="Z64" s="75">
        <v>2.3324000000000001E-3</v>
      </c>
      <c r="AA64" s="75">
        <v>0</v>
      </c>
      <c r="AB64" s="75">
        <v>0</v>
      </c>
      <c r="AC64" s="75">
        <v>8.3723000000000001E-10</v>
      </c>
      <c r="AD64" s="75">
        <v>5.6674000000000005E-10</v>
      </c>
      <c r="AE64" s="75">
        <v>7.2853999999999998E-8</v>
      </c>
      <c r="AF64" s="75">
        <v>1.4679999999999999E-7</v>
      </c>
      <c r="AG64" s="75">
        <v>0</v>
      </c>
      <c r="AH64" s="75">
        <v>0</v>
      </c>
      <c r="AI64" s="75">
        <v>3.3297999999999999E-5</v>
      </c>
      <c r="AJ64" s="75">
        <v>9.7576E-3</v>
      </c>
      <c r="AK64" s="75">
        <v>0</v>
      </c>
      <c r="AL64">
        <v>-999.99900000000002</v>
      </c>
      <c r="AM64">
        <v>-999.99900000000002</v>
      </c>
      <c r="AN64">
        <v>-0.12989999999999999</v>
      </c>
      <c r="AO64">
        <v>1.3249</v>
      </c>
      <c r="AP64">
        <v>3.9196</v>
      </c>
      <c r="AQ64">
        <v>-4.7542999999999997</v>
      </c>
      <c r="AR64">
        <v>-999.99900000000002</v>
      </c>
      <c r="AS64">
        <v>-999.99900000000002</v>
      </c>
      <c r="AT64">
        <v>-999.99900000000002</v>
      </c>
      <c r="AU64">
        <v>-999.99900000000002</v>
      </c>
      <c r="AV64" t="s">
        <v>274</v>
      </c>
      <c r="AW64" s="75">
        <v>2659.1</v>
      </c>
      <c r="AX64" s="75">
        <v>0.67540999999999995</v>
      </c>
      <c r="AY64" s="75">
        <v>9.6013999999999995E-4</v>
      </c>
    </row>
    <row r="65" spans="2:51" x14ac:dyDescent="0.25">
      <c r="B65">
        <v>2</v>
      </c>
      <c r="C65" t="s">
        <v>268</v>
      </c>
      <c r="D65">
        <v>6</v>
      </c>
      <c r="E65">
        <v>-99</v>
      </c>
      <c r="F65">
        <v>-99</v>
      </c>
      <c r="G65">
        <v>-99</v>
      </c>
      <c r="H65">
        <v>11.813000000000001</v>
      </c>
      <c r="I65">
        <v>4</v>
      </c>
      <c r="J65">
        <v>30.1</v>
      </c>
      <c r="K65">
        <v>2.1114899999999999E-2</v>
      </c>
      <c r="L65">
        <v>1.49678E-2</v>
      </c>
      <c r="M65" s="75">
        <v>-3.18012E-16</v>
      </c>
      <c r="N65" s="75"/>
      <c r="O65" s="75">
        <v>-1.14178E-12</v>
      </c>
      <c r="P65" s="75">
        <v>1.1727E-2</v>
      </c>
      <c r="Q65" s="75">
        <v>6.2144999999999995E-5</v>
      </c>
      <c r="R65" s="75">
        <v>1.2299E-8</v>
      </c>
      <c r="S65" s="75">
        <v>1.1077000000000001E-3</v>
      </c>
      <c r="T65" s="75">
        <v>1.6592000000000001E-4</v>
      </c>
      <c r="U65" s="75">
        <v>8.3807000000000006E-5</v>
      </c>
      <c r="V65" s="75">
        <v>0</v>
      </c>
      <c r="W65" s="75">
        <v>4.2243000000000002E-5</v>
      </c>
      <c r="X65" s="75">
        <v>5.3118000000000002E-5</v>
      </c>
      <c r="Y65" s="75">
        <v>0</v>
      </c>
      <c r="Z65" s="75">
        <v>2.4697E-3</v>
      </c>
      <c r="AA65" s="75">
        <v>0</v>
      </c>
      <c r="AB65" s="75">
        <v>0</v>
      </c>
      <c r="AC65" s="75">
        <v>1.0959E-7</v>
      </c>
      <c r="AD65" s="75">
        <v>4.1075000000000002E-5</v>
      </c>
      <c r="AE65" s="75">
        <v>1.5240999999999999E-6</v>
      </c>
      <c r="AF65" s="75">
        <v>7.6901000000000003E-7</v>
      </c>
      <c r="AG65" s="75">
        <v>0</v>
      </c>
      <c r="AH65" s="75">
        <v>0</v>
      </c>
      <c r="AI65" s="75">
        <v>1.4918E-4</v>
      </c>
      <c r="AJ65" s="75">
        <v>1.0911000000000001E-2</v>
      </c>
      <c r="AK65" s="75">
        <v>0</v>
      </c>
      <c r="AL65">
        <v>-999.99900000000002</v>
      </c>
      <c r="AM65">
        <v>-999.99900000000002</v>
      </c>
      <c r="AN65">
        <v>-0.15770000000000001</v>
      </c>
      <c r="AO65">
        <v>6.1340000000000003</v>
      </c>
      <c r="AP65">
        <v>6.1712999999999996</v>
      </c>
      <c r="AQ65">
        <v>-3.6082000000000001</v>
      </c>
      <c r="AR65">
        <v>-999.99900000000002</v>
      </c>
      <c r="AS65">
        <v>-999.99900000000002</v>
      </c>
      <c r="AT65">
        <v>-999.99900000000002</v>
      </c>
      <c r="AU65">
        <v>-999.99900000000002</v>
      </c>
      <c r="AV65" t="s">
        <v>275</v>
      </c>
      <c r="AW65" s="75">
        <v>3002.8</v>
      </c>
      <c r="AX65" s="75">
        <v>0.76970000000000005</v>
      </c>
      <c r="AY65" s="75">
        <v>1.0568000000000001E-3</v>
      </c>
    </row>
    <row r="66" spans="2:51" x14ac:dyDescent="0.25">
      <c r="B66">
        <v>2</v>
      </c>
      <c r="C66" t="s">
        <v>268</v>
      </c>
      <c r="D66">
        <v>7</v>
      </c>
      <c r="E66">
        <v>-99</v>
      </c>
      <c r="F66">
        <v>-99</v>
      </c>
      <c r="G66">
        <v>-99</v>
      </c>
      <c r="H66">
        <v>11.754300000000001</v>
      </c>
      <c r="I66">
        <v>4</v>
      </c>
      <c r="J66">
        <v>30.1</v>
      </c>
      <c r="K66">
        <v>1.71533E-2</v>
      </c>
      <c r="L66">
        <v>1.26193E-2</v>
      </c>
      <c r="M66" s="75">
        <v>-2.6437000000000001E-13</v>
      </c>
      <c r="N66" s="75"/>
      <c r="O66" s="75">
        <v>-1.13422E-9</v>
      </c>
      <c r="P66" s="75">
        <v>9.6682999999999995E-3</v>
      </c>
      <c r="Q66" s="75">
        <v>1.5437000000000001E-5</v>
      </c>
      <c r="R66" s="75">
        <v>1.2647999999999999E-6</v>
      </c>
      <c r="S66" s="75">
        <v>1.0168E-3</v>
      </c>
      <c r="T66" s="75">
        <v>3.4783000000000002E-5</v>
      </c>
      <c r="U66" s="75">
        <v>6.2215E-5</v>
      </c>
      <c r="V66" s="75">
        <v>0</v>
      </c>
      <c r="W66" s="75">
        <v>0</v>
      </c>
      <c r="X66" s="75">
        <v>5.0435000000000001E-5</v>
      </c>
      <c r="Y66" s="75">
        <v>0</v>
      </c>
      <c r="Z66" s="75">
        <v>1.8548E-3</v>
      </c>
      <c r="AA66" s="75">
        <v>0</v>
      </c>
      <c r="AB66" s="75">
        <v>0</v>
      </c>
      <c r="AC66" s="75">
        <v>8.3722000000000003E-10</v>
      </c>
      <c r="AD66" s="75">
        <v>1.5994999999999998E-5</v>
      </c>
      <c r="AE66" s="75">
        <v>6.2966999999999997E-8</v>
      </c>
      <c r="AF66" s="75">
        <v>1.0254E-7</v>
      </c>
      <c r="AG66" s="75">
        <v>0</v>
      </c>
      <c r="AH66" s="75">
        <v>0</v>
      </c>
      <c r="AI66" s="75">
        <v>1.7981E-4</v>
      </c>
      <c r="AJ66" s="75">
        <v>9.4455000000000008E-3</v>
      </c>
      <c r="AK66" s="75">
        <v>0</v>
      </c>
      <c r="AL66">
        <v>-999.99900000000002</v>
      </c>
      <c r="AM66">
        <v>-999.99900000000002</v>
      </c>
      <c r="AN66">
        <v>-0.21970000000000001</v>
      </c>
      <c r="AO66">
        <v>5.7865000000000002</v>
      </c>
      <c r="AP66">
        <v>3.8944000000000001</v>
      </c>
      <c r="AQ66">
        <v>-3.4359000000000002</v>
      </c>
      <c r="AR66">
        <v>-999.99900000000002</v>
      </c>
      <c r="AS66">
        <v>-999.99900000000002</v>
      </c>
      <c r="AT66">
        <v>-999.99900000000002</v>
      </c>
      <c r="AU66">
        <v>-999.99900000000002</v>
      </c>
      <c r="AV66" t="s">
        <v>276</v>
      </c>
      <c r="AW66" s="75">
        <v>2578.5</v>
      </c>
      <c r="AX66" s="75">
        <v>0.62634999999999996</v>
      </c>
      <c r="AY66" s="75">
        <v>8.5851999999999999E-4</v>
      </c>
    </row>
    <row r="67" spans="2:51" x14ac:dyDescent="0.25">
      <c r="B67">
        <v>2</v>
      </c>
      <c r="C67" t="s">
        <v>268</v>
      </c>
      <c r="D67">
        <v>8</v>
      </c>
      <c r="E67">
        <v>-99</v>
      </c>
      <c r="F67">
        <v>-99</v>
      </c>
      <c r="G67">
        <v>-99</v>
      </c>
      <c r="H67">
        <v>12.3003</v>
      </c>
      <c r="I67">
        <v>4</v>
      </c>
      <c r="J67">
        <v>29.6</v>
      </c>
      <c r="K67">
        <v>3.7099E-2</v>
      </c>
      <c r="L67">
        <v>4.5774700000000001E-2</v>
      </c>
      <c r="M67" s="75">
        <v>5.6950399999999995E-17</v>
      </c>
      <c r="N67" s="75"/>
      <c r="O67" s="75">
        <v>8.0700799999999994E-14</v>
      </c>
      <c r="P67" s="75">
        <v>1.2433E-2</v>
      </c>
      <c r="Q67" s="75">
        <v>1.7591000000000001E-5</v>
      </c>
      <c r="R67" s="75">
        <v>1.4814999999999999E-6</v>
      </c>
      <c r="S67" s="75">
        <v>1.2437999999999999E-2</v>
      </c>
      <c r="T67" s="75">
        <v>2.8325000000000001E-5</v>
      </c>
      <c r="U67" s="75">
        <v>5.8094999999999999E-5</v>
      </c>
      <c r="V67" s="75">
        <v>5.3664E-5</v>
      </c>
      <c r="W67" s="75">
        <v>0</v>
      </c>
      <c r="X67" s="75">
        <v>5.0358999999999997E-5</v>
      </c>
      <c r="Y67" s="75">
        <v>0</v>
      </c>
      <c r="Z67" s="75">
        <v>2.9981999999999999E-6</v>
      </c>
      <c r="AA67" s="75">
        <v>0</v>
      </c>
      <c r="AB67" s="75">
        <v>0</v>
      </c>
      <c r="AC67" s="75">
        <v>8.3762000000000005E-10</v>
      </c>
      <c r="AD67" s="75">
        <v>4.6933999999999998E-6</v>
      </c>
      <c r="AE67" s="75">
        <v>1.0658000000000001E-7</v>
      </c>
      <c r="AF67" s="75">
        <v>2.4312000000000002E-7</v>
      </c>
      <c r="AG67" s="75">
        <v>0</v>
      </c>
      <c r="AH67" s="75">
        <v>0</v>
      </c>
      <c r="AI67" s="75">
        <v>1.7155999999999999E-4</v>
      </c>
      <c r="AJ67" s="75">
        <v>3.4854000000000003E-2</v>
      </c>
      <c r="AK67" s="75">
        <v>0</v>
      </c>
      <c r="AL67">
        <v>-999.99900000000002</v>
      </c>
      <c r="AM67">
        <v>-999.99900000000002</v>
      </c>
      <c r="AN67">
        <v>-3.5678000000000001</v>
      </c>
      <c r="AO67">
        <v>4.6981999999999999</v>
      </c>
      <c r="AP67">
        <v>5.0822000000000003</v>
      </c>
      <c r="AQ67">
        <v>-11.4754</v>
      </c>
      <c r="AR67">
        <v>-999.99900000000002</v>
      </c>
      <c r="AS67">
        <v>-999.99900000000002</v>
      </c>
      <c r="AT67">
        <v>-999.99900000000002</v>
      </c>
      <c r="AU67">
        <v>-999.99900000000002</v>
      </c>
      <c r="AV67" t="s">
        <v>277</v>
      </c>
      <c r="AW67" s="75">
        <v>8647.7000000000007</v>
      </c>
      <c r="AX67" s="75">
        <v>1.4379999999999999</v>
      </c>
      <c r="AY67" s="75">
        <v>1.8568E-3</v>
      </c>
    </row>
    <row r="68" spans="2:51" x14ac:dyDescent="0.25">
      <c r="B68">
        <v>2</v>
      </c>
      <c r="C68" t="s">
        <v>268</v>
      </c>
      <c r="D68">
        <v>9</v>
      </c>
      <c r="E68">
        <v>-99</v>
      </c>
      <c r="F68">
        <v>-99</v>
      </c>
      <c r="G68">
        <v>-99</v>
      </c>
      <c r="H68">
        <v>11.632099999999999</v>
      </c>
      <c r="I68">
        <v>4</v>
      </c>
      <c r="J68">
        <v>30.2</v>
      </c>
      <c r="K68">
        <v>1.2384600000000001E-2</v>
      </c>
      <c r="L68">
        <v>9.5961999999999992E-3</v>
      </c>
      <c r="M68" s="75">
        <v>8.5947300000000002E-18</v>
      </c>
      <c r="N68" s="75"/>
      <c r="O68" s="75">
        <v>4.9563700000000002E-14</v>
      </c>
      <c r="P68" s="75">
        <v>6.7786000000000001E-3</v>
      </c>
      <c r="Q68" s="75">
        <v>1.1165999999999999E-5</v>
      </c>
      <c r="R68" s="75">
        <v>1.2296999999999999E-8</v>
      </c>
      <c r="S68" s="75">
        <v>9.6456000000000005E-4</v>
      </c>
      <c r="T68" s="75">
        <v>1.9511999999999999E-5</v>
      </c>
      <c r="U68" s="75">
        <v>4.9994000000000003E-5</v>
      </c>
      <c r="V68" s="75">
        <v>0</v>
      </c>
      <c r="W68" s="75">
        <v>0</v>
      </c>
      <c r="X68" s="75">
        <v>5.4823E-5</v>
      </c>
      <c r="Y68" s="75">
        <v>0</v>
      </c>
      <c r="Z68" s="75">
        <v>1.2608000000000001E-3</v>
      </c>
      <c r="AA68" s="75">
        <v>0</v>
      </c>
      <c r="AB68" s="75">
        <v>0</v>
      </c>
      <c r="AC68" s="75">
        <v>1.2727E-7</v>
      </c>
      <c r="AD68" s="75">
        <v>1.2208E-6</v>
      </c>
      <c r="AE68" s="75">
        <v>2.0352E-6</v>
      </c>
      <c r="AF68" s="75">
        <v>1.0774000000000001E-6</v>
      </c>
      <c r="AG68" s="75">
        <v>0</v>
      </c>
      <c r="AH68" s="75">
        <v>0</v>
      </c>
      <c r="AI68" s="75">
        <v>1.9144E-4</v>
      </c>
      <c r="AJ68" s="75">
        <v>7.0843E-3</v>
      </c>
      <c r="AK68" s="75">
        <v>0</v>
      </c>
      <c r="AL68">
        <v>-999.99900000000002</v>
      </c>
      <c r="AM68">
        <v>-999.99900000000002</v>
      </c>
      <c r="AN68">
        <v>-0.26419999999999999</v>
      </c>
      <c r="AO68">
        <v>4.7922000000000002</v>
      </c>
      <c r="AP68">
        <v>5.742</v>
      </c>
      <c r="AQ68">
        <v>-3.2065999999999999</v>
      </c>
      <c r="AR68">
        <v>-999.99900000000002</v>
      </c>
      <c r="AS68">
        <v>-999.99900000000002</v>
      </c>
      <c r="AT68">
        <v>-999.99900000000002</v>
      </c>
      <c r="AU68">
        <v>-999.99900000000002</v>
      </c>
      <c r="AV68" t="s">
        <v>278</v>
      </c>
      <c r="AW68" s="75">
        <v>1946.1</v>
      </c>
      <c r="AX68" s="75">
        <v>0.46005000000000001</v>
      </c>
      <c r="AY68" s="75">
        <v>6.1985000000000002E-4</v>
      </c>
    </row>
    <row r="69" spans="2:51" x14ac:dyDescent="0.25">
      <c r="B69">
        <v>2</v>
      </c>
      <c r="C69" t="s">
        <v>268</v>
      </c>
      <c r="D69">
        <v>10</v>
      </c>
      <c r="E69">
        <v>-99</v>
      </c>
      <c r="F69">
        <v>-99</v>
      </c>
      <c r="G69">
        <v>-99</v>
      </c>
      <c r="H69">
        <v>11.662599999999999</v>
      </c>
      <c r="I69">
        <v>4</v>
      </c>
      <c r="J69">
        <v>29.6</v>
      </c>
      <c r="K69">
        <v>1.3310799999999999E-2</v>
      </c>
      <c r="L69">
        <v>1.0177E-2</v>
      </c>
      <c r="M69" s="75">
        <v>-1.1384100000000001E-15</v>
      </c>
      <c r="N69" s="75"/>
      <c r="O69" s="75">
        <v>-6.1633400000000003E-12</v>
      </c>
      <c r="P69" s="75">
        <v>7.2835E-3</v>
      </c>
      <c r="Q69" s="75">
        <v>3.6452999999999998E-5</v>
      </c>
      <c r="R69" s="75">
        <v>1.6674999999999999E-6</v>
      </c>
      <c r="S69" s="75">
        <v>9.8280000000000004E-4</v>
      </c>
      <c r="T69" s="75">
        <v>2.4797999999999999E-5</v>
      </c>
      <c r="U69" s="75">
        <v>6.0745000000000002E-5</v>
      </c>
      <c r="V69" s="75">
        <v>0</v>
      </c>
      <c r="W69" s="75">
        <v>4.3890000000000002E-5</v>
      </c>
      <c r="X69" s="75">
        <v>7.0984999999999999E-5</v>
      </c>
      <c r="Y69" s="75">
        <v>0</v>
      </c>
      <c r="Z69" s="75">
        <v>1.3472E-3</v>
      </c>
      <c r="AA69" s="75">
        <v>0</v>
      </c>
      <c r="AB69" s="75">
        <v>0</v>
      </c>
      <c r="AC69" s="75">
        <v>1.2055E-7</v>
      </c>
      <c r="AD69" s="75">
        <v>1.7946999999999999E-4</v>
      </c>
      <c r="AE69" s="75">
        <v>1.6196999999999999E-7</v>
      </c>
      <c r="AF69" s="75">
        <v>3.1613000000000001E-7</v>
      </c>
      <c r="AG69" s="75">
        <v>0</v>
      </c>
      <c r="AH69" s="75">
        <v>0</v>
      </c>
      <c r="AI69" s="75">
        <v>2.0477000000000001E-4</v>
      </c>
      <c r="AJ69" s="75">
        <v>7.2950000000000003E-3</v>
      </c>
      <c r="AK69" s="75">
        <v>0</v>
      </c>
      <c r="AL69">
        <v>-999.99900000000002</v>
      </c>
      <c r="AM69">
        <v>-999.99900000000002</v>
      </c>
      <c r="AN69">
        <v>-0.2394</v>
      </c>
      <c r="AO69">
        <v>6.9528999999999996</v>
      </c>
      <c r="AP69">
        <v>5.7312000000000003</v>
      </c>
      <c r="AQ69">
        <v>-3.1312000000000002</v>
      </c>
      <c r="AR69">
        <v>-999.99900000000002</v>
      </c>
      <c r="AS69">
        <v>-999.99900000000002</v>
      </c>
      <c r="AT69">
        <v>-999.99900000000002</v>
      </c>
      <c r="AU69">
        <v>-999.99900000000002</v>
      </c>
      <c r="AV69" t="s">
        <v>279</v>
      </c>
      <c r="AW69" s="75">
        <v>2003.6</v>
      </c>
      <c r="AX69" s="75">
        <v>0.51331000000000004</v>
      </c>
      <c r="AY69" s="75">
        <v>6.6620000000000004E-4</v>
      </c>
    </row>
    <row r="70" spans="2:51" x14ac:dyDescent="0.25">
      <c r="B70">
        <v>2</v>
      </c>
      <c r="C70" t="s">
        <v>268</v>
      </c>
      <c r="D70">
        <v>11</v>
      </c>
      <c r="E70">
        <v>-99</v>
      </c>
      <c r="F70">
        <v>-99</v>
      </c>
      <c r="G70">
        <v>-99</v>
      </c>
      <c r="H70">
        <v>11.6074</v>
      </c>
      <c r="I70">
        <v>4</v>
      </c>
      <c r="J70">
        <v>31.4</v>
      </c>
      <c r="K70">
        <v>1.29809E-2</v>
      </c>
      <c r="L70">
        <v>9.9041300000000006E-3</v>
      </c>
      <c r="M70" s="75">
        <v>2.8502499999999999E-13</v>
      </c>
      <c r="N70" s="75"/>
      <c r="O70" s="75">
        <v>1.60238E-9</v>
      </c>
      <c r="P70" s="75">
        <v>6.8089999999999999E-3</v>
      </c>
      <c r="Q70" s="75">
        <v>1.2598E-5</v>
      </c>
      <c r="R70" s="75">
        <v>2.4511999999999999E-6</v>
      </c>
      <c r="S70" s="75">
        <v>1.0596E-3</v>
      </c>
      <c r="T70" s="75">
        <v>1.8627E-5</v>
      </c>
      <c r="U70" s="75">
        <v>7.2225999999999996E-5</v>
      </c>
      <c r="V70" s="75">
        <v>0</v>
      </c>
      <c r="W70" s="75">
        <v>0</v>
      </c>
      <c r="X70" s="75">
        <v>5.6558000000000003E-5</v>
      </c>
      <c r="Y70" s="75">
        <v>0</v>
      </c>
      <c r="Z70" s="75">
        <v>1.3734999999999999E-3</v>
      </c>
      <c r="AA70" s="75">
        <v>0</v>
      </c>
      <c r="AB70" s="75">
        <v>0</v>
      </c>
      <c r="AC70" s="75">
        <v>8.3715000000000005E-10</v>
      </c>
      <c r="AD70" s="75">
        <v>6.1342999999999999E-5</v>
      </c>
      <c r="AE70" s="75">
        <v>1.2274E-7</v>
      </c>
      <c r="AF70" s="75">
        <v>2.2891E-7</v>
      </c>
      <c r="AG70" s="75">
        <v>0</v>
      </c>
      <c r="AH70" s="75">
        <v>0</v>
      </c>
      <c r="AI70" s="75">
        <v>2.5137000000000002E-6</v>
      </c>
      <c r="AJ70" s="75">
        <v>7.3090000000000004E-3</v>
      </c>
      <c r="AK70" s="75">
        <v>0</v>
      </c>
      <c r="AL70">
        <v>-999.99900000000002</v>
      </c>
      <c r="AM70">
        <v>-999.99900000000002</v>
      </c>
      <c r="AN70">
        <v>-0.25790000000000002</v>
      </c>
      <c r="AO70">
        <v>6.4679000000000002</v>
      </c>
      <c r="AP70">
        <v>3.6356000000000002</v>
      </c>
      <c r="AQ70">
        <v>-6.9734999999999996</v>
      </c>
      <c r="AR70">
        <v>-999.99900000000002</v>
      </c>
      <c r="AS70">
        <v>-999.99900000000002</v>
      </c>
      <c r="AT70">
        <v>-999.99900000000002</v>
      </c>
      <c r="AU70">
        <v>-999.99900000000002</v>
      </c>
      <c r="AV70" t="s">
        <v>280</v>
      </c>
      <c r="AW70" s="75">
        <v>2045.1</v>
      </c>
      <c r="AX70" s="75">
        <v>0.46933000000000002</v>
      </c>
      <c r="AY70" s="75">
        <v>6.4970000000000002E-4</v>
      </c>
    </row>
    <row r="71" spans="2:51" x14ac:dyDescent="0.25">
      <c r="B71">
        <v>2</v>
      </c>
      <c r="C71" t="s">
        <v>268</v>
      </c>
      <c r="D71">
        <v>12</v>
      </c>
      <c r="E71">
        <v>-99</v>
      </c>
      <c r="F71">
        <v>-99</v>
      </c>
      <c r="G71">
        <v>-99</v>
      </c>
      <c r="H71">
        <v>11.7356</v>
      </c>
      <c r="I71">
        <v>4</v>
      </c>
      <c r="J71">
        <v>29.7</v>
      </c>
      <c r="K71">
        <v>9.9526700000000003E-3</v>
      </c>
      <c r="L71">
        <v>1.2039299999999999E-2</v>
      </c>
      <c r="M71" s="75">
        <v>-1.5962699999999999E-16</v>
      </c>
      <c r="N71" s="75"/>
      <c r="O71" s="75">
        <v>-8.2467599999999999E-13</v>
      </c>
      <c r="P71" s="75">
        <v>4.8512E-3</v>
      </c>
      <c r="Q71" s="75">
        <v>8.8432000000000003E-6</v>
      </c>
      <c r="R71" s="75">
        <v>1.2296999999999999E-8</v>
      </c>
      <c r="S71" s="75">
        <v>2.4861000000000002E-3</v>
      </c>
      <c r="T71" s="75">
        <v>2.2870999999999998E-5</v>
      </c>
      <c r="U71" s="75">
        <v>2.6896E-4</v>
      </c>
      <c r="V71" s="75">
        <v>5.2811000000000001E-6</v>
      </c>
      <c r="W71" s="75">
        <v>0</v>
      </c>
      <c r="X71" s="75">
        <v>5.728E-5</v>
      </c>
      <c r="Y71" s="75">
        <v>0</v>
      </c>
      <c r="Z71" s="75">
        <v>1.5956E-4</v>
      </c>
      <c r="AA71" s="75">
        <v>0</v>
      </c>
      <c r="AB71" s="75">
        <v>0</v>
      </c>
      <c r="AC71" s="75">
        <v>8.3715000000000005E-10</v>
      </c>
      <c r="AD71" s="75">
        <v>7.8322999999999995E-7</v>
      </c>
      <c r="AE71" s="75">
        <v>7.5633E-8</v>
      </c>
      <c r="AF71" s="75">
        <v>1.8851000000000001E-7</v>
      </c>
      <c r="AG71" s="75">
        <v>0</v>
      </c>
      <c r="AH71" s="75">
        <v>0</v>
      </c>
      <c r="AI71" s="75">
        <v>3.7290000000000001E-4</v>
      </c>
      <c r="AJ71" s="75">
        <v>8.7662999999999994E-3</v>
      </c>
      <c r="AK71" s="75">
        <v>0</v>
      </c>
      <c r="AL71">
        <v>-999.99900000000002</v>
      </c>
      <c r="AM71">
        <v>-999.99900000000002</v>
      </c>
      <c r="AN71">
        <v>-1.2468999999999999</v>
      </c>
      <c r="AO71">
        <v>4.5125000000000002</v>
      </c>
      <c r="AP71">
        <v>3.7919</v>
      </c>
      <c r="AQ71">
        <v>-4.7923999999999998</v>
      </c>
      <c r="AR71">
        <v>-999.99900000000002</v>
      </c>
      <c r="AS71">
        <v>-999.99900000000002</v>
      </c>
      <c r="AT71">
        <v>-999.99900000000002</v>
      </c>
      <c r="AU71">
        <v>-999.99900000000002</v>
      </c>
      <c r="AV71" t="s">
        <v>281</v>
      </c>
      <c r="AW71" s="75">
        <v>2341.3000000000002</v>
      </c>
      <c r="AX71" s="75">
        <v>0.42779</v>
      </c>
      <c r="AY71" s="75">
        <v>4.9812999999999995E-4</v>
      </c>
    </row>
    <row r="72" spans="2:51" x14ac:dyDescent="0.25">
      <c r="B72">
        <v>2</v>
      </c>
      <c r="C72" t="s">
        <v>268</v>
      </c>
      <c r="D72">
        <v>13</v>
      </c>
      <c r="E72">
        <v>-99</v>
      </c>
      <c r="F72">
        <v>-99</v>
      </c>
      <c r="G72">
        <v>-99</v>
      </c>
      <c r="H72">
        <v>11.508800000000001</v>
      </c>
      <c r="I72">
        <v>4</v>
      </c>
      <c r="J72">
        <v>29.9</v>
      </c>
      <c r="K72">
        <v>9.3757000000000007E-3</v>
      </c>
      <c r="L72">
        <v>7.3414200000000004E-3</v>
      </c>
      <c r="M72" s="75">
        <v>-1.7835699999999999E-15</v>
      </c>
      <c r="N72" s="75"/>
      <c r="O72" s="75">
        <v>-1.34134E-11</v>
      </c>
      <c r="P72" s="75">
        <v>5.2556E-3</v>
      </c>
      <c r="Q72" s="75">
        <v>9.7993999999999997E-6</v>
      </c>
      <c r="R72" s="75">
        <v>1.2296999999999999E-8</v>
      </c>
      <c r="S72" s="75">
        <v>7.0547999999999997E-4</v>
      </c>
      <c r="T72" s="75">
        <v>1.7889000000000001E-5</v>
      </c>
      <c r="U72" s="75">
        <v>5.1177000000000001E-5</v>
      </c>
      <c r="V72" s="75">
        <v>0</v>
      </c>
      <c r="W72" s="75">
        <v>0</v>
      </c>
      <c r="X72" s="75">
        <v>5.4855999999999998E-5</v>
      </c>
      <c r="Y72" s="75">
        <v>0</v>
      </c>
      <c r="Z72" s="75">
        <v>9.3860999999999999E-4</v>
      </c>
      <c r="AA72" s="75">
        <v>0</v>
      </c>
      <c r="AB72" s="75">
        <v>0</v>
      </c>
      <c r="AC72" s="75">
        <v>8.7808000000000001E-8</v>
      </c>
      <c r="AD72" s="75">
        <v>2.6309000000000001E-6</v>
      </c>
      <c r="AE72" s="75">
        <v>1.5021E-6</v>
      </c>
      <c r="AF72" s="75">
        <v>8.0818000000000003E-7</v>
      </c>
      <c r="AG72" s="75">
        <v>0</v>
      </c>
      <c r="AH72" s="75">
        <v>0</v>
      </c>
      <c r="AI72" s="75">
        <v>4.1616999999999999E-4</v>
      </c>
      <c r="AJ72" s="75">
        <v>5.1577999999999997E-3</v>
      </c>
      <c r="AK72" s="75">
        <v>0</v>
      </c>
      <c r="AL72">
        <v>-999.99900000000002</v>
      </c>
      <c r="AM72">
        <v>-999.99900000000002</v>
      </c>
      <c r="AN72">
        <v>-0.2505</v>
      </c>
      <c r="AO72">
        <v>5.2656000000000001</v>
      </c>
      <c r="AP72">
        <v>5.1820000000000004</v>
      </c>
      <c r="AQ72">
        <v>-2.2231999999999998</v>
      </c>
      <c r="AR72">
        <v>-999.99900000000002</v>
      </c>
      <c r="AS72">
        <v>-999.99900000000002</v>
      </c>
      <c r="AT72">
        <v>-999.99900000000002</v>
      </c>
      <c r="AU72">
        <v>-999.99900000000002</v>
      </c>
      <c r="AV72" t="s">
        <v>282</v>
      </c>
      <c r="AW72" s="75">
        <v>1437</v>
      </c>
      <c r="AX72" s="75">
        <v>0.37241999999999997</v>
      </c>
      <c r="AY72" s="75">
        <v>4.6924999999999999E-4</v>
      </c>
    </row>
    <row r="73" spans="2:51" x14ac:dyDescent="0.25">
      <c r="B73">
        <v>2</v>
      </c>
      <c r="C73" t="s">
        <v>268</v>
      </c>
      <c r="D73">
        <v>14</v>
      </c>
      <c r="E73">
        <v>-99</v>
      </c>
      <c r="F73">
        <v>-99</v>
      </c>
      <c r="G73">
        <v>-99</v>
      </c>
      <c r="H73">
        <v>11.4582</v>
      </c>
      <c r="I73">
        <v>4</v>
      </c>
      <c r="J73">
        <v>29.3</v>
      </c>
      <c r="K73">
        <v>8.8343599999999994E-3</v>
      </c>
      <c r="L73">
        <v>6.2375099999999999E-3</v>
      </c>
      <c r="M73" s="75">
        <v>-1.8891200000000001E-14</v>
      </c>
      <c r="N73" s="75"/>
      <c r="O73" s="75">
        <v>-1.61372E-10</v>
      </c>
      <c r="P73" s="75">
        <v>5.0423000000000004E-3</v>
      </c>
      <c r="Q73" s="75">
        <v>2.7957999999999999E-5</v>
      </c>
      <c r="R73" s="75">
        <v>6.7675E-6</v>
      </c>
      <c r="S73" s="75">
        <v>3.9354E-4</v>
      </c>
      <c r="T73" s="75">
        <v>2.0537E-5</v>
      </c>
      <c r="U73" s="75">
        <v>5.7862000000000003E-5</v>
      </c>
      <c r="V73" s="75">
        <v>0</v>
      </c>
      <c r="W73" s="75">
        <v>4.3034999999999997E-5</v>
      </c>
      <c r="X73" s="75">
        <v>5.6969000000000003E-5</v>
      </c>
      <c r="Y73" s="75">
        <v>0</v>
      </c>
      <c r="Z73" s="75">
        <v>9.4156000000000003E-4</v>
      </c>
      <c r="AA73" s="75">
        <v>0</v>
      </c>
      <c r="AB73" s="75">
        <v>0</v>
      </c>
      <c r="AC73" s="75">
        <v>3.1095000000000001E-7</v>
      </c>
      <c r="AD73" s="75">
        <v>3.1430999999999999E-4</v>
      </c>
      <c r="AE73" s="75">
        <v>4.9391000000000001E-7</v>
      </c>
      <c r="AF73" s="75">
        <v>6.4445000000000003E-7</v>
      </c>
      <c r="AG73" s="75">
        <v>0</v>
      </c>
      <c r="AH73" s="75">
        <v>0</v>
      </c>
      <c r="AI73" s="75">
        <v>5.4766999999999999E-5</v>
      </c>
      <c r="AJ73" s="75">
        <v>4.3641000000000001E-3</v>
      </c>
      <c r="AK73" s="75">
        <v>0</v>
      </c>
      <c r="AL73">
        <v>-999.99900000000002</v>
      </c>
      <c r="AM73">
        <v>-999.99900000000002</v>
      </c>
      <c r="AN73">
        <v>-0.16800000000000001</v>
      </c>
      <c r="AO73">
        <v>7.4210000000000003</v>
      </c>
      <c r="AP73">
        <v>5.5057999999999998</v>
      </c>
      <c r="AQ73">
        <v>-3.6779000000000002</v>
      </c>
      <c r="AR73">
        <v>-999.99900000000002</v>
      </c>
      <c r="AS73">
        <v>-999.99900000000002</v>
      </c>
      <c r="AT73">
        <v>-999.99900000000002</v>
      </c>
      <c r="AU73">
        <v>-999.99900000000002</v>
      </c>
      <c r="AV73" t="s">
        <v>283</v>
      </c>
      <c r="AW73" s="75">
        <v>1223.9000000000001</v>
      </c>
      <c r="AX73" s="75">
        <v>0.35049999999999998</v>
      </c>
      <c r="AY73" s="75">
        <v>4.4215999999999998E-4</v>
      </c>
    </row>
    <row r="74" spans="2:51" x14ac:dyDescent="0.25">
      <c r="B74">
        <v>2</v>
      </c>
      <c r="C74" t="s">
        <v>268</v>
      </c>
      <c r="D74">
        <v>15</v>
      </c>
      <c r="E74">
        <v>-99</v>
      </c>
      <c r="F74">
        <v>-99</v>
      </c>
      <c r="G74">
        <v>-99</v>
      </c>
      <c r="H74">
        <v>11.484500000000001</v>
      </c>
      <c r="I74">
        <v>4</v>
      </c>
      <c r="J74">
        <v>30.7</v>
      </c>
      <c r="K74">
        <v>9.5293600000000006E-3</v>
      </c>
      <c r="L74">
        <v>7.3241399999999998E-3</v>
      </c>
      <c r="M74" s="75">
        <v>-2.3224800000000001E-14</v>
      </c>
      <c r="N74" s="75"/>
      <c r="O74" s="75">
        <v>-1.74037E-10</v>
      </c>
      <c r="P74" s="75">
        <v>5.3600000000000002E-3</v>
      </c>
      <c r="Q74" s="75">
        <v>9.6716000000000007E-6</v>
      </c>
      <c r="R74" s="75">
        <v>1.2296999999999999E-8</v>
      </c>
      <c r="S74" s="75">
        <v>6.6381000000000003E-4</v>
      </c>
      <c r="T74" s="75">
        <v>1.5577999999999999E-5</v>
      </c>
      <c r="U74" s="75">
        <v>5.1149000000000001E-5</v>
      </c>
      <c r="V74" s="75">
        <v>0</v>
      </c>
      <c r="W74" s="75">
        <v>0</v>
      </c>
      <c r="X74" s="75">
        <v>5.4985000000000003E-5</v>
      </c>
      <c r="Y74" s="75">
        <v>0</v>
      </c>
      <c r="Z74" s="75">
        <v>9.6382E-4</v>
      </c>
      <c r="AA74" s="75">
        <v>0</v>
      </c>
      <c r="AB74" s="75">
        <v>0</v>
      </c>
      <c r="AC74" s="75">
        <v>8.3711000000000002E-10</v>
      </c>
      <c r="AD74" s="75">
        <v>6.0785999999999997E-5</v>
      </c>
      <c r="AE74" s="75">
        <v>4.3788E-7</v>
      </c>
      <c r="AF74" s="75">
        <v>3.2314999999999998E-7</v>
      </c>
      <c r="AG74" s="75">
        <v>0</v>
      </c>
      <c r="AH74" s="75">
        <v>0</v>
      </c>
      <c r="AI74" s="75">
        <v>3.5124E-4</v>
      </c>
      <c r="AJ74" s="75">
        <v>5.1675000000000002E-3</v>
      </c>
      <c r="AK74" s="75">
        <v>0</v>
      </c>
      <c r="AL74">
        <v>-999.99900000000002</v>
      </c>
      <c r="AM74">
        <v>-999.99900000000002</v>
      </c>
      <c r="AN74">
        <v>-0.25140000000000001</v>
      </c>
      <c r="AO74">
        <v>6.6204999999999998</v>
      </c>
      <c r="AP74">
        <v>3.1875</v>
      </c>
      <c r="AQ74">
        <v>-2.3660999999999999</v>
      </c>
      <c r="AR74">
        <v>-999.99900000000002</v>
      </c>
      <c r="AS74">
        <v>-999.99900000000002</v>
      </c>
      <c r="AT74">
        <v>-999.99900000000002</v>
      </c>
      <c r="AU74">
        <v>-999.99900000000002</v>
      </c>
      <c r="AV74" t="s">
        <v>284</v>
      </c>
      <c r="AW74" s="75">
        <v>1459.1</v>
      </c>
      <c r="AX74" s="75">
        <v>0.37647999999999998</v>
      </c>
      <c r="AY74" s="75">
        <v>4.7694000000000002E-4</v>
      </c>
    </row>
    <row r="75" spans="2:51" x14ac:dyDescent="0.25">
      <c r="B75">
        <v>2</v>
      </c>
      <c r="C75" t="s">
        <v>268</v>
      </c>
      <c r="D75">
        <v>16</v>
      </c>
      <c r="E75">
        <v>-99</v>
      </c>
      <c r="F75">
        <v>-99</v>
      </c>
      <c r="G75">
        <v>-99</v>
      </c>
      <c r="H75">
        <v>11.573399999999999</v>
      </c>
      <c r="I75">
        <v>4</v>
      </c>
      <c r="J75">
        <v>28.1</v>
      </c>
      <c r="K75">
        <v>7.13483E-3</v>
      </c>
      <c r="L75">
        <v>7.4358499999999999E-3</v>
      </c>
      <c r="M75" s="75">
        <v>8.1482300000000003E-19</v>
      </c>
      <c r="N75" s="75"/>
      <c r="O75" s="75">
        <v>6.7685400000000001E-15</v>
      </c>
      <c r="P75" s="75">
        <v>3.1327999999999998E-3</v>
      </c>
      <c r="Q75" s="75">
        <v>6.4304000000000003E-6</v>
      </c>
      <c r="R75" s="75">
        <v>1.2296E-8</v>
      </c>
      <c r="S75" s="75">
        <v>1.4735E-3</v>
      </c>
      <c r="T75" s="75">
        <v>1.4460999999999999E-5</v>
      </c>
      <c r="U75" s="75">
        <v>4.3022000000000002E-5</v>
      </c>
      <c r="V75" s="75">
        <v>0</v>
      </c>
      <c r="W75" s="75">
        <v>0</v>
      </c>
      <c r="X75" s="75">
        <v>5.4604000000000001E-5</v>
      </c>
      <c r="Y75" s="75">
        <v>0</v>
      </c>
      <c r="Z75" s="75">
        <v>3.8514000000000002E-4</v>
      </c>
      <c r="AA75" s="75">
        <v>0</v>
      </c>
      <c r="AB75" s="75">
        <v>0</v>
      </c>
      <c r="AC75" s="75">
        <v>1.1981000000000001E-7</v>
      </c>
      <c r="AD75" s="75">
        <v>5.6664000000000002E-10</v>
      </c>
      <c r="AE75" s="75">
        <v>1.4889000000000001E-6</v>
      </c>
      <c r="AF75" s="75">
        <v>9.9129000000000008E-7</v>
      </c>
      <c r="AG75" s="75">
        <v>0</v>
      </c>
      <c r="AH75" s="75">
        <v>0</v>
      </c>
      <c r="AI75" s="75">
        <v>2.6800000000000001E-4</v>
      </c>
      <c r="AJ75" s="75">
        <v>5.2468000000000002E-3</v>
      </c>
      <c r="AK75" s="75">
        <v>0</v>
      </c>
      <c r="AL75">
        <v>-999.99900000000002</v>
      </c>
      <c r="AM75">
        <v>-999.99900000000002</v>
      </c>
      <c r="AN75">
        <v>-0.61850000000000005</v>
      </c>
      <c r="AO75">
        <v>1.6093</v>
      </c>
      <c r="AP75">
        <v>5.2834000000000003</v>
      </c>
      <c r="AQ75">
        <v>-3.3751000000000002</v>
      </c>
      <c r="AR75">
        <v>-999.99900000000002</v>
      </c>
      <c r="AS75">
        <v>-999.99900000000002</v>
      </c>
      <c r="AT75">
        <v>-999.99900000000002</v>
      </c>
      <c r="AU75">
        <v>-999.99900000000002</v>
      </c>
      <c r="AV75" t="s">
        <v>285</v>
      </c>
      <c r="AW75" s="75">
        <v>1382.4</v>
      </c>
      <c r="AX75" s="75">
        <v>0.28915999999999997</v>
      </c>
      <c r="AY75" s="75">
        <v>3.5710000000000001E-4</v>
      </c>
    </row>
    <row r="76" spans="2:51" x14ac:dyDescent="0.25">
      <c r="B76">
        <v>2</v>
      </c>
      <c r="C76" t="s">
        <v>268</v>
      </c>
      <c r="D76">
        <v>17</v>
      </c>
      <c r="E76">
        <v>-99</v>
      </c>
      <c r="F76">
        <v>-99</v>
      </c>
      <c r="G76">
        <v>-99</v>
      </c>
      <c r="H76">
        <v>11.406700000000001</v>
      </c>
      <c r="I76">
        <v>4</v>
      </c>
      <c r="J76">
        <v>30.4</v>
      </c>
      <c r="K76">
        <v>7.8888699999999992E-3</v>
      </c>
      <c r="L76">
        <v>5.9295499999999996E-3</v>
      </c>
      <c r="M76" s="75">
        <v>-6.26889E-16</v>
      </c>
      <c r="N76" s="75"/>
      <c r="O76" s="75">
        <v>-5.71563E-12</v>
      </c>
      <c r="P76" s="75">
        <v>4.5897999999999998E-3</v>
      </c>
      <c r="Q76" s="75">
        <v>8.8782999999999993E-6</v>
      </c>
      <c r="R76" s="75">
        <v>1.2296E-8</v>
      </c>
      <c r="S76" s="75">
        <v>4.4993000000000002E-4</v>
      </c>
      <c r="T76" s="75">
        <v>2.0516000000000001E-5</v>
      </c>
      <c r="U76" s="75">
        <v>4.5278999999999998E-5</v>
      </c>
      <c r="V76" s="75">
        <v>0</v>
      </c>
      <c r="W76" s="75">
        <v>4.0756000000000001E-5</v>
      </c>
      <c r="X76" s="75">
        <v>0</v>
      </c>
      <c r="Y76" s="75">
        <v>0</v>
      </c>
      <c r="Z76" s="75">
        <v>8.2923000000000003E-4</v>
      </c>
      <c r="AA76" s="75">
        <v>0</v>
      </c>
      <c r="AB76" s="75">
        <v>0</v>
      </c>
      <c r="AC76" s="75">
        <v>8.3708999999999995E-10</v>
      </c>
      <c r="AD76" s="75">
        <v>8.7612000000000001E-6</v>
      </c>
      <c r="AE76" s="75">
        <v>6.1320999999999997E-8</v>
      </c>
      <c r="AF76" s="75">
        <v>1.512E-7</v>
      </c>
      <c r="AG76" s="75">
        <v>0</v>
      </c>
      <c r="AH76" s="75">
        <v>0</v>
      </c>
      <c r="AI76" s="75">
        <v>3.4457999999999998E-4</v>
      </c>
      <c r="AJ76" s="75">
        <v>4.1913999999999996E-3</v>
      </c>
      <c r="AK76" s="75">
        <v>0</v>
      </c>
      <c r="AL76">
        <v>-999.99900000000002</v>
      </c>
      <c r="AM76">
        <v>-999.99900000000002</v>
      </c>
      <c r="AN76">
        <v>-0.22159999999999999</v>
      </c>
      <c r="AO76">
        <v>5.8726000000000003</v>
      </c>
      <c r="AP76">
        <v>2.9176000000000002</v>
      </c>
      <c r="AQ76">
        <v>-2.1413000000000002</v>
      </c>
      <c r="AR76">
        <v>-999.99900000000002</v>
      </c>
      <c r="AS76">
        <v>-999.99900000000002</v>
      </c>
      <c r="AT76">
        <v>-999.99900000000002</v>
      </c>
      <c r="AU76">
        <v>-999.99900000000002</v>
      </c>
      <c r="AV76" t="s">
        <v>286</v>
      </c>
      <c r="AW76" s="75">
        <v>1186</v>
      </c>
      <c r="AX76" s="75">
        <v>0.31324999999999997</v>
      </c>
      <c r="AY76" s="75">
        <v>3.9483999999999998E-4</v>
      </c>
    </row>
    <row r="77" spans="2:51" x14ac:dyDescent="0.25">
      <c r="B77">
        <v>2</v>
      </c>
      <c r="C77" t="s">
        <v>268</v>
      </c>
      <c r="D77">
        <v>18</v>
      </c>
      <c r="E77">
        <v>-99</v>
      </c>
      <c r="F77">
        <v>-99</v>
      </c>
      <c r="G77">
        <v>-99</v>
      </c>
      <c r="H77">
        <v>11.357799999999999</v>
      </c>
      <c r="I77">
        <v>4</v>
      </c>
      <c r="J77">
        <v>30.2</v>
      </c>
      <c r="K77">
        <v>7.7002499999999996E-3</v>
      </c>
      <c r="L77">
        <v>5.5015000000000003E-3</v>
      </c>
      <c r="M77" s="75">
        <v>-5.4774000000000001E-17</v>
      </c>
      <c r="N77" s="75"/>
      <c r="O77" s="75">
        <v>-5.3615399999999998E-13</v>
      </c>
      <c r="P77" s="75">
        <v>4.2412999999999999E-3</v>
      </c>
      <c r="Q77" s="75">
        <v>7.1619999999999995E-5</v>
      </c>
      <c r="R77" s="75">
        <v>4.3319E-6</v>
      </c>
      <c r="S77" s="75">
        <v>4.0002000000000001E-4</v>
      </c>
      <c r="T77" s="75">
        <v>2.2727000000000001E-5</v>
      </c>
      <c r="U77" s="75">
        <v>5.0216000000000002E-5</v>
      </c>
      <c r="V77" s="75">
        <v>0</v>
      </c>
      <c r="W77" s="75">
        <v>4.1044000000000002E-5</v>
      </c>
      <c r="X77" s="75">
        <v>5.5640000000000003E-5</v>
      </c>
      <c r="Y77" s="75">
        <v>0</v>
      </c>
      <c r="Z77" s="75">
        <v>7.9920000000000002E-4</v>
      </c>
      <c r="AA77" s="75">
        <v>0</v>
      </c>
      <c r="AB77" s="75">
        <v>0</v>
      </c>
      <c r="AC77" s="75">
        <v>3.0949E-7</v>
      </c>
      <c r="AD77" s="75">
        <v>3.4600000000000001E-4</v>
      </c>
      <c r="AE77" s="75">
        <v>1.5335999999999999E-7</v>
      </c>
      <c r="AF77" s="75">
        <v>1.8605E-6</v>
      </c>
      <c r="AG77" s="75">
        <v>0</v>
      </c>
      <c r="AH77" s="75">
        <v>0</v>
      </c>
      <c r="AI77" s="75">
        <v>1.1218999999999999E-4</v>
      </c>
      <c r="AJ77" s="75">
        <v>3.6809999999999998E-3</v>
      </c>
      <c r="AK77" s="75">
        <v>0</v>
      </c>
      <c r="AL77">
        <v>-999.99900000000002</v>
      </c>
      <c r="AM77">
        <v>-999.99900000000002</v>
      </c>
      <c r="AN77">
        <v>-0.1784</v>
      </c>
      <c r="AO77">
        <v>7.5271999999999997</v>
      </c>
      <c r="AP77">
        <v>5.3117000000000001</v>
      </c>
      <c r="AQ77">
        <v>-2.9178000000000002</v>
      </c>
      <c r="AR77">
        <v>-999.99900000000002</v>
      </c>
      <c r="AS77">
        <v>-999.99900000000002</v>
      </c>
      <c r="AT77">
        <v>-999.99900000000002</v>
      </c>
      <c r="AU77">
        <v>-999.99900000000002</v>
      </c>
      <c r="AV77" t="s">
        <v>287</v>
      </c>
      <c r="AW77" s="75">
        <v>1061.8</v>
      </c>
      <c r="AX77" s="75">
        <v>0.31780999999999998</v>
      </c>
      <c r="AY77" s="75">
        <v>3.8539999999999999E-4</v>
      </c>
    </row>
    <row r="78" spans="2:51" x14ac:dyDescent="0.25">
      <c r="B78">
        <v>2</v>
      </c>
      <c r="C78" t="s">
        <v>268</v>
      </c>
      <c r="D78">
        <v>19</v>
      </c>
      <c r="E78">
        <v>-99</v>
      </c>
      <c r="F78">
        <v>-99</v>
      </c>
      <c r="G78">
        <v>-99</v>
      </c>
      <c r="H78">
        <v>11.404500000000001</v>
      </c>
      <c r="I78">
        <v>4</v>
      </c>
      <c r="J78">
        <v>30.9</v>
      </c>
      <c r="K78">
        <v>8.5928800000000007E-3</v>
      </c>
      <c r="L78">
        <v>6.0115699999999999E-3</v>
      </c>
      <c r="M78" s="75">
        <v>-5.2803100000000001E-11</v>
      </c>
      <c r="N78" s="75"/>
      <c r="O78" s="75">
        <v>-4.6674000000000001E-7</v>
      </c>
      <c r="P78" s="75">
        <v>4.9290999999999996E-3</v>
      </c>
      <c r="Q78" s="75">
        <v>7.4408E-6</v>
      </c>
      <c r="R78" s="75">
        <v>1.7924E-6</v>
      </c>
      <c r="S78" s="75">
        <v>3.6457999999999998E-4</v>
      </c>
      <c r="T78" s="75">
        <v>2.5786E-5</v>
      </c>
      <c r="U78" s="75">
        <v>5.1372999999999998E-5</v>
      </c>
      <c r="V78" s="75">
        <v>0</v>
      </c>
      <c r="W78" s="75">
        <v>4.2420999999999999E-5</v>
      </c>
      <c r="X78" s="75">
        <v>5.5469E-5</v>
      </c>
      <c r="Y78" s="75">
        <v>0</v>
      </c>
      <c r="Z78" s="75">
        <v>9.9233000000000003E-4</v>
      </c>
      <c r="AA78" s="75">
        <v>0</v>
      </c>
      <c r="AB78" s="75">
        <v>0</v>
      </c>
      <c r="AC78" s="75">
        <v>8.3708999999999995E-10</v>
      </c>
      <c r="AD78" s="75">
        <v>1.2085E-4</v>
      </c>
      <c r="AE78" s="75">
        <v>7.0197000000000003E-8</v>
      </c>
      <c r="AF78" s="75">
        <v>3.1656000000000002E-7</v>
      </c>
      <c r="AG78" s="75">
        <v>0</v>
      </c>
      <c r="AH78" s="75">
        <v>0</v>
      </c>
      <c r="AI78" s="75">
        <v>4.2114999999999999E-5</v>
      </c>
      <c r="AJ78" s="75">
        <v>4.3261000000000003E-3</v>
      </c>
      <c r="AK78" s="75">
        <v>0</v>
      </c>
      <c r="AL78">
        <v>-999.99900000000002</v>
      </c>
      <c r="AM78">
        <v>-999.99900000000002</v>
      </c>
      <c r="AN78">
        <v>-0.1646</v>
      </c>
      <c r="AO78">
        <v>6.9935999999999998</v>
      </c>
      <c r="AP78">
        <v>2.9727999999999999</v>
      </c>
      <c r="AQ78">
        <v>-3.8759000000000001</v>
      </c>
      <c r="AR78">
        <v>-999.99900000000002</v>
      </c>
      <c r="AS78">
        <v>-999.99900000000002</v>
      </c>
      <c r="AT78">
        <v>-999.99900000000002</v>
      </c>
      <c r="AU78">
        <v>-999.99900000000002</v>
      </c>
      <c r="AV78" t="s">
        <v>288</v>
      </c>
      <c r="AW78" s="75">
        <v>1237.9000000000001</v>
      </c>
      <c r="AX78" s="75">
        <v>0.32439000000000001</v>
      </c>
      <c r="AY78" s="75">
        <v>4.3007000000000001E-4</v>
      </c>
    </row>
    <row r="79" spans="2:51" x14ac:dyDescent="0.25">
      <c r="B79">
        <v>2</v>
      </c>
      <c r="C79" t="s">
        <v>268</v>
      </c>
      <c r="D79">
        <v>20</v>
      </c>
      <c r="E79">
        <v>-99</v>
      </c>
      <c r="F79">
        <v>-99</v>
      </c>
      <c r="G79">
        <v>-99</v>
      </c>
      <c r="H79">
        <v>11.5223</v>
      </c>
      <c r="I79">
        <v>4</v>
      </c>
      <c r="J79">
        <v>30.3</v>
      </c>
      <c r="K79">
        <v>7.5276099999999997E-3</v>
      </c>
      <c r="L79">
        <v>7.8956800000000004E-3</v>
      </c>
      <c r="M79" s="75">
        <v>-1.09966E-13</v>
      </c>
      <c r="N79" s="75"/>
      <c r="O79" s="75">
        <v>-8.9891800000000002E-10</v>
      </c>
      <c r="P79" s="75">
        <v>2.4789E-3</v>
      </c>
      <c r="Q79" s="75">
        <v>5.5632000000000004E-6</v>
      </c>
      <c r="R79" s="75">
        <v>1.2296E-8</v>
      </c>
      <c r="S79" s="75">
        <v>1.8536E-3</v>
      </c>
      <c r="T79" s="75">
        <v>2.6253000000000001E-5</v>
      </c>
      <c r="U79" s="75">
        <v>4.1468999999999999E-5</v>
      </c>
      <c r="V79" s="75">
        <v>0</v>
      </c>
      <c r="W79" s="75">
        <v>0</v>
      </c>
      <c r="X79" s="75">
        <v>5.6746000000000002E-5</v>
      </c>
      <c r="Y79" s="75">
        <v>0</v>
      </c>
      <c r="Z79" s="75">
        <v>4.8670000000000001E-4</v>
      </c>
      <c r="AA79" s="75">
        <v>0</v>
      </c>
      <c r="AB79" s="75">
        <v>0</v>
      </c>
      <c r="AC79" s="75">
        <v>8.3706999999999998E-10</v>
      </c>
      <c r="AD79" s="75">
        <v>5.6663000000000004E-10</v>
      </c>
      <c r="AE79" s="75">
        <v>7.6097999999999998E-8</v>
      </c>
      <c r="AF79" s="75">
        <v>1.2048999999999999E-7</v>
      </c>
      <c r="AG79" s="75">
        <v>0</v>
      </c>
      <c r="AH79" s="75">
        <v>0</v>
      </c>
      <c r="AI79" s="75">
        <v>1.1486E-5</v>
      </c>
      <c r="AJ79" s="75">
        <v>5.4936000000000004E-3</v>
      </c>
      <c r="AK79" s="75">
        <v>0</v>
      </c>
      <c r="AL79">
        <v>-999.99900000000002</v>
      </c>
      <c r="AM79">
        <v>-999.99900000000002</v>
      </c>
      <c r="AN79">
        <v>-0.56879999999999997</v>
      </c>
      <c r="AO79">
        <v>1.5676000000000001</v>
      </c>
      <c r="AP79">
        <v>3.2501000000000002</v>
      </c>
      <c r="AQ79">
        <v>-6.0304000000000002</v>
      </c>
      <c r="AR79">
        <v>-999.99900000000002</v>
      </c>
      <c r="AS79">
        <v>-999.99900000000002</v>
      </c>
      <c r="AT79">
        <v>-999.99900000000002</v>
      </c>
      <c r="AU79">
        <v>-999.99900000000002</v>
      </c>
      <c r="AV79" t="s">
        <v>289</v>
      </c>
      <c r="AW79" s="75">
        <v>1491.6</v>
      </c>
      <c r="AX79" s="75">
        <v>0.27897</v>
      </c>
      <c r="AY79" s="75">
        <v>3.7676000000000002E-4</v>
      </c>
    </row>
    <row r="81" spans="2:20" x14ac:dyDescent="0.25">
      <c r="D81" s="124"/>
      <c r="E81" s="124"/>
      <c r="F81" s="124"/>
      <c r="G81" s="124"/>
      <c r="H81" s="216" t="s">
        <v>137</v>
      </c>
      <c r="I81" s="217"/>
      <c r="J81" s="218"/>
      <c r="K81" s="216" t="s">
        <v>479</v>
      </c>
      <c r="L81" s="217"/>
      <c r="M81" s="218"/>
      <c r="N81" s="102"/>
      <c r="O81" s="216" t="s">
        <v>464</v>
      </c>
      <c r="P81" s="217"/>
      <c r="Q81" s="218"/>
      <c r="R81" s="216" t="s">
        <v>477</v>
      </c>
      <c r="S81" s="217"/>
      <c r="T81" s="218"/>
    </row>
    <row r="82" spans="2:20" x14ac:dyDescent="0.25">
      <c r="B82" t="s">
        <v>516</v>
      </c>
      <c r="D82" s="125" t="s">
        <v>147</v>
      </c>
      <c r="E82" s="125" t="s">
        <v>143</v>
      </c>
      <c r="F82" s="125" t="s">
        <v>514</v>
      </c>
      <c r="G82" s="126" t="s">
        <v>513</v>
      </c>
      <c r="H82" s="125" t="s">
        <v>466</v>
      </c>
      <c r="I82" s="125" t="s">
        <v>467</v>
      </c>
      <c r="J82" s="125" t="s">
        <v>465</v>
      </c>
      <c r="K82" s="125" t="s">
        <v>476</v>
      </c>
      <c r="L82" s="125" t="s">
        <v>467</v>
      </c>
      <c r="M82" s="125" t="s">
        <v>468</v>
      </c>
      <c r="N82" s="125" t="s">
        <v>468</v>
      </c>
      <c r="O82" s="125" t="s">
        <v>466</v>
      </c>
      <c r="P82" s="125" t="s">
        <v>467</v>
      </c>
      <c r="Q82" s="125" t="s">
        <v>468</v>
      </c>
      <c r="R82" s="125" t="s">
        <v>466</v>
      </c>
      <c r="S82" s="125" t="s">
        <v>467</v>
      </c>
      <c r="T82" s="125" t="s">
        <v>468</v>
      </c>
    </row>
    <row r="83" spans="2:20" x14ac:dyDescent="0.25">
      <c r="B83" s="122">
        <f>((G83-C83)/G83)*100</f>
        <v>3.3495440729483223</v>
      </c>
      <c r="C83" s="75">
        <v>3179.8</v>
      </c>
      <c r="D83" s="8">
        <v>1</v>
      </c>
      <c r="E83" s="127" t="s">
        <v>4</v>
      </c>
      <c r="F83" s="127">
        <v>25.6</v>
      </c>
      <c r="G83" s="128">
        <v>3290</v>
      </c>
      <c r="H83" s="34">
        <v>11.98</v>
      </c>
      <c r="I83" s="34">
        <v>12.154400000000001</v>
      </c>
      <c r="J83" s="35">
        <f>((H83-I83)/H83)*100</f>
        <v>-1.4557595993322232</v>
      </c>
      <c r="K83" s="129">
        <v>3315.8</v>
      </c>
      <c r="L83" s="130">
        <v>4434.8</v>
      </c>
      <c r="M83" s="35">
        <f>((G83-L83)/G83)*100</f>
        <v>-34.796352583586632</v>
      </c>
      <c r="N83" s="35">
        <f>((G83-M83)/G83)*100</f>
        <v>101.05763989615765</v>
      </c>
      <c r="O83" s="33">
        <v>15.0741</v>
      </c>
      <c r="P83" s="131">
        <v>-4.2326300000000002E-13</v>
      </c>
      <c r="Q83" s="35">
        <f>((O83-P83)/O83)*100</f>
        <v>100.0000000000028</v>
      </c>
      <c r="R83" s="129">
        <v>1.5943000000000001E-3</v>
      </c>
      <c r="S83" s="130">
        <v>1.8948000000000001E-3</v>
      </c>
      <c r="T83" s="35">
        <f>((R83-S83)/R83)*100</f>
        <v>-18.848397415793762</v>
      </c>
    </row>
    <row r="84" spans="2:20" x14ac:dyDescent="0.25">
      <c r="B84" s="122">
        <f t="shared" ref="B84:B102" si="2">((G84-C84)/G84)*100</f>
        <v>3.2447257383966281</v>
      </c>
      <c r="C84" s="75">
        <v>2293.1</v>
      </c>
      <c r="D84" s="8">
        <v>2</v>
      </c>
      <c r="E84" s="127" t="s">
        <v>8</v>
      </c>
      <c r="F84" s="127">
        <v>25.6</v>
      </c>
      <c r="G84" s="128">
        <v>2370</v>
      </c>
      <c r="H84" s="34">
        <v>11.76</v>
      </c>
      <c r="I84" s="34">
        <v>12.146599999999999</v>
      </c>
      <c r="J84" s="35">
        <f t="shared" ref="J84:J102" si="3">((H84-I84)/H84)*100</f>
        <v>-3.2874149659863914</v>
      </c>
      <c r="K84" s="129">
        <v>2379.1</v>
      </c>
      <c r="L84" s="130">
        <v>4326.2</v>
      </c>
      <c r="M84" s="35">
        <f t="shared" ref="M84:M102" si="4">((G84-L84)/G84)*100</f>
        <v>-82.540084388185647</v>
      </c>
      <c r="N84" s="35">
        <f t="shared" ref="N84:N102" si="5">((G84-M84)/G84)*100</f>
        <v>103.48270398262387</v>
      </c>
      <c r="O84" s="33">
        <v>31.7651</v>
      </c>
      <c r="P84" s="131">
        <v>5.0967800000000001E-14</v>
      </c>
      <c r="Q84" s="35">
        <f t="shared" ref="Q84:Q102" si="6">((O84-P84)/O84)*100</f>
        <v>99.999999999999844</v>
      </c>
      <c r="R84" s="129">
        <v>1.1115999999999999E-3</v>
      </c>
      <c r="S84" s="130">
        <v>1.6356999999999999E-3</v>
      </c>
      <c r="T84" s="35">
        <f t="shared" ref="T84:T102" si="7">((R84-S84)/R84)*100</f>
        <v>-47.148254767902124</v>
      </c>
    </row>
    <row r="85" spans="2:20" x14ac:dyDescent="0.25">
      <c r="B85" s="122">
        <f t="shared" si="2"/>
        <v>2.0702341137123779</v>
      </c>
      <c r="C85" s="75">
        <v>2928.1</v>
      </c>
      <c r="D85" s="8">
        <v>3</v>
      </c>
      <c r="E85" s="127" t="s">
        <v>216</v>
      </c>
      <c r="F85" s="127">
        <v>29.3</v>
      </c>
      <c r="G85" s="128">
        <v>2990</v>
      </c>
      <c r="H85" s="34">
        <v>11.93</v>
      </c>
      <c r="I85" s="34">
        <v>12.0107</v>
      </c>
      <c r="J85" s="35">
        <f t="shared" si="3"/>
        <v>-0.67644593461861036</v>
      </c>
      <c r="K85" s="129">
        <v>3935.3</v>
      </c>
      <c r="L85" s="130">
        <v>4513.7</v>
      </c>
      <c r="M85" s="35">
        <f t="shared" si="4"/>
        <v>-50.959866220735783</v>
      </c>
      <c r="N85" s="35">
        <f t="shared" si="5"/>
        <v>101.70434335186407</v>
      </c>
      <c r="O85" s="33">
        <v>7.8020300000000002</v>
      </c>
      <c r="P85" s="131">
        <v>1.6220299999999999E-14</v>
      </c>
      <c r="Q85" s="35">
        <f t="shared" si="6"/>
        <v>99.999999999999801</v>
      </c>
      <c r="R85" s="129">
        <v>1.6636999999999999E-3</v>
      </c>
      <c r="S85" s="130">
        <v>1.8247999999999999E-3</v>
      </c>
      <c r="T85" s="35">
        <f t="shared" si="7"/>
        <v>-9.683236160365448</v>
      </c>
    </row>
    <row r="86" spans="2:20" x14ac:dyDescent="0.25">
      <c r="B86" s="122">
        <f t="shared" si="2"/>
        <v>37.38356164383562</v>
      </c>
      <c r="C86" s="75">
        <v>2742.6</v>
      </c>
      <c r="D86" s="8">
        <v>4</v>
      </c>
      <c r="E86" s="127" t="s">
        <v>14</v>
      </c>
      <c r="F86" s="127">
        <v>30.2</v>
      </c>
      <c r="G86" s="128">
        <v>4380</v>
      </c>
      <c r="H86" s="34">
        <v>10.92</v>
      </c>
      <c r="I86" s="34">
        <v>12.461399999999999</v>
      </c>
      <c r="J86" s="35">
        <f t="shared" si="3"/>
        <v>-14.11538461538461</v>
      </c>
      <c r="K86" s="129">
        <v>3142.7</v>
      </c>
      <c r="L86" s="130">
        <v>13430</v>
      </c>
      <c r="M86" s="35">
        <f t="shared" si="4"/>
        <v>-206.62100456621008</v>
      </c>
      <c r="N86" s="35">
        <f t="shared" si="5"/>
        <v>104.71737453347512</v>
      </c>
      <c r="O86" s="33">
        <v>93.004499999999993</v>
      </c>
      <c r="P86" s="131">
        <v>1.3258600000000001E-13</v>
      </c>
      <c r="Q86" s="35">
        <f t="shared" si="6"/>
        <v>99.999999999999872</v>
      </c>
      <c r="R86" s="129">
        <v>9.5724999999999996E-5</v>
      </c>
      <c r="S86" s="130">
        <v>2.8544E-3</v>
      </c>
      <c r="T86" s="35">
        <f t="shared" si="7"/>
        <v>-2881.8751632279968</v>
      </c>
    </row>
    <row r="87" spans="2:20" x14ac:dyDescent="0.25">
      <c r="B87" s="122">
        <f t="shared" si="2"/>
        <v>-6.4820675105485286</v>
      </c>
      <c r="C87" s="75">
        <v>2018.9</v>
      </c>
      <c r="D87" s="8">
        <v>5</v>
      </c>
      <c r="E87" s="127" t="s">
        <v>16</v>
      </c>
      <c r="F87" s="127">
        <v>29.8</v>
      </c>
      <c r="G87" s="128">
        <v>1896</v>
      </c>
      <c r="H87" s="34">
        <v>11.82</v>
      </c>
      <c r="I87" s="34">
        <v>11.776999999999999</v>
      </c>
      <c r="J87" s="35">
        <f t="shared" si="3"/>
        <v>0.36379018612522024</v>
      </c>
      <c r="K87" s="129">
        <v>2871.6</v>
      </c>
      <c r="L87" s="130">
        <v>2659.1</v>
      </c>
      <c r="M87" s="35">
        <f t="shared" si="4"/>
        <v>-40.247890295358644</v>
      </c>
      <c r="N87" s="35">
        <f t="shared" si="5"/>
        <v>102.12277902401681</v>
      </c>
      <c r="O87" s="132">
        <v>-4.8440899999999996</v>
      </c>
      <c r="P87" s="131">
        <v>-2.8384699999999998E-13</v>
      </c>
      <c r="Q87" s="35">
        <f t="shared" si="6"/>
        <v>99.999999999994145</v>
      </c>
      <c r="R87" s="129">
        <v>1.0226E-3</v>
      </c>
      <c r="S87" s="130">
        <v>9.6013999999999995E-4</v>
      </c>
      <c r="T87" s="35">
        <f t="shared" si="7"/>
        <v>6.1079601017015523</v>
      </c>
    </row>
    <row r="88" spans="2:20" x14ac:dyDescent="0.25">
      <c r="B88" s="122">
        <f t="shared" si="2"/>
        <v>-3.5994194484760453</v>
      </c>
      <c r="C88" s="75">
        <v>1427.6</v>
      </c>
      <c r="D88" s="8">
        <v>6</v>
      </c>
      <c r="E88" s="127" t="s">
        <v>19</v>
      </c>
      <c r="F88" s="127">
        <v>30.1</v>
      </c>
      <c r="G88" s="128">
        <v>1378</v>
      </c>
      <c r="H88" s="34">
        <v>11.54</v>
      </c>
      <c r="I88" s="34">
        <v>11.813000000000001</v>
      </c>
      <c r="J88" s="35">
        <f t="shared" si="3"/>
        <v>-2.3656845753899609</v>
      </c>
      <c r="K88" s="129">
        <v>1945.4</v>
      </c>
      <c r="L88" s="130">
        <v>3002.8</v>
      </c>
      <c r="M88" s="35">
        <f t="shared" si="4"/>
        <v>-117.91001451378811</v>
      </c>
      <c r="N88" s="35">
        <f t="shared" si="5"/>
        <v>108.55660482683514</v>
      </c>
      <c r="O88" s="33">
        <v>22.6187</v>
      </c>
      <c r="P88" s="131">
        <v>-1.14178E-12</v>
      </c>
      <c r="Q88" s="35">
        <f t="shared" si="6"/>
        <v>100.00000000000504</v>
      </c>
      <c r="R88" s="129">
        <v>7.9903000000000005E-4</v>
      </c>
      <c r="S88" s="130">
        <v>1.0568000000000001E-3</v>
      </c>
      <c r="T88" s="35">
        <f t="shared" si="7"/>
        <v>-32.260365693403251</v>
      </c>
    </row>
    <row r="89" spans="2:20" x14ac:dyDescent="0.25">
      <c r="B89" s="122">
        <f t="shared" si="2"/>
        <v>-9.4599514563106855</v>
      </c>
      <c r="C89" s="75">
        <v>1803.9</v>
      </c>
      <c r="D89" s="8">
        <v>7</v>
      </c>
      <c r="E89" s="127" t="s">
        <v>22</v>
      </c>
      <c r="F89" s="127">
        <v>30.1</v>
      </c>
      <c r="G89" s="128">
        <v>1648</v>
      </c>
      <c r="H89" s="34">
        <v>11.76</v>
      </c>
      <c r="I89" s="34">
        <v>11.754300000000001</v>
      </c>
      <c r="J89" s="35">
        <f t="shared" si="3"/>
        <v>4.8469387755094816E-2</v>
      </c>
      <c r="K89" s="129">
        <v>2605.1</v>
      </c>
      <c r="L89" s="130">
        <v>2578.5</v>
      </c>
      <c r="M89" s="35">
        <f t="shared" si="4"/>
        <v>-56.462378640776699</v>
      </c>
      <c r="N89" s="35">
        <f t="shared" si="5"/>
        <v>103.42611520878499</v>
      </c>
      <c r="O89" s="132">
        <v>-1.39568</v>
      </c>
      <c r="P89" s="131">
        <v>-1.13422E-9</v>
      </c>
      <c r="Q89" s="35">
        <f t="shared" si="6"/>
        <v>99.999999918733522</v>
      </c>
      <c r="R89" s="129">
        <v>8.7505000000000005E-4</v>
      </c>
      <c r="S89" s="130">
        <v>8.5851999999999999E-4</v>
      </c>
      <c r="T89" s="35">
        <f t="shared" si="7"/>
        <v>1.8890349122907331</v>
      </c>
    </row>
    <row r="90" spans="2:20" x14ac:dyDescent="0.25">
      <c r="B90" s="122">
        <f t="shared" si="2"/>
        <v>35.219178082191782</v>
      </c>
      <c r="C90" s="75">
        <v>1891.6</v>
      </c>
      <c r="D90" s="8">
        <v>8</v>
      </c>
      <c r="E90" s="127" t="s">
        <v>25</v>
      </c>
      <c r="F90" s="127">
        <v>29.6</v>
      </c>
      <c r="G90" s="128">
        <v>2920</v>
      </c>
      <c r="H90" s="34">
        <v>10.94</v>
      </c>
      <c r="I90" s="34">
        <v>12.3003</v>
      </c>
      <c r="J90" s="35">
        <f t="shared" si="3"/>
        <v>-12.434186471663624</v>
      </c>
      <c r="K90" s="129">
        <v>2161.5</v>
      </c>
      <c r="L90" s="130">
        <v>8647.7000000000007</v>
      </c>
      <c r="M90" s="35">
        <f t="shared" si="4"/>
        <v>-196.15410958904113</v>
      </c>
      <c r="N90" s="35">
        <f t="shared" si="5"/>
        <v>106.71760649277537</v>
      </c>
      <c r="O90" s="33">
        <v>89.672600000000003</v>
      </c>
      <c r="P90" s="131">
        <v>8.0700799999999994E-14</v>
      </c>
      <c r="Q90" s="35">
        <f t="shared" si="6"/>
        <v>99.999999999999901</v>
      </c>
      <c r="R90" s="129">
        <v>9.7435999999999993E-5</v>
      </c>
      <c r="S90" s="130">
        <v>1.8568E-3</v>
      </c>
      <c r="T90" s="35">
        <f t="shared" si="7"/>
        <v>-1805.66115193563</v>
      </c>
    </row>
    <row r="91" spans="2:20" x14ac:dyDescent="0.25">
      <c r="B91" s="122">
        <f t="shared" si="2"/>
        <v>-22.122719734660031</v>
      </c>
      <c r="C91" s="75">
        <v>1472.8</v>
      </c>
      <c r="D91" s="8">
        <v>9</v>
      </c>
      <c r="E91" s="127" t="s">
        <v>29</v>
      </c>
      <c r="F91" s="127">
        <v>30.2</v>
      </c>
      <c r="G91" s="128">
        <v>1206</v>
      </c>
      <c r="H91" s="34">
        <v>11.69</v>
      </c>
      <c r="I91" s="34">
        <v>11.632099999999999</v>
      </c>
      <c r="J91" s="35">
        <f t="shared" si="3"/>
        <v>0.49529512403763953</v>
      </c>
      <c r="K91" s="129">
        <v>2158.6999999999998</v>
      </c>
      <c r="L91" s="130">
        <v>1946.1</v>
      </c>
      <c r="M91" s="35">
        <f t="shared" si="4"/>
        <v>-61.368159203980085</v>
      </c>
      <c r="N91" s="35">
        <f t="shared" si="5"/>
        <v>105.08857041492372</v>
      </c>
      <c r="O91" s="132">
        <v>-4.5933900000000003</v>
      </c>
      <c r="P91" s="131">
        <v>4.9563700000000002E-14</v>
      </c>
      <c r="Q91" s="35">
        <f t="shared" si="6"/>
        <v>100.00000000000109</v>
      </c>
      <c r="R91" s="129">
        <v>6.6160000000000004E-4</v>
      </c>
      <c r="S91" s="130">
        <v>6.1985000000000002E-4</v>
      </c>
      <c r="T91" s="35">
        <f t="shared" si="7"/>
        <v>6.3104594921402679</v>
      </c>
    </row>
    <row r="92" spans="2:20" x14ac:dyDescent="0.25">
      <c r="B92" s="122">
        <f t="shared" si="2"/>
        <v>-1.0830564784053125</v>
      </c>
      <c r="C92" s="75">
        <v>912.78</v>
      </c>
      <c r="D92" s="8">
        <v>10</v>
      </c>
      <c r="E92" s="127" t="s">
        <v>32</v>
      </c>
      <c r="F92" s="127">
        <v>29.6</v>
      </c>
      <c r="G92" s="128">
        <v>903</v>
      </c>
      <c r="H92" s="34">
        <v>11.33</v>
      </c>
      <c r="I92" s="34">
        <v>11.662599999999999</v>
      </c>
      <c r="J92" s="35">
        <f t="shared" si="3"/>
        <v>-2.9355692850838424</v>
      </c>
      <c r="K92" s="129">
        <v>1195.9000000000001</v>
      </c>
      <c r="L92" s="130">
        <v>2003.6</v>
      </c>
      <c r="M92" s="35">
        <f t="shared" si="4"/>
        <v>-121.88261351052047</v>
      </c>
      <c r="N92" s="35">
        <f t="shared" si="5"/>
        <v>113.49752087602663</v>
      </c>
      <c r="O92" s="33">
        <v>27.681899999999999</v>
      </c>
      <c r="P92" s="131">
        <v>-6.1633400000000003E-12</v>
      </c>
      <c r="Q92" s="35">
        <f t="shared" si="6"/>
        <v>100.00000000002227</v>
      </c>
      <c r="R92" s="129">
        <v>4.6518999999999998E-4</v>
      </c>
      <c r="S92" s="130">
        <v>6.6620000000000004E-4</v>
      </c>
      <c r="T92" s="35">
        <f t="shared" si="7"/>
        <v>-43.210301167265001</v>
      </c>
    </row>
    <row r="93" spans="2:20" x14ac:dyDescent="0.25">
      <c r="B93" s="122">
        <f t="shared" si="2"/>
        <v>-16.96779964221825</v>
      </c>
      <c r="C93" s="75">
        <v>1307.7</v>
      </c>
      <c r="D93" s="8">
        <v>11</v>
      </c>
      <c r="E93" s="127" t="s">
        <v>35</v>
      </c>
      <c r="F93" s="127">
        <v>31.4</v>
      </c>
      <c r="G93" s="128">
        <v>1118</v>
      </c>
      <c r="H93" s="34">
        <v>11.61</v>
      </c>
      <c r="I93" s="34">
        <v>11.6074</v>
      </c>
      <c r="J93" s="35">
        <f t="shared" si="3"/>
        <v>2.2394487510760289E-2</v>
      </c>
      <c r="K93" s="129">
        <v>2055.3000000000002</v>
      </c>
      <c r="L93" s="130">
        <v>2045.1</v>
      </c>
      <c r="M93" s="35">
        <f t="shared" si="4"/>
        <v>-82.924865831842567</v>
      </c>
      <c r="N93" s="35">
        <f t="shared" si="5"/>
        <v>107.41725096885889</v>
      </c>
      <c r="O93" s="132">
        <v>-2.64689</v>
      </c>
      <c r="P93" s="131">
        <v>1.60238E-9</v>
      </c>
      <c r="Q93" s="35">
        <f t="shared" si="6"/>
        <v>100.00000006053821</v>
      </c>
      <c r="R93" s="129">
        <v>6.7392000000000005E-4</v>
      </c>
      <c r="S93" s="130">
        <v>6.4970000000000002E-4</v>
      </c>
      <c r="T93" s="35">
        <f t="shared" si="7"/>
        <v>3.593898385565057</v>
      </c>
    </row>
    <row r="94" spans="2:20" x14ac:dyDescent="0.25">
      <c r="B94" s="122">
        <f t="shared" si="2"/>
        <v>9.9999999999999929</v>
      </c>
      <c r="C94" s="75">
        <v>1044.9000000000001</v>
      </c>
      <c r="D94" s="8">
        <v>12</v>
      </c>
      <c r="E94" s="127" t="s">
        <v>39</v>
      </c>
      <c r="F94" s="127">
        <v>29.7</v>
      </c>
      <c r="G94" s="128">
        <v>1161</v>
      </c>
      <c r="H94" s="34">
        <v>11.41</v>
      </c>
      <c r="I94" s="34">
        <v>11.7356</v>
      </c>
      <c r="J94" s="35">
        <f t="shared" si="3"/>
        <v>-2.8536371603856239</v>
      </c>
      <c r="K94" s="129">
        <v>1389.9</v>
      </c>
      <c r="L94" s="130">
        <v>2341.3000000000002</v>
      </c>
      <c r="M94" s="35">
        <f t="shared" si="4"/>
        <v>-101.66236003445309</v>
      </c>
      <c r="N94" s="35">
        <f t="shared" si="5"/>
        <v>108.75644789271774</v>
      </c>
      <c r="O94" s="33">
        <v>33.425699999999999</v>
      </c>
      <c r="P94" s="131">
        <v>-8.2467599999999999E-13</v>
      </c>
      <c r="Q94" s="35">
        <f t="shared" si="6"/>
        <v>100.00000000000246</v>
      </c>
      <c r="R94" s="129">
        <v>2.5353000000000002E-4</v>
      </c>
      <c r="S94" s="130">
        <v>4.9812999999999995E-4</v>
      </c>
      <c r="T94" s="35">
        <f t="shared" si="7"/>
        <v>-96.477734390407406</v>
      </c>
    </row>
    <row r="95" spans="2:20" x14ac:dyDescent="0.25">
      <c r="B95" s="122">
        <f t="shared" si="2"/>
        <v>-25.292864749733756</v>
      </c>
      <c r="C95" s="75">
        <v>1176.5</v>
      </c>
      <c r="D95" s="8">
        <v>13</v>
      </c>
      <c r="E95" s="127" t="s">
        <v>41</v>
      </c>
      <c r="F95" s="127">
        <v>29.9</v>
      </c>
      <c r="G95" s="128">
        <v>939</v>
      </c>
      <c r="H95" s="34">
        <v>11.6</v>
      </c>
      <c r="I95" s="34">
        <v>11.508800000000001</v>
      </c>
      <c r="J95" s="35">
        <f t="shared" si="3"/>
        <v>0.78620689655171416</v>
      </c>
      <c r="K95" s="129">
        <v>1689.8</v>
      </c>
      <c r="L95" s="130">
        <v>1437</v>
      </c>
      <c r="M95" s="35">
        <f t="shared" si="4"/>
        <v>-53.035143769968052</v>
      </c>
      <c r="N95" s="35">
        <f t="shared" si="5"/>
        <v>105.64804512992205</v>
      </c>
      <c r="O95" s="132">
        <v>-5.7375999999999996</v>
      </c>
      <c r="P95" s="131">
        <v>-1.34134E-11</v>
      </c>
      <c r="Q95" s="35">
        <f t="shared" si="6"/>
        <v>99.999999999766217</v>
      </c>
      <c r="R95" s="129">
        <v>5.0971000000000002E-4</v>
      </c>
      <c r="S95" s="130">
        <v>4.6924999999999999E-4</v>
      </c>
      <c r="T95" s="35">
        <f t="shared" si="7"/>
        <v>7.9378470110455011</v>
      </c>
    </row>
    <row r="96" spans="2:20" x14ac:dyDescent="0.25">
      <c r="B96" s="122">
        <f t="shared" si="2"/>
        <v>-4.1266568483063297</v>
      </c>
      <c r="C96" s="75">
        <v>707.02</v>
      </c>
      <c r="D96" s="8">
        <v>14</v>
      </c>
      <c r="E96" s="127" t="s">
        <v>44</v>
      </c>
      <c r="F96" s="127">
        <v>29.3</v>
      </c>
      <c r="G96" s="128">
        <v>679</v>
      </c>
      <c r="H96" s="34">
        <v>11.29</v>
      </c>
      <c r="I96" s="34">
        <v>11.4582</v>
      </c>
      <c r="J96" s="35">
        <f t="shared" si="3"/>
        <v>-1.4898139946855677</v>
      </c>
      <c r="K96" s="129">
        <v>932.61</v>
      </c>
      <c r="L96" s="130">
        <v>1223.9000000000001</v>
      </c>
      <c r="M96" s="35">
        <f t="shared" si="4"/>
        <v>-80.250368188512539</v>
      </c>
      <c r="N96" s="35">
        <f t="shared" si="5"/>
        <v>111.81890547695326</v>
      </c>
      <c r="O96" s="33">
        <v>12.305400000000001</v>
      </c>
      <c r="P96" s="131">
        <v>-1.61372E-10</v>
      </c>
      <c r="Q96" s="35">
        <f t="shared" si="6"/>
        <v>100.00000000131139</v>
      </c>
      <c r="R96" s="129">
        <v>3.7791000000000002E-4</v>
      </c>
      <c r="S96" s="130">
        <v>4.4215999999999998E-4</v>
      </c>
      <c r="T96" s="35">
        <f t="shared" si="7"/>
        <v>-17.001402450318849</v>
      </c>
    </row>
    <row r="97" spans="2:52" x14ac:dyDescent="0.25">
      <c r="B97" s="122">
        <f t="shared" si="2"/>
        <v>3.259615384615385</v>
      </c>
      <c r="C97" s="75">
        <v>804.88</v>
      </c>
      <c r="D97" s="8">
        <v>15</v>
      </c>
      <c r="E97" s="127" t="s">
        <v>46</v>
      </c>
      <c r="F97" s="127">
        <v>30.7</v>
      </c>
      <c r="G97" s="128">
        <v>832</v>
      </c>
      <c r="H97" s="34">
        <v>11.35</v>
      </c>
      <c r="I97" s="34">
        <v>11.484500000000001</v>
      </c>
      <c r="J97" s="35">
        <f t="shared" si="3"/>
        <v>-1.1850220264317264</v>
      </c>
      <c r="K97" s="129">
        <v>1166.8</v>
      </c>
      <c r="L97" s="130">
        <v>1459.1</v>
      </c>
      <c r="M97" s="35">
        <f t="shared" si="4"/>
        <v>-75.372596153846132</v>
      </c>
      <c r="N97" s="35">
        <f t="shared" si="5"/>
        <v>109.05920626849112</v>
      </c>
      <c r="O97" s="33">
        <v>14.7112</v>
      </c>
      <c r="P97" s="131">
        <v>-1.74037E-10</v>
      </c>
      <c r="Q97" s="35">
        <f t="shared" si="6"/>
        <v>100.00000000118303</v>
      </c>
      <c r="R97" s="129">
        <v>3.9120000000000002E-4</v>
      </c>
      <c r="S97" s="130">
        <v>4.7694000000000002E-4</v>
      </c>
      <c r="T97" s="35">
        <f t="shared" si="7"/>
        <v>-21.917177914110429</v>
      </c>
    </row>
    <row r="98" spans="2:52" x14ac:dyDescent="0.25">
      <c r="B98" s="122">
        <f t="shared" si="2"/>
        <v>-13.336909871244632</v>
      </c>
      <c r="C98" s="75">
        <v>1056.3</v>
      </c>
      <c r="D98" s="8">
        <v>16</v>
      </c>
      <c r="E98" s="127" t="s">
        <v>50</v>
      </c>
      <c r="F98" s="127">
        <v>28.1</v>
      </c>
      <c r="G98" s="128">
        <v>932</v>
      </c>
      <c r="H98" s="34">
        <v>11.55</v>
      </c>
      <c r="I98" s="34">
        <v>11.573399999999999</v>
      </c>
      <c r="J98" s="35">
        <f t="shared" si="3"/>
        <v>-0.20259740259739181</v>
      </c>
      <c r="K98" s="129">
        <v>1326</v>
      </c>
      <c r="L98" s="130">
        <v>1382.4</v>
      </c>
      <c r="M98" s="35">
        <f t="shared" si="4"/>
        <v>-48.326180257510735</v>
      </c>
      <c r="N98" s="35">
        <f t="shared" si="5"/>
        <v>105.18521247398182</v>
      </c>
      <c r="O98" s="132">
        <v>4.4891399999999999</v>
      </c>
      <c r="P98" s="131">
        <v>6.7685400000000001E-15</v>
      </c>
      <c r="Q98" s="35">
        <f t="shared" si="6"/>
        <v>99.999999999999844</v>
      </c>
      <c r="R98" s="129">
        <v>3.3118999999999998E-4</v>
      </c>
      <c r="S98" s="130">
        <v>3.5710000000000001E-4</v>
      </c>
      <c r="T98" s="35">
        <f t="shared" si="7"/>
        <v>-7.823303843715097</v>
      </c>
    </row>
    <row r="99" spans="2:52" x14ac:dyDescent="0.25">
      <c r="B99" s="122">
        <f t="shared" si="2"/>
        <v>-25.519329896907212</v>
      </c>
      <c r="C99" s="75">
        <v>974.03</v>
      </c>
      <c r="D99" s="8">
        <v>17</v>
      </c>
      <c r="E99" s="127" t="s">
        <v>53</v>
      </c>
      <c r="F99" s="127">
        <v>30.4</v>
      </c>
      <c r="G99" s="128">
        <v>776</v>
      </c>
      <c r="H99" s="34">
        <v>11.52</v>
      </c>
      <c r="I99" s="34">
        <v>11.406700000000001</v>
      </c>
      <c r="J99" s="35">
        <f t="shared" si="3"/>
        <v>0.98350694444443443</v>
      </c>
      <c r="K99" s="129">
        <v>1451.3</v>
      </c>
      <c r="L99" s="130">
        <v>1186</v>
      </c>
      <c r="M99" s="35">
        <f t="shared" si="4"/>
        <v>-52.835051546391753</v>
      </c>
      <c r="N99" s="35">
        <f t="shared" si="5"/>
        <v>106.80864066319479</v>
      </c>
      <c r="O99" s="33">
        <v>-8.0762699999999992</v>
      </c>
      <c r="P99" s="131">
        <v>-5.71563E-12</v>
      </c>
      <c r="Q99" s="35">
        <f t="shared" si="6"/>
        <v>99.99999999992923</v>
      </c>
      <c r="R99" s="129">
        <v>4.4302000000000002E-4</v>
      </c>
      <c r="S99" s="130">
        <v>3.9483999999999998E-4</v>
      </c>
      <c r="T99" s="35">
        <f t="shared" si="7"/>
        <v>10.875355514423738</v>
      </c>
    </row>
    <row r="100" spans="2:52" x14ac:dyDescent="0.25">
      <c r="B100" s="122">
        <f t="shared" si="2"/>
        <v>-7.1577123050259885</v>
      </c>
      <c r="C100" s="75">
        <v>618.29999999999995</v>
      </c>
      <c r="D100" s="8">
        <v>18</v>
      </c>
      <c r="E100" s="127" t="s">
        <v>56</v>
      </c>
      <c r="F100" s="127">
        <v>30.2</v>
      </c>
      <c r="G100" s="128">
        <v>577</v>
      </c>
      <c r="H100" s="34">
        <v>11.23</v>
      </c>
      <c r="I100" s="34">
        <v>11.357799999999999</v>
      </c>
      <c r="J100" s="35">
        <f t="shared" si="3"/>
        <v>-1.1380231522706927</v>
      </c>
      <c r="K100" s="129">
        <v>863.69</v>
      </c>
      <c r="L100" s="130">
        <v>1061.8</v>
      </c>
      <c r="M100" s="35">
        <f t="shared" si="4"/>
        <v>-84.020797227036397</v>
      </c>
      <c r="N100" s="35">
        <f t="shared" si="5"/>
        <v>114.56166329757995</v>
      </c>
      <c r="O100" s="33">
        <v>9.2676800000000004</v>
      </c>
      <c r="P100" s="131">
        <v>-5.3615399999999998E-13</v>
      </c>
      <c r="Q100" s="35">
        <f t="shared" si="6"/>
        <v>100.0000000000058</v>
      </c>
      <c r="R100" s="129">
        <v>3.4200000000000002E-4</v>
      </c>
      <c r="S100" s="130">
        <v>3.8539999999999999E-4</v>
      </c>
      <c r="T100" s="35">
        <f t="shared" si="7"/>
        <v>-12.690058479532155</v>
      </c>
    </row>
    <row r="101" spans="2:52" x14ac:dyDescent="0.25">
      <c r="B101" s="122">
        <f t="shared" si="2"/>
        <v>-1.9887640449438158</v>
      </c>
      <c r="C101" s="75">
        <v>726.16</v>
      </c>
      <c r="D101" s="8">
        <v>19</v>
      </c>
      <c r="E101" s="127" t="s">
        <v>59</v>
      </c>
      <c r="F101" s="127">
        <v>30.9</v>
      </c>
      <c r="G101" s="128">
        <v>712</v>
      </c>
      <c r="H101" s="34">
        <v>11.32</v>
      </c>
      <c r="I101" s="34">
        <v>11.404500000000001</v>
      </c>
      <c r="J101" s="35">
        <f t="shared" si="3"/>
        <v>-0.74646643109540844</v>
      </c>
      <c r="K101" s="129">
        <v>1074.5</v>
      </c>
      <c r="L101" s="130">
        <v>1237.9000000000001</v>
      </c>
      <c r="M101" s="35">
        <f t="shared" si="4"/>
        <v>-73.862359550561806</v>
      </c>
      <c r="N101" s="35">
        <f t="shared" si="5"/>
        <v>110.37392690316878</v>
      </c>
      <c r="O101" s="33">
        <v>7.0989300000000002</v>
      </c>
      <c r="P101" s="131">
        <v>-4.6674000000000001E-7</v>
      </c>
      <c r="Q101" s="35">
        <f>((O101-P101)/O101)*100</f>
        <v>100.00000657479366</v>
      </c>
      <c r="R101" s="129">
        <v>3.9252999999999998E-4</v>
      </c>
      <c r="S101" s="130">
        <v>4.3007000000000001E-4</v>
      </c>
      <c r="T101" s="35">
        <f>((R101-S101)/R101)*100</f>
        <v>-9.563600234376997</v>
      </c>
    </row>
    <row r="102" spans="2:52" x14ac:dyDescent="0.25">
      <c r="B102" s="122">
        <f t="shared" si="2"/>
        <v>-12.780722891566271</v>
      </c>
      <c r="C102" s="75">
        <v>936.08</v>
      </c>
      <c r="D102" s="11">
        <v>20</v>
      </c>
      <c r="E102" s="133" t="s">
        <v>62</v>
      </c>
      <c r="F102" s="133">
        <v>30.3</v>
      </c>
      <c r="G102" s="134">
        <v>830</v>
      </c>
      <c r="H102" s="18">
        <v>11.47</v>
      </c>
      <c r="I102" s="18">
        <v>11.5223</v>
      </c>
      <c r="J102" s="36">
        <f t="shared" si="3"/>
        <v>-0.45597210113338182</v>
      </c>
      <c r="K102" s="135">
        <v>1360.8</v>
      </c>
      <c r="L102" s="136">
        <v>1491.6</v>
      </c>
      <c r="M102" s="35">
        <f t="shared" si="4"/>
        <v>-79.710843373493972</v>
      </c>
      <c r="N102" s="35">
        <f t="shared" si="5"/>
        <v>109.60371606909564</v>
      </c>
      <c r="O102" s="137">
        <v>5.5042900000000001</v>
      </c>
      <c r="P102" s="138">
        <v>-8.9891800000000002E-10</v>
      </c>
      <c r="Q102" s="36">
        <f t="shared" si="6"/>
        <v>100.00000001633123</v>
      </c>
      <c r="R102" s="135">
        <v>3.4476999999999999E-4</v>
      </c>
      <c r="S102" s="136">
        <v>3.7676000000000002E-4</v>
      </c>
      <c r="T102" s="36">
        <f t="shared" si="7"/>
        <v>-9.2786495344722635</v>
      </c>
    </row>
    <row r="103" spans="2:52" x14ac:dyDescent="0.25"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11" spans="2:52" x14ac:dyDescent="0.25">
      <c r="D111" t="s">
        <v>515</v>
      </c>
      <c r="E111" t="s">
        <v>262</v>
      </c>
      <c r="F111" t="s">
        <v>263</v>
      </c>
      <c r="G111" t="s">
        <v>471</v>
      </c>
      <c r="H111" t="s">
        <v>472</v>
      </c>
      <c r="I111" t="s">
        <v>473</v>
      </c>
      <c r="J111" t="s">
        <v>474</v>
      </c>
      <c r="K111" t="s">
        <v>264</v>
      </c>
      <c r="L111" t="s">
        <v>265</v>
      </c>
      <c r="M111" t="s">
        <v>266</v>
      </c>
      <c r="N111" t="s">
        <v>267</v>
      </c>
    </row>
    <row r="112" spans="2:52" x14ac:dyDescent="0.25">
      <c r="D112">
        <v>2</v>
      </c>
      <c r="E112" t="s">
        <v>268</v>
      </c>
      <c r="F112">
        <v>1</v>
      </c>
      <c r="G112">
        <v>-99</v>
      </c>
      <c r="H112">
        <v>-99</v>
      </c>
      <c r="I112">
        <v>-99</v>
      </c>
      <c r="J112">
        <v>11.98</v>
      </c>
      <c r="K112">
        <v>4</v>
      </c>
      <c r="L112">
        <v>25</v>
      </c>
      <c r="M112">
        <v>3.1324600000000001E-2</v>
      </c>
      <c r="N112">
        <v>2.1291299999999999E-2</v>
      </c>
      <c r="O112">
        <v>6.5328299999999999E-3</v>
      </c>
      <c r="P112">
        <v>16.6221</v>
      </c>
      <c r="Q112" s="75">
        <v>1.9439000000000001E-2</v>
      </c>
      <c r="R112" s="75">
        <v>2.5999999999999998E-5</v>
      </c>
      <c r="S112" s="75">
        <v>1.2302E-8</v>
      </c>
      <c r="T112" s="75">
        <v>1.8132999999999999E-3</v>
      </c>
      <c r="U112" s="75">
        <v>6.1940999999999995E-5</v>
      </c>
      <c r="V112" s="75">
        <v>9.2126000000000005E-5</v>
      </c>
      <c r="W112" s="75">
        <v>0</v>
      </c>
      <c r="X112" s="75">
        <v>0</v>
      </c>
      <c r="Y112" s="75">
        <v>5.1073999999999999E-5</v>
      </c>
      <c r="Z112" s="75">
        <v>0</v>
      </c>
      <c r="AA112" s="75">
        <v>4.9881999999999999E-3</v>
      </c>
      <c r="AB112" s="75">
        <v>0</v>
      </c>
      <c r="AC112" s="75">
        <v>0</v>
      </c>
      <c r="AD112" s="75">
        <v>1.1255E-7</v>
      </c>
      <c r="AE112" s="75">
        <v>5.6692000000000004E-10</v>
      </c>
      <c r="AF112" s="75">
        <v>1.9887999999999999E-6</v>
      </c>
      <c r="AG112" s="75">
        <v>1.1539000000000001E-6</v>
      </c>
      <c r="AH112" s="75">
        <v>0</v>
      </c>
      <c r="AI112" s="75">
        <v>0</v>
      </c>
      <c r="AJ112" s="75">
        <v>3.5474000000000001E-6</v>
      </c>
      <c r="AK112" s="75">
        <v>1.1187000000000001E-2</v>
      </c>
      <c r="AL112" s="75">
        <v>0</v>
      </c>
      <c r="AM112">
        <v>-999.99900000000002</v>
      </c>
      <c r="AN112">
        <v>-999.99900000000002</v>
      </c>
      <c r="AO112">
        <v>0.2122</v>
      </c>
      <c r="AP112">
        <v>1.3145</v>
      </c>
      <c r="AQ112">
        <v>5.9306999999999999</v>
      </c>
      <c r="AR112">
        <v>-6.1969000000000003</v>
      </c>
      <c r="AS112">
        <v>-999.99900000000002</v>
      </c>
      <c r="AT112">
        <v>-999.99900000000002</v>
      </c>
      <c r="AU112">
        <v>-999.99900000000002</v>
      </c>
      <c r="AV112">
        <v>-999.99900000000002</v>
      </c>
      <c r="AW112" t="s">
        <v>270</v>
      </c>
      <c r="AX112" s="75">
        <v>3179.8</v>
      </c>
      <c r="AY112" s="75">
        <v>1.1946000000000001</v>
      </c>
      <c r="AZ112" s="75">
        <v>1.5678000000000001E-3</v>
      </c>
    </row>
    <row r="113" spans="4:52" x14ac:dyDescent="0.25">
      <c r="D113">
        <v>2</v>
      </c>
      <c r="E113" t="s">
        <v>268</v>
      </c>
      <c r="F113">
        <v>2</v>
      </c>
      <c r="G113">
        <v>-99</v>
      </c>
      <c r="H113">
        <v>-99</v>
      </c>
      <c r="I113">
        <v>-99</v>
      </c>
      <c r="J113">
        <v>11.76</v>
      </c>
      <c r="K113">
        <v>4</v>
      </c>
      <c r="L113">
        <v>25</v>
      </c>
      <c r="M113">
        <v>2.19601E-2</v>
      </c>
      <c r="N113">
        <v>1.77655E-2</v>
      </c>
      <c r="O113">
        <v>1.07213E-2</v>
      </c>
      <c r="P113">
        <v>32.769199999999998</v>
      </c>
      <c r="Q113" s="75">
        <v>1.8737E-2</v>
      </c>
      <c r="R113" s="75">
        <v>1.0006E-4</v>
      </c>
      <c r="S113" s="75">
        <v>1.2302E-8</v>
      </c>
      <c r="T113" s="75">
        <v>1.4869E-3</v>
      </c>
      <c r="U113" s="75">
        <v>2.8561999999999999E-5</v>
      </c>
      <c r="V113" s="75">
        <v>2.7819999999999999E-4</v>
      </c>
      <c r="W113" s="75">
        <v>0</v>
      </c>
      <c r="X113" s="75">
        <v>0</v>
      </c>
      <c r="Y113" s="75">
        <v>5.2979000000000002E-5</v>
      </c>
      <c r="Z113" s="75">
        <v>0</v>
      </c>
      <c r="AA113" s="75">
        <v>3.7382000000000001E-3</v>
      </c>
      <c r="AB113" s="75">
        <v>0</v>
      </c>
      <c r="AC113" s="75">
        <v>0</v>
      </c>
      <c r="AD113" s="75">
        <v>8.3746000000000002E-10</v>
      </c>
      <c r="AE113" s="75">
        <v>1.3814E-5</v>
      </c>
      <c r="AF113" s="75">
        <v>5.7474000000000002E-7</v>
      </c>
      <c r="AG113" s="75">
        <v>1.7051999999999999E-7</v>
      </c>
      <c r="AH113" s="75">
        <v>0</v>
      </c>
      <c r="AI113" s="75">
        <v>0</v>
      </c>
      <c r="AJ113" s="75">
        <v>2.0984000000000001E-4</v>
      </c>
      <c r="AK113" s="75">
        <v>6.6674999999999998E-3</v>
      </c>
      <c r="AL113" s="75">
        <v>0</v>
      </c>
      <c r="AM113">
        <v>-999.99900000000002</v>
      </c>
      <c r="AN113">
        <v>-999.99900000000002</v>
      </c>
      <c r="AO113">
        <v>0.31130000000000002</v>
      </c>
      <c r="AP113">
        <v>5.9250999999999996</v>
      </c>
      <c r="AQ113">
        <v>3.2422</v>
      </c>
      <c r="AR113">
        <v>-1.9770000000000001</v>
      </c>
      <c r="AS113">
        <v>-999.99900000000002</v>
      </c>
      <c r="AT113">
        <v>-999.99900000000002</v>
      </c>
      <c r="AU113">
        <v>-999.99900000000002</v>
      </c>
      <c r="AV113">
        <v>-999.99900000000002</v>
      </c>
      <c r="AW113" t="s">
        <v>271</v>
      </c>
      <c r="AX113" s="75">
        <v>2293.1</v>
      </c>
      <c r="AY113" s="75">
        <v>0.99883999999999995</v>
      </c>
      <c r="AZ113" s="75">
        <v>1.0991E-3</v>
      </c>
    </row>
    <row r="114" spans="4:52" x14ac:dyDescent="0.25">
      <c r="D114">
        <v>2</v>
      </c>
      <c r="E114" t="s">
        <v>268</v>
      </c>
      <c r="F114">
        <v>3</v>
      </c>
      <c r="G114">
        <v>-99</v>
      </c>
      <c r="H114">
        <v>-99</v>
      </c>
      <c r="I114">
        <v>-99</v>
      </c>
      <c r="J114">
        <v>11.93</v>
      </c>
      <c r="K114">
        <v>4</v>
      </c>
      <c r="L114">
        <v>25</v>
      </c>
      <c r="M114">
        <v>2.9692900000000001E-2</v>
      </c>
      <c r="N114">
        <v>2.0165200000000001E-2</v>
      </c>
      <c r="O114">
        <v>6.7661700000000002E-3</v>
      </c>
      <c r="P114">
        <v>17.948699999999999</v>
      </c>
      <c r="Q114" s="75">
        <v>1.9494999999999998E-2</v>
      </c>
      <c r="R114" s="75">
        <v>2.4972000000000001E-5</v>
      </c>
      <c r="S114" s="75">
        <v>1.2302E-8</v>
      </c>
      <c r="T114" s="75">
        <v>1.4176E-3</v>
      </c>
      <c r="U114" s="75">
        <v>7.8427E-5</v>
      </c>
      <c r="V114" s="75">
        <v>8.7780000000000003E-5</v>
      </c>
      <c r="W114" s="75">
        <v>0</v>
      </c>
      <c r="X114" s="75">
        <v>0</v>
      </c>
      <c r="Y114" s="75">
        <v>2.2860999999999999E-4</v>
      </c>
      <c r="Z114" s="75">
        <v>0</v>
      </c>
      <c r="AA114" s="75">
        <v>4.8323999999999997E-3</v>
      </c>
      <c r="AB114" s="75">
        <v>0</v>
      </c>
      <c r="AC114" s="75">
        <v>0</v>
      </c>
      <c r="AD114" s="75">
        <v>8.3749999999999995E-10</v>
      </c>
      <c r="AE114" s="75">
        <v>4.6622E-7</v>
      </c>
      <c r="AF114" s="75">
        <v>9.9679000000000002E-8</v>
      </c>
      <c r="AG114" s="75">
        <v>1.3895000000000001E-7</v>
      </c>
      <c r="AH114" s="75">
        <v>0</v>
      </c>
      <c r="AI114" s="75">
        <v>0</v>
      </c>
      <c r="AJ114" s="75">
        <v>2.8145999999999998E-4</v>
      </c>
      <c r="AK114" s="75">
        <v>9.9366999999999997E-3</v>
      </c>
      <c r="AL114" s="75">
        <v>0</v>
      </c>
      <c r="AM114">
        <v>-999.99900000000002</v>
      </c>
      <c r="AN114">
        <v>-999.99900000000002</v>
      </c>
      <c r="AO114">
        <v>0.24970000000000001</v>
      </c>
      <c r="AP114">
        <v>4.2808000000000002</v>
      </c>
      <c r="AQ114">
        <v>3.6838000000000002</v>
      </c>
      <c r="AR114">
        <v>-2.2117</v>
      </c>
      <c r="AS114">
        <v>-999.99900000000002</v>
      </c>
      <c r="AT114">
        <v>-999.99900000000002</v>
      </c>
      <c r="AU114">
        <v>-999.99900000000002</v>
      </c>
      <c r="AV114">
        <v>-999.99900000000002</v>
      </c>
      <c r="AW114" t="s">
        <v>272</v>
      </c>
      <c r="AX114" s="75">
        <v>2928.1</v>
      </c>
      <c r="AY114" s="75">
        <v>1.1803999999999999</v>
      </c>
      <c r="AZ114" s="75">
        <v>1.4861E-3</v>
      </c>
    </row>
    <row r="115" spans="4:52" x14ac:dyDescent="0.25">
      <c r="D115">
        <v>2</v>
      </c>
      <c r="E115" t="s">
        <v>268</v>
      </c>
      <c r="F115">
        <v>4</v>
      </c>
      <c r="G115">
        <v>-99</v>
      </c>
      <c r="H115">
        <v>-99</v>
      </c>
      <c r="I115">
        <v>-99</v>
      </c>
      <c r="J115">
        <v>10.92</v>
      </c>
      <c r="K115">
        <v>4</v>
      </c>
      <c r="L115">
        <v>25</v>
      </c>
      <c r="M115">
        <v>1.1865700000000001E-3</v>
      </c>
      <c r="N115">
        <v>4.1910500000000003E-2</v>
      </c>
      <c r="O115">
        <v>5.5843499999999997E-2</v>
      </c>
      <c r="P115">
        <v>95.397400000000005</v>
      </c>
      <c r="Q115" s="75">
        <v>3.1866999999999999E-2</v>
      </c>
      <c r="R115" s="75">
        <v>3.9075000000000001E-5</v>
      </c>
      <c r="S115" s="75">
        <v>1.5559E-6</v>
      </c>
      <c r="T115" s="75">
        <v>1.2721E-2</v>
      </c>
      <c r="U115" s="75">
        <v>2.4590999999999999E-5</v>
      </c>
      <c r="V115" s="75">
        <v>1.1828E-4</v>
      </c>
      <c r="W115" s="75">
        <v>7.9056999999999999E-5</v>
      </c>
      <c r="X115" s="75">
        <v>0</v>
      </c>
      <c r="Y115" s="75">
        <v>5.0974999999999999E-5</v>
      </c>
      <c r="Z115" s="75">
        <v>0</v>
      </c>
      <c r="AA115" s="75">
        <v>8.5796E-6</v>
      </c>
      <c r="AB115" s="75">
        <v>0</v>
      </c>
      <c r="AC115" s="75">
        <v>0</v>
      </c>
      <c r="AD115" s="75">
        <v>8.38E-10</v>
      </c>
      <c r="AE115" s="75">
        <v>4.4336999999999996E-6</v>
      </c>
      <c r="AF115" s="75">
        <v>3.5436E-7</v>
      </c>
      <c r="AG115" s="75">
        <v>2.7431999999999998E-7</v>
      </c>
      <c r="AH115" s="75">
        <v>0</v>
      </c>
      <c r="AI115" s="75">
        <v>0</v>
      </c>
      <c r="AJ115" s="75">
        <v>1.7496999999999999E-5</v>
      </c>
      <c r="AK115" s="75">
        <v>1.0219000000000001E-3</v>
      </c>
      <c r="AL115" s="75">
        <v>0</v>
      </c>
      <c r="AM115">
        <v>-999.99900000000002</v>
      </c>
      <c r="AN115">
        <v>-999.99900000000002</v>
      </c>
      <c r="AO115">
        <v>-1.5112000000000001</v>
      </c>
      <c r="AP115">
        <v>6.2461000000000002</v>
      </c>
      <c r="AQ115">
        <v>0.5635</v>
      </c>
      <c r="AR115">
        <v>-6.1555</v>
      </c>
      <c r="AS115">
        <v>-999.99900000000002</v>
      </c>
      <c r="AT115">
        <v>-999.99900000000002</v>
      </c>
      <c r="AU115">
        <v>-999.99900000000002</v>
      </c>
      <c r="AV115">
        <v>-999.99900000000002</v>
      </c>
      <c r="AW115" t="s">
        <v>273</v>
      </c>
      <c r="AX115" s="75">
        <v>2742.6</v>
      </c>
      <c r="AY115" s="75">
        <v>1.28</v>
      </c>
      <c r="AZ115" s="75">
        <v>5.9388000000000001E-5</v>
      </c>
    </row>
    <row r="116" spans="4:52" x14ac:dyDescent="0.25">
      <c r="D116">
        <v>2</v>
      </c>
      <c r="E116" t="s">
        <v>268</v>
      </c>
      <c r="F116">
        <v>5</v>
      </c>
      <c r="G116">
        <v>-99</v>
      </c>
      <c r="H116">
        <v>-99</v>
      </c>
      <c r="I116">
        <v>-99</v>
      </c>
      <c r="J116">
        <v>11.82</v>
      </c>
      <c r="K116">
        <v>4</v>
      </c>
      <c r="L116">
        <v>25</v>
      </c>
      <c r="M116">
        <v>1.6925599999999999E-2</v>
      </c>
      <c r="N116">
        <v>1.19778E-2</v>
      </c>
      <c r="O116">
        <v>2.2580600000000001E-3</v>
      </c>
      <c r="P116">
        <v>10.1426</v>
      </c>
      <c r="Q116" s="75">
        <v>1.0491E-2</v>
      </c>
      <c r="R116" s="75">
        <v>1.4137E-5</v>
      </c>
      <c r="S116" s="75">
        <v>1.2299E-8</v>
      </c>
      <c r="T116" s="75">
        <v>9.1149000000000004E-4</v>
      </c>
      <c r="U116" s="75">
        <v>3.3636000000000001E-5</v>
      </c>
      <c r="V116" s="75">
        <v>5.8182E-5</v>
      </c>
      <c r="W116" s="75">
        <v>0</v>
      </c>
      <c r="X116" s="75">
        <v>0</v>
      </c>
      <c r="Y116" s="75">
        <v>5.0214999999999999E-5</v>
      </c>
      <c r="Z116" s="75">
        <v>0</v>
      </c>
      <c r="AA116" s="75">
        <v>2.3324000000000001E-3</v>
      </c>
      <c r="AB116" s="75">
        <v>0</v>
      </c>
      <c r="AC116" s="75">
        <v>0</v>
      </c>
      <c r="AD116" s="75">
        <v>8.3723000000000001E-10</v>
      </c>
      <c r="AE116" s="75">
        <v>5.6674000000000005E-10</v>
      </c>
      <c r="AF116" s="75">
        <v>7.2853999999999998E-8</v>
      </c>
      <c r="AG116" s="75">
        <v>1.4679999999999999E-7</v>
      </c>
      <c r="AH116" s="75">
        <v>0</v>
      </c>
      <c r="AI116" s="75">
        <v>0</v>
      </c>
      <c r="AJ116" s="75">
        <v>3.3297999999999999E-5</v>
      </c>
      <c r="AK116" s="75">
        <v>7.4932999999999996E-3</v>
      </c>
      <c r="AL116" s="75">
        <v>0</v>
      </c>
      <c r="AM116">
        <v>-999.99900000000002</v>
      </c>
      <c r="AN116">
        <v>-999.99900000000002</v>
      </c>
      <c r="AO116">
        <v>5.5100000000000003E-2</v>
      </c>
      <c r="AP116">
        <v>1.4863</v>
      </c>
      <c r="AQ116">
        <v>3.415</v>
      </c>
      <c r="AR116">
        <v>-4.1936999999999998</v>
      </c>
      <c r="AS116">
        <v>-999.99900000000002</v>
      </c>
      <c r="AT116">
        <v>-999.99900000000002</v>
      </c>
      <c r="AU116">
        <v>-999.99900000000002</v>
      </c>
      <c r="AV116">
        <v>-999.99900000000002</v>
      </c>
      <c r="AW116" t="s">
        <v>274</v>
      </c>
      <c r="AX116" s="75">
        <v>2018.9</v>
      </c>
      <c r="AY116" s="75">
        <v>0.63707000000000003</v>
      </c>
      <c r="AZ116" s="75">
        <v>8.4712999999999998E-4</v>
      </c>
    </row>
    <row r="117" spans="4:52" x14ac:dyDescent="0.25">
      <c r="D117">
        <v>2</v>
      </c>
      <c r="E117" t="s">
        <v>268</v>
      </c>
      <c r="F117">
        <v>6</v>
      </c>
      <c r="G117">
        <v>-99</v>
      </c>
      <c r="H117">
        <v>-99</v>
      </c>
      <c r="I117">
        <v>-99</v>
      </c>
      <c r="J117">
        <v>11.54</v>
      </c>
      <c r="K117">
        <v>4</v>
      </c>
      <c r="L117">
        <v>25</v>
      </c>
      <c r="M117">
        <v>1.4086899999999999E-2</v>
      </c>
      <c r="N117">
        <v>1.1513199999999999E-2</v>
      </c>
      <c r="O117">
        <v>7.0280500000000001E-3</v>
      </c>
      <c r="P117">
        <v>33.641500000000001</v>
      </c>
      <c r="Q117" s="75">
        <v>1.1727E-2</v>
      </c>
      <c r="R117" s="75">
        <v>6.2144999999999995E-5</v>
      </c>
      <c r="S117" s="75">
        <v>1.2299E-8</v>
      </c>
      <c r="T117" s="75">
        <v>1.1077000000000001E-3</v>
      </c>
      <c r="U117" s="75">
        <v>1.6592000000000001E-4</v>
      </c>
      <c r="V117" s="75">
        <v>8.3807000000000006E-5</v>
      </c>
      <c r="W117" s="75">
        <v>0</v>
      </c>
      <c r="X117" s="75">
        <v>4.2243000000000002E-5</v>
      </c>
      <c r="Y117" s="75">
        <v>5.3118000000000002E-5</v>
      </c>
      <c r="Z117" s="75">
        <v>0</v>
      </c>
      <c r="AA117" s="75">
        <v>2.4697E-3</v>
      </c>
      <c r="AB117" s="75">
        <v>0</v>
      </c>
      <c r="AC117" s="75">
        <v>0</v>
      </c>
      <c r="AD117" s="75">
        <v>1.0959E-7</v>
      </c>
      <c r="AE117" s="75">
        <v>4.1075000000000002E-5</v>
      </c>
      <c r="AF117" s="75">
        <v>1.5240999999999999E-6</v>
      </c>
      <c r="AG117" s="75">
        <v>7.6901000000000003E-7</v>
      </c>
      <c r="AH117" s="75">
        <v>0</v>
      </c>
      <c r="AI117" s="75">
        <v>0</v>
      </c>
      <c r="AJ117" s="75">
        <v>1.4918E-4</v>
      </c>
      <c r="AK117" s="75">
        <v>3.9248E-3</v>
      </c>
      <c r="AL117" s="75">
        <v>0</v>
      </c>
      <c r="AM117">
        <v>-999.99900000000002</v>
      </c>
      <c r="AN117">
        <v>-999.99900000000002</v>
      </c>
      <c r="AO117">
        <v>0.36070000000000002</v>
      </c>
      <c r="AP117">
        <v>6.6266999999999996</v>
      </c>
      <c r="AQ117">
        <v>4.7340999999999998</v>
      </c>
      <c r="AR117">
        <v>-1.7008000000000001</v>
      </c>
      <c r="AS117">
        <v>-999.99900000000002</v>
      </c>
      <c r="AT117">
        <v>-999.99900000000002</v>
      </c>
      <c r="AU117">
        <v>-999.99900000000002</v>
      </c>
      <c r="AV117">
        <v>-999.99900000000002</v>
      </c>
      <c r="AW117" t="s">
        <v>275</v>
      </c>
      <c r="AX117" s="75">
        <v>1427.6</v>
      </c>
      <c r="AY117" s="75">
        <v>0.65049000000000001</v>
      </c>
      <c r="AZ117" s="75">
        <v>7.0505000000000003E-4</v>
      </c>
    </row>
    <row r="118" spans="4:52" x14ac:dyDescent="0.25">
      <c r="D118">
        <v>2</v>
      </c>
      <c r="E118" t="s">
        <v>268</v>
      </c>
      <c r="F118">
        <v>7</v>
      </c>
      <c r="G118">
        <v>-99</v>
      </c>
      <c r="H118">
        <v>-99</v>
      </c>
      <c r="I118">
        <v>-99</v>
      </c>
      <c r="J118">
        <v>11.76</v>
      </c>
      <c r="K118">
        <v>4</v>
      </c>
      <c r="L118">
        <v>25</v>
      </c>
      <c r="M118">
        <v>1.4208999999999999E-2</v>
      </c>
      <c r="N118">
        <v>1.11401E-2</v>
      </c>
      <c r="O118">
        <v>2.94429E-3</v>
      </c>
      <c r="P118">
        <v>14.460699999999999</v>
      </c>
      <c r="Q118" s="75">
        <v>9.6682999999999995E-3</v>
      </c>
      <c r="R118" s="75">
        <v>1.5437000000000001E-5</v>
      </c>
      <c r="S118" s="75">
        <v>1.2647999999999999E-6</v>
      </c>
      <c r="T118" s="75">
        <v>1.0168E-3</v>
      </c>
      <c r="U118" s="75">
        <v>3.4783000000000002E-5</v>
      </c>
      <c r="V118" s="75">
        <v>6.2215E-5</v>
      </c>
      <c r="W118" s="75">
        <v>0</v>
      </c>
      <c r="X118" s="75">
        <v>0</v>
      </c>
      <c r="Y118" s="75">
        <v>5.0435000000000001E-5</v>
      </c>
      <c r="Z118" s="75">
        <v>0</v>
      </c>
      <c r="AA118" s="75">
        <v>1.8548E-3</v>
      </c>
      <c r="AB118" s="75">
        <v>0</v>
      </c>
      <c r="AC118" s="75">
        <v>0</v>
      </c>
      <c r="AD118" s="75">
        <v>8.3722000000000003E-10</v>
      </c>
      <c r="AE118" s="75">
        <v>1.5994999999999998E-5</v>
      </c>
      <c r="AF118" s="75">
        <v>6.2966999999999997E-8</v>
      </c>
      <c r="AG118" s="75">
        <v>1.0254E-7</v>
      </c>
      <c r="AH118" s="75">
        <v>0</v>
      </c>
      <c r="AI118" s="75">
        <v>0</v>
      </c>
      <c r="AJ118" s="75">
        <v>1.7981E-4</v>
      </c>
      <c r="AK118" s="75">
        <v>6.5030000000000001E-3</v>
      </c>
      <c r="AL118" s="75">
        <v>0</v>
      </c>
      <c r="AM118">
        <v>-999.99900000000002</v>
      </c>
      <c r="AN118">
        <v>-999.99900000000002</v>
      </c>
      <c r="AO118">
        <v>1.7000000000000001E-2</v>
      </c>
      <c r="AP118">
        <v>5.9981999999999998</v>
      </c>
      <c r="AQ118">
        <v>3.2541000000000002</v>
      </c>
      <c r="AR118">
        <v>-2.6762000000000001</v>
      </c>
      <c r="AS118">
        <v>-999.99900000000002</v>
      </c>
      <c r="AT118">
        <v>-999.99900000000002</v>
      </c>
      <c r="AU118">
        <v>-999.99900000000002</v>
      </c>
      <c r="AV118">
        <v>-999.99900000000002</v>
      </c>
      <c r="AW118" t="s">
        <v>276</v>
      </c>
      <c r="AX118" s="75">
        <v>1803.9</v>
      </c>
      <c r="AY118" s="75">
        <v>0.57640000000000002</v>
      </c>
      <c r="AZ118" s="75">
        <v>7.1115999999999996E-4</v>
      </c>
    </row>
    <row r="119" spans="4:52" x14ac:dyDescent="0.25">
      <c r="D119">
        <v>2</v>
      </c>
      <c r="E119" t="s">
        <v>268</v>
      </c>
      <c r="F119">
        <v>8</v>
      </c>
      <c r="G119">
        <v>-99</v>
      </c>
      <c r="H119">
        <v>-99</v>
      </c>
      <c r="I119">
        <v>-99</v>
      </c>
      <c r="J119">
        <v>10.94</v>
      </c>
      <c r="K119">
        <v>4</v>
      </c>
      <c r="L119">
        <v>25</v>
      </c>
      <c r="M119">
        <v>1.34432E-3</v>
      </c>
      <c r="N119">
        <v>3.1641299999999997E-2</v>
      </c>
      <c r="O119">
        <v>3.57547E-2</v>
      </c>
      <c r="P119">
        <v>92.632999999999996</v>
      </c>
      <c r="Q119" s="75">
        <v>1.2433E-2</v>
      </c>
      <c r="R119" s="75">
        <v>1.7591000000000001E-5</v>
      </c>
      <c r="S119" s="75">
        <v>1.4814999999999999E-6</v>
      </c>
      <c r="T119" s="75">
        <v>1.2437999999999999E-2</v>
      </c>
      <c r="U119" s="75">
        <v>2.8325000000000001E-5</v>
      </c>
      <c r="V119" s="75">
        <v>5.8094999999999999E-5</v>
      </c>
      <c r="W119" s="75">
        <v>5.3664E-5</v>
      </c>
      <c r="X119" s="75">
        <v>0</v>
      </c>
      <c r="Y119" s="75">
        <v>5.0358999999999997E-5</v>
      </c>
      <c r="Z119" s="75">
        <v>0</v>
      </c>
      <c r="AA119" s="75">
        <v>2.9981999999999999E-6</v>
      </c>
      <c r="AB119" s="75">
        <v>0</v>
      </c>
      <c r="AC119" s="75">
        <v>0</v>
      </c>
      <c r="AD119" s="75">
        <v>8.3762000000000005E-10</v>
      </c>
      <c r="AE119" s="75">
        <v>4.6933999999999998E-6</v>
      </c>
      <c r="AF119" s="75">
        <v>1.0658000000000001E-7</v>
      </c>
      <c r="AG119" s="75">
        <v>2.4312000000000002E-7</v>
      </c>
      <c r="AH119" s="75">
        <v>0</v>
      </c>
      <c r="AI119" s="75">
        <v>0</v>
      </c>
      <c r="AJ119" s="75">
        <v>1.7155999999999999E-4</v>
      </c>
      <c r="AK119" s="75">
        <v>1.0480000000000001E-3</v>
      </c>
      <c r="AL119" s="75">
        <v>0</v>
      </c>
      <c r="AM119">
        <v>-999.99900000000002</v>
      </c>
      <c r="AN119">
        <v>-999.99900000000002</v>
      </c>
      <c r="AO119">
        <v>-1.9796</v>
      </c>
      <c r="AP119">
        <v>6.2583000000000002</v>
      </c>
      <c r="AQ119">
        <v>0.64900000000000002</v>
      </c>
      <c r="AR119">
        <v>-5.1314000000000002</v>
      </c>
      <c r="AS119">
        <v>-999.99900000000002</v>
      </c>
      <c r="AT119">
        <v>-999.99900000000002</v>
      </c>
      <c r="AU119">
        <v>-999.99900000000002</v>
      </c>
      <c r="AV119">
        <v>-999.99900000000002</v>
      </c>
      <c r="AW119" t="s">
        <v>277</v>
      </c>
      <c r="AX119" s="75">
        <v>1891.6</v>
      </c>
      <c r="AY119" s="75">
        <v>0.83218999999999999</v>
      </c>
      <c r="AZ119" s="75">
        <v>6.7282999999999999E-5</v>
      </c>
    </row>
    <row r="120" spans="4:52" x14ac:dyDescent="0.25">
      <c r="D120">
        <v>2</v>
      </c>
      <c r="E120" t="s">
        <v>268</v>
      </c>
      <c r="F120">
        <v>9</v>
      </c>
      <c r="G120">
        <v>-99</v>
      </c>
      <c r="H120">
        <v>-99</v>
      </c>
      <c r="I120">
        <v>-99</v>
      </c>
      <c r="J120">
        <v>11.69</v>
      </c>
      <c r="K120">
        <v>4</v>
      </c>
      <c r="L120">
        <v>25</v>
      </c>
      <c r="M120">
        <v>1.07794E-2</v>
      </c>
      <c r="N120">
        <v>8.7773899999999995E-3</v>
      </c>
      <c r="O120">
        <v>1.6052E-3</v>
      </c>
      <c r="P120">
        <v>10.2105</v>
      </c>
      <c r="Q120" s="75">
        <v>6.7786000000000001E-3</v>
      </c>
      <c r="R120" s="75">
        <v>1.1165999999999999E-5</v>
      </c>
      <c r="S120" s="75">
        <v>1.2296999999999999E-8</v>
      </c>
      <c r="T120" s="75">
        <v>9.6456000000000005E-4</v>
      </c>
      <c r="U120" s="75">
        <v>1.9511999999999999E-5</v>
      </c>
      <c r="V120" s="75">
        <v>4.9994000000000003E-5</v>
      </c>
      <c r="W120" s="75">
        <v>0</v>
      </c>
      <c r="X120" s="75">
        <v>0</v>
      </c>
      <c r="Y120" s="75">
        <v>5.4823E-5</v>
      </c>
      <c r="Z120" s="75">
        <v>0</v>
      </c>
      <c r="AA120" s="75">
        <v>1.2608000000000001E-3</v>
      </c>
      <c r="AB120" s="75">
        <v>0</v>
      </c>
      <c r="AC120" s="75">
        <v>0</v>
      </c>
      <c r="AD120" s="75">
        <v>1.2727E-7</v>
      </c>
      <c r="AE120" s="75">
        <v>1.2208E-6</v>
      </c>
      <c r="AF120" s="75">
        <v>2.0352E-6</v>
      </c>
      <c r="AG120" s="75">
        <v>1.0774000000000001E-6</v>
      </c>
      <c r="AH120" s="75">
        <v>0</v>
      </c>
      <c r="AI120" s="75">
        <v>0</v>
      </c>
      <c r="AJ120" s="75">
        <v>1.9144E-4</v>
      </c>
      <c r="AK120" s="75">
        <v>5.4736000000000003E-3</v>
      </c>
      <c r="AL120" s="75">
        <v>0</v>
      </c>
      <c r="AM120">
        <v>-999.99900000000002</v>
      </c>
      <c r="AN120">
        <v>-999.99900000000002</v>
      </c>
      <c r="AO120">
        <v>-7.6100000000000001E-2</v>
      </c>
      <c r="AP120">
        <v>4.9550000000000001</v>
      </c>
      <c r="AQ120">
        <v>5.2453000000000003</v>
      </c>
      <c r="AR120">
        <v>-2.6526999999999998</v>
      </c>
      <c r="AS120">
        <v>-999.99900000000002</v>
      </c>
      <c r="AT120">
        <v>-999.99900000000002</v>
      </c>
      <c r="AU120">
        <v>-999.99900000000002</v>
      </c>
      <c r="AV120">
        <v>-999.99900000000002</v>
      </c>
      <c r="AW120" t="s">
        <v>278</v>
      </c>
      <c r="AX120" s="75">
        <v>1472.8</v>
      </c>
      <c r="AY120" s="75">
        <v>0.43280999999999997</v>
      </c>
      <c r="AZ120" s="75">
        <v>5.3950999999999999E-4</v>
      </c>
    </row>
    <row r="121" spans="4:52" x14ac:dyDescent="0.25">
      <c r="D121">
        <v>2</v>
      </c>
      <c r="E121" t="s">
        <v>268</v>
      </c>
      <c r="F121">
        <v>10</v>
      </c>
      <c r="G121">
        <v>-99</v>
      </c>
      <c r="H121">
        <v>-99</v>
      </c>
      <c r="I121">
        <v>-99</v>
      </c>
      <c r="J121">
        <v>11.33</v>
      </c>
      <c r="K121">
        <v>4</v>
      </c>
      <c r="L121">
        <v>25</v>
      </c>
      <c r="M121">
        <v>8.3540300000000001E-3</v>
      </c>
      <c r="N121">
        <v>7.7454899999999998E-3</v>
      </c>
      <c r="O121">
        <v>4.9567500000000002E-3</v>
      </c>
      <c r="P121">
        <v>36.533099999999997</v>
      </c>
      <c r="Q121" s="75">
        <v>7.2835E-3</v>
      </c>
      <c r="R121" s="75">
        <v>3.6452999999999998E-5</v>
      </c>
      <c r="S121" s="75">
        <v>1.6674999999999999E-6</v>
      </c>
      <c r="T121" s="75">
        <v>9.8280000000000004E-4</v>
      </c>
      <c r="U121" s="75">
        <v>2.4797999999999999E-5</v>
      </c>
      <c r="V121" s="75">
        <v>6.0745000000000002E-5</v>
      </c>
      <c r="W121" s="75">
        <v>0</v>
      </c>
      <c r="X121" s="75">
        <v>4.3890000000000002E-5</v>
      </c>
      <c r="Y121" s="75">
        <v>7.0984999999999999E-5</v>
      </c>
      <c r="Z121" s="75">
        <v>0</v>
      </c>
      <c r="AA121" s="75">
        <v>1.3472E-3</v>
      </c>
      <c r="AB121" s="75">
        <v>0</v>
      </c>
      <c r="AC121" s="75">
        <v>0</v>
      </c>
      <c r="AD121" s="75">
        <v>1.2055E-7</v>
      </c>
      <c r="AE121" s="75">
        <v>1.7946999999999999E-4</v>
      </c>
      <c r="AF121" s="75">
        <v>1.6196999999999999E-7</v>
      </c>
      <c r="AG121" s="75">
        <v>3.1613000000000001E-7</v>
      </c>
      <c r="AH121" s="75">
        <v>0</v>
      </c>
      <c r="AI121" s="75">
        <v>0</v>
      </c>
      <c r="AJ121" s="75">
        <v>2.0477000000000001E-4</v>
      </c>
      <c r="AK121" s="75">
        <v>2.3763999999999999E-3</v>
      </c>
      <c r="AL121" s="75">
        <v>0</v>
      </c>
      <c r="AM121">
        <v>-999.99900000000002</v>
      </c>
      <c r="AN121">
        <v>-999.99900000000002</v>
      </c>
      <c r="AO121">
        <v>0.315</v>
      </c>
      <c r="AP121">
        <v>7.4832999999999998</v>
      </c>
      <c r="AQ121">
        <v>4.1398000000000001</v>
      </c>
      <c r="AR121">
        <v>-1.0804</v>
      </c>
      <c r="AS121">
        <v>-999.99900000000002</v>
      </c>
      <c r="AT121">
        <v>-999.99900000000002</v>
      </c>
      <c r="AU121">
        <v>-999.99900000000002</v>
      </c>
      <c r="AV121">
        <v>-999.99900000000002</v>
      </c>
      <c r="AW121" t="s">
        <v>279</v>
      </c>
      <c r="AX121" s="75">
        <v>912.78</v>
      </c>
      <c r="AY121" s="75">
        <v>0.42927999999999999</v>
      </c>
      <c r="AZ121" s="75">
        <v>4.1812000000000002E-4</v>
      </c>
    </row>
    <row r="122" spans="4:52" x14ac:dyDescent="0.25">
      <c r="D122">
        <v>2</v>
      </c>
      <c r="E122" t="s">
        <v>268</v>
      </c>
      <c r="F122">
        <v>11</v>
      </c>
      <c r="G122">
        <v>-99</v>
      </c>
      <c r="H122">
        <v>-99</v>
      </c>
      <c r="I122">
        <v>-99</v>
      </c>
      <c r="J122">
        <v>11.61</v>
      </c>
      <c r="K122">
        <v>4</v>
      </c>
      <c r="L122">
        <v>25</v>
      </c>
      <c r="M122">
        <v>1.02197E-2</v>
      </c>
      <c r="N122">
        <v>8.5214499999999999E-3</v>
      </c>
      <c r="O122">
        <v>2.76122E-3</v>
      </c>
      <c r="P122">
        <v>18.3782</v>
      </c>
      <c r="Q122" s="75">
        <v>6.8089999999999999E-3</v>
      </c>
      <c r="R122" s="75">
        <v>1.2598E-5</v>
      </c>
      <c r="S122" s="75">
        <v>2.4511999999999999E-6</v>
      </c>
      <c r="T122" s="75">
        <v>1.0596E-3</v>
      </c>
      <c r="U122" s="75">
        <v>1.8627E-5</v>
      </c>
      <c r="V122" s="75">
        <v>7.2225999999999996E-5</v>
      </c>
      <c r="W122" s="75">
        <v>0</v>
      </c>
      <c r="X122" s="75">
        <v>0</v>
      </c>
      <c r="Y122" s="75">
        <v>5.6558000000000003E-5</v>
      </c>
      <c r="Z122" s="75">
        <v>0</v>
      </c>
      <c r="AA122" s="75">
        <v>1.3734999999999999E-3</v>
      </c>
      <c r="AB122" s="75">
        <v>0</v>
      </c>
      <c r="AC122" s="75">
        <v>0</v>
      </c>
      <c r="AD122" s="75">
        <v>8.3715000000000005E-10</v>
      </c>
      <c r="AE122" s="75">
        <v>6.1342999999999999E-5</v>
      </c>
      <c r="AF122" s="75">
        <v>1.2274E-7</v>
      </c>
      <c r="AG122" s="75">
        <v>2.2891E-7</v>
      </c>
      <c r="AH122" s="75">
        <v>0</v>
      </c>
      <c r="AI122" s="75">
        <v>0</v>
      </c>
      <c r="AJ122" s="75">
        <v>2.5137000000000002E-6</v>
      </c>
      <c r="AK122" s="75">
        <v>4.5468000000000001E-3</v>
      </c>
      <c r="AL122" s="75">
        <v>0</v>
      </c>
      <c r="AM122">
        <v>-999.99900000000002</v>
      </c>
      <c r="AN122">
        <v>-999.99900000000002</v>
      </c>
      <c r="AO122">
        <v>4.1700000000000001E-2</v>
      </c>
      <c r="AP122">
        <v>6.7365000000000004</v>
      </c>
      <c r="AQ122">
        <v>2.8325999999999998</v>
      </c>
      <c r="AR122">
        <v>-6.0155000000000003</v>
      </c>
      <c r="AS122">
        <v>-999.99900000000002</v>
      </c>
      <c r="AT122">
        <v>-999.99900000000002</v>
      </c>
      <c r="AU122">
        <v>-999.99900000000002</v>
      </c>
      <c r="AV122">
        <v>-999.99900000000002</v>
      </c>
      <c r="AW122" t="s">
        <v>280</v>
      </c>
      <c r="AX122" s="75">
        <v>1307.7</v>
      </c>
      <c r="AY122" s="75">
        <v>0.42241000000000001</v>
      </c>
      <c r="AZ122" s="75">
        <v>5.1150000000000002E-4</v>
      </c>
    </row>
    <row r="123" spans="4:52" x14ac:dyDescent="0.25">
      <c r="D123">
        <v>2</v>
      </c>
      <c r="E123" t="s">
        <v>268</v>
      </c>
      <c r="F123">
        <v>12</v>
      </c>
      <c r="G123">
        <v>-99</v>
      </c>
      <c r="H123">
        <v>-99</v>
      </c>
      <c r="I123">
        <v>-99</v>
      </c>
      <c r="J123">
        <v>11.41</v>
      </c>
      <c r="K123">
        <v>4</v>
      </c>
      <c r="L123">
        <v>25</v>
      </c>
      <c r="M123">
        <v>3.9689299999999999E-3</v>
      </c>
      <c r="N123">
        <v>9.1822599999999994E-3</v>
      </c>
      <c r="O123">
        <v>5.9837299999999996E-3</v>
      </c>
      <c r="P123">
        <v>44.248699999999999</v>
      </c>
      <c r="Q123" s="75">
        <v>4.8512E-3</v>
      </c>
      <c r="R123" s="75">
        <v>8.8432000000000003E-6</v>
      </c>
      <c r="S123" s="75">
        <v>1.2296999999999999E-8</v>
      </c>
      <c r="T123" s="75">
        <v>2.4861000000000002E-3</v>
      </c>
      <c r="U123" s="75">
        <v>2.2870999999999998E-5</v>
      </c>
      <c r="V123" s="75">
        <v>2.6896E-4</v>
      </c>
      <c r="W123" s="75">
        <v>5.2811000000000001E-6</v>
      </c>
      <c r="X123" s="75">
        <v>0</v>
      </c>
      <c r="Y123" s="75">
        <v>5.728E-5</v>
      </c>
      <c r="Z123" s="75">
        <v>0</v>
      </c>
      <c r="AA123" s="75">
        <v>1.5956E-4</v>
      </c>
      <c r="AB123" s="75">
        <v>0</v>
      </c>
      <c r="AC123" s="75">
        <v>0</v>
      </c>
      <c r="AD123" s="75">
        <v>8.3715000000000005E-10</v>
      </c>
      <c r="AE123" s="75">
        <v>7.8322999999999995E-7</v>
      </c>
      <c r="AF123" s="75">
        <v>7.5633E-8</v>
      </c>
      <c r="AG123" s="75">
        <v>1.8851000000000001E-7</v>
      </c>
      <c r="AH123" s="75">
        <v>0</v>
      </c>
      <c r="AI123" s="75">
        <v>0</v>
      </c>
      <c r="AJ123" s="75">
        <v>3.7290000000000001E-4</v>
      </c>
      <c r="AK123" s="75">
        <v>2.8787000000000001E-3</v>
      </c>
      <c r="AL123" s="75">
        <v>0</v>
      </c>
      <c r="AM123">
        <v>-999.99900000000002</v>
      </c>
      <c r="AN123">
        <v>-999.99900000000002</v>
      </c>
      <c r="AO123">
        <v>-0.69469999999999998</v>
      </c>
      <c r="AP123">
        <v>5.0406000000000004</v>
      </c>
      <c r="AQ123">
        <v>2.2265000000000001</v>
      </c>
      <c r="AR123">
        <v>-2.7448000000000001</v>
      </c>
      <c r="AS123">
        <v>-999.99900000000002</v>
      </c>
      <c r="AT123">
        <v>-999.99900000000002</v>
      </c>
      <c r="AU123">
        <v>-999.99900000000002</v>
      </c>
      <c r="AV123">
        <v>-999.99900000000002</v>
      </c>
      <c r="AW123" t="s">
        <v>281</v>
      </c>
      <c r="AX123" s="75">
        <v>1044.9000000000001</v>
      </c>
      <c r="AY123" s="75">
        <v>0.32645999999999997</v>
      </c>
      <c r="AZ123" s="75">
        <v>1.9864000000000001E-4</v>
      </c>
    </row>
    <row r="124" spans="4:52" x14ac:dyDescent="0.25">
      <c r="D124">
        <v>2</v>
      </c>
      <c r="E124" t="s">
        <v>268</v>
      </c>
      <c r="F124">
        <v>13</v>
      </c>
      <c r="G124">
        <v>-99</v>
      </c>
      <c r="H124">
        <v>-99</v>
      </c>
      <c r="I124">
        <v>-99</v>
      </c>
      <c r="J124">
        <v>11.6</v>
      </c>
      <c r="K124">
        <v>4</v>
      </c>
      <c r="L124">
        <v>25</v>
      </c>
      <c r="M124">
        <v>8.6284299999999994E-3</v>
      </c>
      <c r="N124">
        <v>6.9533399999999997E-3</v>
      </c>
      <c r="O124">
        <v>7.4727099999999998E-4</v>
      </c>
      <c r="P124">
        <v>5.9606399999999997</v>
      </c>
      <c r="Q124" s="75">
        <v>5.2556E-3</v>
      </c>
      <c r="R124" s="75">
        <v>9.7993999999999997E-6</v>
      </c>
      <c r="S124" s="75">
        <v>1.2296999999999999E-8</v>
      </c>
      <c r="T124" s="75">
        <v>7.0547999999999997E-4</v>
      </c>
      <c r="U124" s="75">
        <v>1.7889000000000001E-5</v>
      </c>
      <c r="V124" s="75">
        <v>5.1177000000000001E-5</v>
      </c>
      <c r="W124" s="75">
        <v>0</v>
      </c>
      <c r="X124" s="75">
        <v>0</v>
      </c>
      <c r="Y124" s="75">
        <v>5.4855999999999998E-5</v>
      </c>
      <c r="Z124" s="75">
        <v>0</v>
      </c>
      <c r="AA124" s="75">
        <v>9.3860999999999999E-4</v>
      </c>
      <c r="AB124" s="75">
        <v>0</v>
      </c>
      <c r="AC124" s="75">
        <v>0</v>
      </c>
      <c r="AD124" s="75">
        <v>8.7808000000000001E-8</v>
      </c>
      <c r="AE124" s="75">
        <v>2.6309000000000001E-6</v>
      </c>
      <c r="AF124" s="75">
        <v>1.5021E-6</v>
      </c>
      <c r="AG124" s="75">
        <v>8.0818000000000003E-7</v>
      </c>
      <c r="AH124" s="75">
        <v>0</v>
      </c>
      <c r="AI124" s="75">
        <v>0</v>
      </c>
      <c r="AJ124" s="75">
        <v>4.1616999999999999E-4</v>
      </c>
      <c r="AK124" s="75">
        <v>4.4051999999999997E-3</v>
      </c>
      <c r="AL124" s="75">
        <v>0</v>
      </c>
      <c r="AM124">
        <v>-999.99900000000002</v>
      </c>
      <c r="AN124">
        <v>-999.99900000000002</v>
      </c>
      <c r="AO124">
        <v>-0.1101</v>
      </c>
      <c r="AP124">
        <v>5.3821000000000003</v>
      </c>
      <c r="AQ124">
        <v>4.8284000000000002</v>
      </c>
      <c r="AR124">
        <v>-1.853</v>
      </c>
      <c r="AS124">
        <v>-999.99900000000002</v>
      </c>
      <c r="AT124">
        <v>-999.99900000000002</v>
      </c>
      <c r="AU124">
        <v>-999.99900000000002</v>
      </c>
      <c r="AV124">
        <v>-999.99900000000002</v>
      </c>
      <c r="AW124" t="s">
        <v>282</v>
      </c>
      <c r="AX124" s="75">
        <v>1176.5</v>
      </c>
      <c r="AY124" s="75">
        <v>0.35974</v>
      </c>
      <c r="AZ124" s="75">
        <v>4.3185000000000001E-4</v>
      </c>
    </row>
    <row r="125" spans="4:52" x14ac:dyDescent="0.25">
      <c r="D125">
        <v>2</v>
      </c>
      <c r="E125" t="s">
        <v>268</v>
      </c>
      <c r="F125">
        <v>14</v>
      </c>
      <c r="G125">
        <v>-99</v>
      </c>
      <c r="H125">
        <v>-99</v>
      </c>
      <c r="I125">
        <v>-99</v>
      </c>
      <c r="J125">
        <v>11.29</v>
      </c>
      <c r="K125">
        <v>4</v>
      </c>
      <c r="L125">
        <v>25</v>
      </c>
      <c r="M125">
        <v>6.5950599999999998E-3</v>
      </c>
      <c r="N125">
        <v>5.1279999999999997E-3</v>
      </c>
      <c r="O125">
        <v>2.2392900000000001E-3</v>
      </c>
      <c r="P125">
        <v>23.625499999999999</v>
      </c>
      <c r="Q125" s="75">
        <v>5.0423000000000004E-3</v>
      </c>
      <c r="R125" s="75">
        <v>2.7957999999999999E-5</v>
      </c>
      <c r="S125" s="75">
        <v>6.7675E-6</v>
      </c>
      <c r="T125" s="75">
        <v>3.9354E-4</v>
      </c>
      <c r="U125" s="75">
        <v>2.0537E-5</v>
      </c>
      <c r="V125" s="75">
        <v>5.7862000000000003E-5</v>
      </c>
      <c r="W125" s="75">
        <v>0</v>
      </c>
      <c r="X125" s="75">
        <v>4.3034999999999997E-5</v>
      </c>
      <c r="Y125" s="75">
        <v>5.6969000000000003E-5</v>
      </c>
      <c r="Z125" s="75">
        <v>0</v>
      </c>
      <c r="AA125" s="75">
        <v>9.4156000000000003E-4</v>
      </c>
      <c r="AB125" s="75">
        <v>0</v>
      </c>
      <c r="AC125" s="75">
        <v>0</v>
      </c>
      <c r="AD125" s="75">
        <v>3.1095000000000001E-7</v>
      </c>
      <c r="AE125" s="75">
        <v>3.1430999999999999E-4</v>
      </c>
      <c r="AF125" s="75">
        <v>4.9391000000000001E-7</v>
      </c>
      <c r="AG125" s="75">
        <v>6.4445000000000003E-7</v>
      </c>
      <c r="AH125" s="75">
        <v>0</v>
      </c>
      <c r="AI125" s="75">
        <v>0</v>
      </c>
      <c r="AJ125" s="75">
        <v>5.4766999999999999E-5</v>
      </c>
      <c r="AK125" s="75">
        <v>2.1327E-3</v>
      </c>
      <c r="AL125" s="75">
        <v>0</v>
      </c>
      <c r="AM125">
        <v>-999.99900000000002</v>
      </c>
      <c r="AN125">
        <v>-999.99900000000002</v>
      </c>
      <c r="AO125">
        <v>0.20599999999999999</v>
      </c>
      <c r="AP125">
        <v>7.7728000000000002</v>
      </c>
      <c r="AQ125">
        <v>4.4353999999999996</v>
      </c>
      <c r="AR125">
        <v>-2.3509000000000002</v>
      </c>
      <c r="AS125">
        <v>-999.99900000000002</v>
      </c>
      <c r="AT125">
        <v>-999.99900000000002</v>
      </c>
      <c r="AU125">
        <v>-999.99900000000002</v>
      </c>
      <c r="AV125">
        <v>-999.99900000000002</v>
      </c>
      <c r="AW125" t="s">
        <v>283</v>
      </c>
      <c r="AX125" s="75">
        <v>707.02</v>
      </c>
      <c r="AY125" s="75">
        <v>0.31247000000000003</v>
      </c>
      <c r="AZ125" s="75">
        <v>3.3008000000000001E-4</v>
      </c>
    </row>
    <row r="126" spans="4:52" x14ac:dyDescent="0.25">
      <c r="D126">
        <v>2</v>
      </c>
      <c r="E126" t="s">
        <v>268</v>
      </c>
      <c r="F126">
        <v>15</v>
      </c>
      <c r="G126">
        <v>-99</v>
      </c>
      <c r="H126">
        <v>-99</v>
      </c>
      <c r="I126">
        <v>-99</v>
      </c>
      <c r="J126">
        <v>11.35</v>
      </c>
      <c r="K126">
        <v>4</v>
      </c>
      <c r="L126">
        <v>25</v>
      </c>
      <c r="M126">
        <v>6.8079500000000001E-3</v>
      </c>
      <c r="N126">
        <v>5.9690699999999999E-3</v>
      </c>
      <c r="O126">
        <v>2.7214000000000001E-3</v>
      </c>
      <c r="P126">
        <v>25.5883</v>
      </c>
      <c r="Q126" s="75">
        <v>5.3600000000000002E-3</v>
      </c>
      <c r="R126" s="75">
        <v>9.6716000000000007E-6</v>
      </c>
      <c r="S126" s="75">
        <v>1.2296999999999999E-8</v>
      </c>
      <c r="T126" s="75">
        <v>6.6381000000000003E-4</v>
      </c>
      <c r="U126" s="75">
        <v>1.5577999999999999E-5</v>
      </c>
      <c r="V126" s="75">
        <v>5.1149000000000001E-5</v>
      </c>
      <c r="W126" s="75">
        <v>0</v>
      </c>
      <c r="X126" s="75">
        <v>0</v>
      </c>
      <c r="Y126" s="75">
        <v>5.4985000000000003E-5</v>
      </c>
      <c r="Z126" s="75">
        <v>0</v>
      </c>
      <c r="AA126" s="75">
        <v>9.6382E-4</v>
      </c>
      <c r="AB126" s="75">
        <v>0</v>
      </c>
      <c r="AC126" s="75">
        <v>0</v>
      </c>
      <c r="AD126" s="75">
        <v>8.3711000000000002E-10</v>
      </c>
      <c r="AE126" s="75">
        <v>6.0785999999999997E-5</v>
      </c>
      <c r="AF126" s="75">
        <v>4.3788E-7</v>
      </c>
      <c r="AG126" s="75">
        <v>3.2314999999999998E-7</v>
      </c>
      <c r="AH126" s="75">
        <v>0</v>
      </c>
      <c r="AI126" s="75">
        <v>0</v>
      </c>
      <c r="AJ126" s="75">
        <v>3.5124E-4</v>
      </c>
      <c r="AK126" s="75">
        <v>2.4624E-3</v>
      </c>
      <c r="AL126" s="75">
        <v>0</v>
      </c>
      <c r="AM126">
        <v>-999.99900000000002</v>
      </c>
      <c r="AN126">
        <v>-999.99900000000002</v>
      </c>
      <c r="AO126">
        <v>0.15390000000000001</v>
      </c>
      <c r="AP126">
        <v>6.9973000000000001</v>
      </c>
      <c r="AQ126">
        <v>2.0505</v>
      </c>
      <c r="AR126">
        <v>-0.96460000000000001</v>
      </c>
      <c r="AS126">
        <v>-999.99900000000002</v>
      </c>
      <c r="AT126">
        <v>-999.99900000000002</v>
      </c>
      <c r="AU126">
        <v>-999.99900000000002</v>
      </c>
      <c r="AV126">
        <v>-999.99900000000002</v>
      </c>
      <c r="AW126" t="s">
        <v>284</v>
      </c>
      <c r="AX126" s="75">
        <v>804.88</v>
      </c>
      <c r="AY126" s="75">
        <v>0.33040999999999998</v>
      </c>
      <c r="AZ126" s="75">
        <v>3.4074000000000002E-4</v>
      </c>
    </row>
    <row r="127" spans="4:52" x14ac:dyDescent="0.25">
      <c r="D127">
        <v>2</v>
      </c>
      <c r="E127" t="s">
        <v>268</v>
      </c>
      <c r="F127">
        <v>16</v>
      </c>
      <c r="G127">
        <v>-99</v>
      </c>
      <c r="H127">
        <v>-99</v>
      </c>
      <c r="I127">
        <v>-99</v>
      </c>
      <c r="J127">
        <v>11.55</v>
      </c>
      <c r="K127">
        <v>4</v>
      </c>
      <c r="L127">
        <v>25</v>
      </c>
      <c r="M127">
        <v>5.80446E-3</v>
      </c>
      <c r="N127">
        <v>6.7736599999999999E-3</v>
      </c>
      <c r="O127">
        <v>1.33037E-3</v>
      </c>
      <c r="P127">
        <v>12.417899999999999</v>
      </c>
      <c r="Q127" s="75">
        <v>3.1327999999999998E-3</v>
      </c>
      <c r="R127" s="75">
        <v>6.4304000000000003E-6</v>
      </c>
      <c r="S127" s="75">
        <v>1.2296E-8</v>
      </c>
      <c r="T127" s="75">
        <v>1.4735E-3</v>
      </c>
      <c r="U127" s="75">
        <v>1.4460999999999999E-5</v>
      </c>
      <c r="V127" s="75">
        <v>4.3022000000000002E-5</v>
      </c>
      <c r="W127" s="75">
        <v>0</v>
      </c>
      <c r="X127" s="75">
        <v>0</v>
      </c>
      <c r="Y127" s="75">
        <v>5.4604000000000001E-5</v>
      </c>
      <c r="Z127" s="75">
        <v>0</v>
      </c>
      <c r="AA127" s="75">
        <v>3.8514000000000002E-4</v>
      </c>
      <c r="AB127" s="75">
        <v>0</v>
      </c>
      <c r="AC127" s="75">
        <v>0</v>
      </c>
      <c r="AD127" s="75">
        <v>1.1981000000000001E-7</v>
      </c>
      <c r="AE127" s="75">
        <v>5.6664000000000002E-10</v>
      </c>
      <c r="AF127" s="75">
        <v>1.4889000000000001E-6</v>
      </c>
      <c r="AG127" s="75">
        <v>9.9129000000000008E-7</v>
      </c>
      <c r="AH127" s="75">
        <v>0</v>
      </c>
      <c r="AI127" s="75">
        <v>0</v>
      </c>
      <c r="AJ127" s="75">
        <v>2.6800000000000001E-4</v>
      </c>
      <c r="AK127" s="75">
        <v>3.9221999999999998E-3</v>
      </c>
      <c r="AL127" s="75">
        <v>0</v>
      </c>
      <c r="AM127">
        <v>-999.99900000000002</v>
      </c>
      <c r="AN127">
        <v>-999.99900000000002</v>
      </c>
      <c r="AO127">
        <v>-0.4466</v>
      </c>
      <c r="AP127">
        <v>1.7656000000000001</v>
      </c>
      <c r="AQ127">
        <v>4.8156999999999996</v>
      </c>
      <c r="AR127">
        <v>-2.8056999999999999</v>
      </c>
      <c r="AS127">
        <v>-999.99900000000002</v>
      </c>
      <c r="AT127">
        <v>-999.99900000000002</v>
      </c>
      <c r="AU127">
        <v>-999.99900000000002</v>
      </c>
      <c r="AV127">
        <v>-999.99900000000002</v>
      </c>
      <c r="AW127" t="s">
        <v>285</v>
      </c>
      <c r="AX127" s="75">
        <v>1056.3</v>
      </c>
      <c r="AY127" s="75">
        <v>0.2666</v>
      </c>
      <c r="AZ127" s="75">
        <v>2.9051000000000001E-4</v>
      </c>
    </row>
    <row r="128" spans="4:52" x14ac:dyDescent="0.25">
      <c r="D128">
        <v>2</v>
      </c>
      <c r="E128" t="s">
        <v>268</v>
      </c>
      <c r="F128">
        <v>17</v>
      </c>
      <c r="G128">
        <v>-99</v>
      </c>
      <c r="H128">
        <v>-99</v>
      </c>
      <c r="I128">
        <v>-99</v>
      </c>
      <c r="J128">
        <v>11.52</v>
      </c>
      <c r="K128">
        <v>4</v>
      </c>
      <c r="L128">
        <v>25</v>
      </c>
      <c r="M128">
        <v>7.3359200000000001E-3</v>
      </c>
      <c r="N128">
        <v>5.6437199999999996E-3</v>
      </c>
      <c r="O128">
        <v>5.52952E-4</v>
      </c>
      <c r="P128">
        <v>5.3135500000000002</v>
      </c>
      <c r="Q128" s="75">
        <v>4.5897999999999998E-3</v>
      </c>
      <c r="R128" s="75">
        <v>8.8782999999999993E-6</v>
      </c>
      <c r="S128" s="75">
        <v>1.2296E-8</v>
      </c>
      <c r="T128" s="75">
        <v>4.4993000000000002E-4</v>
      </c>
      <c r="U128" s="75">
        <v>2.0516000000000001E-5</v>
      </c>
      <c r="V128" s="75">
        <v>4.5278999999999998E-5</v>
      </c>
      <c r="W128" s="75">
        <v>0</v>
      </c>
      <c r="X128" s="75">
        <v>4.0756000000000001E-5</v>
      </c>
      <c r="Y128" s="75">
        <v>0</v>
      </c>
      <c r="Z128" s="75">
        <v>0</v>
      </c>
      <c r="AA128" s="75">
        <v>8.2923000000000003E-4</v>
      </c>
      <c r="AB128" s="75">
        <v>0</v>
      </c>
      <c r="AC128" s="75">
        <v>0</v>
      </c>
      <c r="AD128" s="75">
        <v>8.3708999999999995E-10</v>
      </c>
      <c r="AE128" s="75">
        <v>8.7612000000000001E-6</v>
      </c>
      <c r="AF128" s="75">
        <v>6.1320999999999997E-8</v>
      </c>
      <c r="AG128" s="75">
        <v>1.512E-7</v>
      </c>
      <c r="AH128" s="75">
        <v>0</v>
      </c>
      <c r="AI128" s="75">
        <v>0</v>
      </c>
      <c r="AJ128" s="75">
        <v>3.4457999999999998E-4</v>
      </c>
      <c r="AK128" s="75">
        <v>3.6345000000000001E-3</v>
      </c>
      <c r="AL128" s="75">
        <v>0</v>
      </c>
      <c r="AM128">
        <v>-999.99900000000002</v>
      </c>
      <c r="AN128">
        <v>-999.99900000000002</v>
      </c>
      <c r="AO128">
        <v>-8.0600000000000005E-2</v>
      </c>
      <c r="AP128">
        <v>5.9875999999999996</v>
      </c>
      <c r="AQ128">
        <v>2.5737999999999999</v>
      </c>
      <c r="AR128">
        <v>-1.7884</v>
      </c>
      <c r="AS128">
        <v>-999.99900000000002</v>
      </c>
      <c r="AT128">
        <v>-999.99900000000002</v>
      </c>
      <c r="AU128">
        <v>-999.99900000000002</v>
      </c>
      <c r="AV128">
        <v>-999.99900000000002</v>
      </c>
      <c r="AW128" t="s">
        <v>286</v>
      </c>
      <c r="AX128" s="75">
        <v>974.03</v>
      </c>
      <c r="AY128" s="75">
        <v>0.30386000000000002</v>
      </c>
      <c r="AZ128" s="75">
        <v>3.6716E-4</v>
      </c>
    </row>
    <row r="129" spans="4:52" x14ac:dyDescent="0.25">
      <c r="D129">
        <v>2</v>
      </c>
      <c r="E129" t="s">
        <v>268</v>
      </c>
      <c r="F129">
        <v>18</v>
      </c>
      <c r="G129">
        <v>-99</v>
      </c>
      <c r="H129">
        <v>-99</v>
      </c>
      <c r="I129">
        <v>-99</v>
      </c>
      <c r="J129">
        <v>11.23</v>
      </c>
      <c r="K129">
        <v>4</v>
      </c>
      <c r="L129">
        <v>25</v>
      </c>
      <c r="M129">
        <v>5.8621599999999999E-3</v>
      </c>
      <c r="N129">
        <v>4.5881400000000001E-3</v>
      </c>
      <c r="O129">
        <v>1.8380899999999999E-3</v>
      </c>
      <c r="P129">
        <v>21.920999999999999</v>
      </c>
      <c r="Q129" s="75">
        <v>4.2412999999999999E-3</v>
      </c>
      <c r="R129" s="75">
        <v>7.1619999999999995E-5</v>
      </c>
      <c r="S129" s="75">
        <v>4.3319E-6</v>
      </c>
      <c r="T129" s="75">
        <v>4.0002000000000001E-4</v>
      </c>
      <c r="U129" s="75">
        <v>2.2727000000000001E-5</v>
      </c>
      <c r="V129" s="75">
        <v>5.0216000000000002E-5</v>
      </c>
      <c r="W129" s="75">
        <v>0</v>
      </c>
      <c r="X129" s="75">
        <v>4.1044000000000002E-5</v>
      </c>
      <c r="Y129" s="75">
        <v>5.5640000000000003E-5</v>
      </c>
      <c r="Z129" s="75">
        <v>0</v>
      </c>
      <c r="AA129" s="75">
        <v>7.9920000000000002E-4</v>
      </c>
      <c r="AB129" s="75">
        <v>0</v>
      </c>
      <c r="AC129" s="75">
        <v>0</v>
      </c>
      <c r="AD129" s="75">
        <v>3.0949E-7</v>
      </c>
      <c r="AE129" s="75">
        <v>3.4600000000000001E-4</v>
      </c>
      <c r="AF129" s="75">
        <v>1.5335999999999999E-7</v>
      </c>
      <c r="AG129" s="75">
        <v>1.8605E-6</v>
      </c>
      <c r="AH129" s="75">
        <v>0</v>
      </c>
      <c r="AI129" s="75">
        <v>0</v>
      </c>
      <c r="AJ129" s="75">
        <v>1.1218999999999999E-4</v>
      </c>
      <c r="AK129" s="75">
        <v>1.8503E-3</v>
      </c>
      <c r="AL129" s="75">
        <v>0</v>
      </c>
      <c r="AM129">
        <v>-999.99900000000002</v>
      </c>
      <c r="AN129">
        <v>-999.99900000000002</v>
      </c>
      <c r="AO129">
        <v>0.19650000000000001</v>
      </c>
      <c r="AP129">
        <v>7.8757999999999999</v>
      </c>
      <c r="AQ129">
        <v>4.2454000000000001</v>
      </c>
      <c r="AR129">
        <v>-1.6261000000000001</v>
      </c>
      <c r="AS129">
        <v>-999.99900000000002</v>
      </c>
      <c r="AT129">
        <v>-999.99900000000002</v>
      </c>
      <c r="AU129">
        <v>-999.99900000000002</v>
      </c>
      <c r="AV129">
        <v>-999.99900000000002</v>
      </c>
      <c r="AW129" t="s">
        <v>287</v>
      </c>
      <c r="AX129" s="75">
        <v>618.29999999999995</v>
      </c>
      <c r="AY129" s="75">
        <v>0.28661999999999999</v>
      </c>
      <c r="AZ129" s="75">
        <v>2.9339999999999998E-4</v>
      </c>
    </row>
    <row r="130" spans="4:52" x14ac:dyDescent="0.25">
      <c r="D130">
        <v>2</v>
      </c>
      <c r="E130" t="s">
        <v>268</v>
      </c>
      <c r="F130">
        <v>19</v>
      </c>
      <c r="G130">
        <v>-99</v>
      </c>
      <c r="H130">
        <v>-99</v>
      </c>
      <c r="I130">
        <v>-99</v>
      </c>
      <c r="J130">
        <v>11.32</v>
      </c>
      <c r="K130">
        <v>4</v>
      </c>
      <c r="L130">
        <v>25</v>
      </c>
      <c r="M130">
        <v>6.54654E-3</v>
      </c>
      <c r="N130">
        <v>4.9920700000000004E-3</v>
      </c>
      <c r="O130">
        <v>2.0463299999999999E-3</v>
      </c>
      <c r="P130">
        <v>22.072299999999998</v>
      </c>
      <c r="Q130" s="75">
        <v>4.9290999999999996E-3</v>
      </c>
      <c r="R130" s="75">
        <v>7.4408E-6</v>
      </c>
      <c r="S130" s="75">
        <v>1.7924E-6</v>
      </c>
      <c r="T130" s="75">
        <v>3.6457999999999998E-4</v>
      </c>
      <c r="U130" s="75">
        <v>2.5786E-5</v>
      </c>
      <c r="V130" s="75">
        <v>5.1372999999999998E-5</v>
      </c>
      <c r="W130" s="75">
        <v>0</v>
      </c>
      <c r="X130" s="75">
        <v>4.2420999999999999E-5</v>
      </c>
      <c r="Y130" s="75">
        <v>5.5469E-5</v>
      </c>
      <c r="Z130" s="75">
        <v>0</v>
      </c>
      <c r="AA130" s="75">
        <v>9.9233000000000003E-4</v>
      </c>
      <c r="AB130" s="75">
        <v>0</v>
      </c>
      <c r="AC130" s="75">
        <v>0</v>
      </c>
      <c r="AD130" s="75">
        <v>8.3708999999999995E-10</v>
      </c>
      <c r="AE130" s="75">
        <v>1.2085E-4</v>
      </c>
      <c r="AF130" s="75">
        <v>7.0197000000000003E-8</v>
      </c>
      <c r="AG130" s="75">
        <v>3.1656000000000002E-7</v>
      </c>
      <c r="AH130" s="75">
        <v>0</v>
      </c>
      <c r="AI130" s="75">
        <v>0</v>
      </c>
      <c r="AJ130" s="75">
        <v>4.2114999999999999E-5</v>
      </c>
      <c r="AK130" s="75">
        <v>2.2829999999999999E-3</v>
      </c>
      <c r="AL130" s="75">
        <v>0</v>
      </c>
      <c r="AM130">
        <v>-999.99900000000002</v>
      </c>
      <c r="AN130">
        <v>-999.99900000000002</v>
      </c>
      <c r="AO130">
        <v>0.19919999999999999</v>
      </c>
      <c r="AP130">
        <v>7.3281999999999998</v>
      </c>
      <c r="AQ130">
        <v>1.9605999999999999</v>
      </c>
      <c r="AR130">
        <v>-2.6511</v>
      </c>
      <c r="AS130">
        <v>-999.99900000000002</v>
      </c>
      <c r="AT130">
        <v>-999.99900000000002</v>
      </c>
      <c r="AU130">
        <v>-999.99900000000002</v>
      </c>
      <c r="AV130">
        <v>-999.99900000000002</v>
      </c>
      <c r="AW130" t="s">
        <v>288</v>
      </c>
      <c r="AX130" s="75">
        <v>726.16</v>
      </c>
      <c r="AY130" s="75">
        <v>0.28961999999999999</v>
      </c>
      <c r="AZ130" s="75">
        <v>3.2765000000000002E-4</v>
      </c>
    </row>
    <row r="131" spans="4:52" x14ac:dyDescent="0.25">
      <c r="D131">
        <v>2</v>
      </c>
      <c r="E131" t="s">
        <v>268</v>
      </c>
      <c r="F131">
        <v>20</v>
      </c>
      <c r="G131">
        <v>-99</v>
      </c>
      <c r="H131">
        <v>-99</v>
      </c>
      <c r="I131">
        <v>-99</v>
      </c>
      <c r="J131">
        <v>11.47</v>
      </c>
      <c r="K131">
        <v>4</v>
      </c>
      <c r="L131">
        <v>25</v>
      </c>
      <c r="M131">
        <v>5.2895299999999998E-3</v>
      </c>
      <c r="N131">
        <v>6.7903499999999997E-3</v>
      </c>
      <c r="O131">
        <v>2.2380799999999999E-3</v>
      </c>
      <c r="P131">
        <v>22.360700000000001</v>
      </c>
      <c r="Q131" s="75">
        <v>2.4789E-3</v>
      </c>
      <c r="R131" s="75">
        <v>5.5632000000000004E-6</v>
      </c>
      <c r="S131" s="75">
        <v>1.2296E-8</v>
      </c>
      <c r="T131" s="75">
        <v>1.8536E-3</v>
      </c>
      <c r="U131" s="75">
        <v>2.6253000000000001E-5</v>
      </c>
      <c r="V131" s="75">
        <v>4.1468999999999999E-5</v>
      </c>
      <c r="W131" s="75">
        <v>0</v>
      </c>
      <c r="X131" s="75">
        <v>0</v>
      </c>
      <c r="Y131" s="75">
        <v>5.6746000000000002E-5</v>
      </c>
      <c r="Z131" s="75">
        <v>0</v>
      </c>
      <c r="AA131" s="75">
        <v>4.8670000000000001E-4</v>
      </c>
      <c r="AB131" s="75">
        <v>0</v>
      </c>
      <c r="AC131" s="75">
        <v>0</v>
      </c>
      <c r="AD131" s="75">
        <v>8.3706999999999998E-10</v>
      </c>
      <c r="AE131" s="75">
        <v>5.6663000000000004E-10</v>
      </c>
      <c r="AF131" s="75">
        <v>7.6097999999999998E-8</v>
      </c>
      <c r="AG131" s="75">
        <v>1.2048999999999999E-7</v>
      </c>
      <c r="AH131" s="75">
        <v>0</v>
      </c>
      <c r="AI131" s="75">
        <v>0</v>
      </c>
      <c r="AJ131" s="75">
        <v>1.1486E-5</v>
      </c>
      <c r="AK131" s="75">
        <v>3.2626999999999999E-3</v>
      </c>
      <c r="AL131" s="75">
        <v>0</v>
      </c>
      <c r="AM131">
        <v>-999.99900000000002</v>
      </c>
      <c r="AN131">
        <v>-999.99900000000002</v>
      </c>
      <c r="AO131">
        <v>-0.26500000000000001</v>
      </c>
      <c r="AP131">
        <v>1.8452999999999999</v>
      </c>
      <c r="AQ131">
        <v>2.4182999999999999</v>
      </c>
      <c r="AR131">
        <v>-5.0171999999999999</v>
      </c>
      <c r="AS131">
        <v>-999.99900000000002</v>
      </c>
      <c r="AT131">
        <v>-999.99900000000002</v>
      </c>
      <c r="AU131">
        <v>-999.99900000000002</v>
      </c>
      <c r="AV131">
        <v>-999.99900000000002</v>
      </c>
      <c r="AW131" t="s">
        <v>289</v>
      </c>
      <c r="AX131" s="75">
        <v>936.08</v>
      </c>
      <c r="AY131" s="75">
        <v>0.24093000000000001</v>
      </c>
      <c r="AZ131" s="75">
        <v>2.6474000000000002E-4</v>
      </c>
    </row>
  </sheetData>
  <mergeCells count="4">
    <mergeCell ref="H81:J81"/>
    <mergeCell ref="K81:M81"/>
    <mergeCell ref="O81:Q81"/>
    <mergeCell ref="R81:T81"/>
  </mergeCells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19"/>
  <sheetViews>
    <sheetView workbookViewId="0">
      <selection activeCell="C99" sqref="C99:D119"/>
    </sheetView>
  </sheetViews>
  <sheetFormatPr defaultRowHeight="15.75" x14ac:dyDescent="0.25"/>
  <cols>
    <col min="2" max="3" width="11.5" bestFit="1" customWidth="1"/>
    <col min="4" max="4" width="9.375" bestFit="1" customWidth="1"/>
    <col min="5" max="5" width="11.625" bestFit="1" customWidth="1"/>
    <col min="6" max="6" width="10" bestFit="1" customWidth="1"/>
    <col min="7" max="8" width="11" bestFit="1" customWidth="1"/>
    <col min="9" max="9" width="10.5" bestFit="1" customWidth="1"/>
    <col min="10" max="10" width="10.75" bestFit="1" customWidth="1"/>
    <col min="11" max="11" width="11.875" bestFit="1" customWidth="1"/>
    <col min="12" max="12" width="11.375" bestFit="1" customWidth="1"/>
    <col min="13" max="13" width="12" bestFit="1" customWidth="1"/>
    <col min="14" max="14" width="11.625" bestFit="1" customWidth="1"/>
    <col min="15" max="18" width="11" bestFit="1" customWidth="1"/>
    <col min="19" max="19" width="11.25" bestFit="1" customWidth="1"/>
    <col min="20" max="20" width="11" bestFit="1" customWidth="1"/>
    <col min="21" max="24" width="11.375" bestFit="1" customWidth="1"/>
    <col min="25" max="33" width="11" bestFit="1" customWidth="1"/>
    <col min="34" max="34" width="11.375" bestFit="1" customWidth="1"/>
    <col min="35" max="35" width="11" bestFit="1" customWidth="1"/>
    <col min="36" max="36" width="11.375" bestFit="1" customWidth="1"/>
    <col min="37" max="37" width="11" bestFit="1" customWidth="1"/>
    <col min="38" max="38" width="10.5" bestFit="1" customWidth="1"/>
    <col min="39" max="39" width="10.75" bestFit="1" customWidth="1"/>
    <col min="40" max="40" width="11.25" bestFit="1" customWidth="1"/>
    <col min="41" max="41" width="10.5" bestFit="1" customWidth="1"/>
    <col min="42" max="42" width="11.5" bestFit="1" customWidth="1"/>
    <col min="43" max="43" width="11.375" bestFit="1" customWidth="1"/>
    <col min="44" max="44" width="15.875" bestFit="1" customWidth="1"/>
    <col min="45" max="45" width="11" bestFit="1" customWidth="1"/>
  </cols>
  <sheetData>
    <row r="2" spans="2:20" x14ac:dyDescent="0.25">
      <c r="D2" t="s">
        <v>219</v>
      </c>
      <c r="E2" t="s">
        <v>221</v>
      </c>
      <c r="F2" t="s">
        <v>290</v>
      </c>
      <c r="G2" t="s">
        <v>295</v>
      </c>
      <c r="H2" t="s">
        <v>296</v>
      </c>
    </row>
    <row r="3" spans="2:20" x14ac:dyDescent="0.25">
      <c r="B3" s="110" t="s">
        <v>292</v>
      </c>
      <c r="D3" t="s">
        <v>294</v>
      </c>
      <c r="E3" t="s">
        <v>222</v>
      </c>
    </row>
    <row r="4" spans="2:20" x14ac:dyDescent="0.25">
      <c r="B4" s="109" t="s">
        <v>293</v>
      </c>
      <c r="D4" t="s">
        <v>294</v>
      </c>
      <c r="E4" t="s">
        <v>223</v>
      </c>
    </row>
    <row r="7" spans="2:20" x14ac:dyDescent="0.25">
      <c r="C7" s="70" t="s">
        <v>141</v>
      </c>
      <c r="D7" s="70" t="s">
        <v>136</v>
      </c>
      <c r="E7" s="111" t="s">
        <v>137</v>
      </c>
      <c r="F7" s="110" t="s">
        <v>236</v>
      </c>
      <c r="G7" s="110" t="s">
        <v>267</v>
      </c>
      <c r="H7" s="110" t="s">
        <v>259</v>
      </c>
      <c r="I7" s="110" t="s">
        <v>260</v>
      </c>
      <c r="J7" s="110" t="s">
        <v>261</v>
      </c>
      <c r="K7" s="110" t="s">
        <v>262</v>
      </c>
      <c r="L7" s="110" t="s">
        <v>263</v>
      </c>
      <c r="M7" s="109" t="s">
        <v>230</v>
      </c>
      <c r="N7" s="109" t="s">
        <v>236</v>
      </c>
      <c r="O7" s="109" t="s">
        <v>267</v>
      </c>
      <c r="P7" s="109" t="s">
        <v>259</v>
      </c>
      <c r="Q7" s="109" t="s">
        <v>260</v>
      </c>
      <c r="R7" s="109" t="s">
        <v>261</v>
      </c>
      <c r="S7" s="109" t="s">
        <v>262</v>
      </c>
      <c r="T7" s="109" t="s">
        <v>263</v>
      </c>
    </row>
    <row r="8" spans="2:20" x14ac:dyDescent="0.25">
      <c r="C8" s="71">
        <v>16.14</v>
      </c>
      <c r="D8" s="71" t="s">
        <v>4</v>
      </c>
      <c r="E8" s="112">
        <v>11.98</v>
      </c>
      <c r="F8" s="110" t="s">
        <v>297</v>
      </c>
      <c r="G8" s="110" t="s">
        <v>302</v>
      </c>
      <c r="H8" s="110" t="s">
        <v>298</v>
      </c>
      <c r="I8" s="110" t="s">
        <v>299</v>
      </c>
      <c r="J8" s="110" t="s">
        <v>300</v>
      </c>
      <c r="K8" s="110" t="s">
        <v>301</v>
      </c>
      <c r="L8" s="110" t="s">
        <v>269</v>
      </c>
      <c r="M8" s="109" t="s">
        <v>437</v>
      </c>
      <c r="N8" s="109" t="s">
        <v>438</v>
      </c>
      <c r="O8" s="109" t="s">
        <v>443</v>
      </c>
      <c r="P8" s="109" t="s">
        <v>439</v>
      </c>
      <c r="Q8" s="109" t="s">
        <v>440</v>
      </c>
      <c r="R8" s="109" t="s">
        <v>441</v>
      </c>
      <c r="S8" s="109" t="s">
        <v>442</v>
      </c>
      <c r="T8" s="109" t="s">
        <v>269</v>
      </c>
    </row>
    <row r="9" spans="2:20" x14ac:dyDescent="0.25">
      <c r="C9" s="71">
        <v>6</v>
      </c>
      <c r="D9" s="71" t="s">
        <v>8</v>
      </c>
      <c r="E9" s="112">
        <v>11.76</v>
      </c>
      <c r="F9" s="110" t="s">
        <v>303</v>
      </c>
      <c r="G9" s="110" t="s">
        <v>309</v>
      </c>
      <c r="H9" s="110" t="s">
        <v>304</v>
      </c>
      <c r="I9" s="110" t="s">
        <v>305</v>
      </c>
      <c r="J9" s="110" t="s">
        <v>306</v>
      </c>
      <c r="K9" s="110" t="s">
        <v>307</v>
      </c>
      <c r="L9" s="110" t="s">
        <v>308</v>
      </c>
      <c r="M9" s="109" t="s">
        <v>444</v>
      </c>
      <c r="N9" s="109" t="s">
        <v>445</v>
      </c>
      <c r="O9" s="109" t="s">
        <v>451</v>
      </c>
      <c r="P9" s="109" t="s">
        <v>446</v>
      </c>
      <c r="Q9" s="109" t="s">
        <v>447</v>
      </c>
      <c r="R9" s="109" t="s">
        <v>448</v>
      </c>
      <c r="S9" s="109" t="s">
        <v>449</v>
      </c>
      <c r="T9" s="109" t="s">
        <v>450</v>
      </c>
    </row>
    <row r="10" spans="2:20" x14ac:dyDescent="0.25">
      <c r="C10" s="71">
        <v>13.36</v>
      </c>
      <c r="D10" s="71" t="s">
        <v>10</v>
      </c>
      <c r="E10" s="112">
        <v>11.93</v>
      </c>
      <c r="F10" s="110" t="s">
        <v>310</v>
      </c>
      <c r="G10" s="110" t="s">
        <v>316</v>
      </c>
      <c r="H10" s="110" t="s">
        <v>311</v>
      </c>
      <c r="I10" s="110" t="s">
        <v>312</v>
      </c>
      <c r="J10" s="110" t="s">
        <v>313</v>
      </c>
      <c r="K10" s="110" t="s">
        <v>314</v>
      </c>
      <c r="L10" s="110" t="s">
        <v>315</v>
      </c>
      <c r="M10" s="109" t="s">
        <v>452</v>
      </c>
      <c r="N10" s="109" t="s">
        <v>453</v>
      </c>
      <c r="O10" s="109" t="s">
        <v>459</v>
      </c>
      <c r="P10" s="109" t="s">
        <v>454</v>
      </c>
      <c r="Q10" s="109" t="s">
        <v>455</v>
      </c>
      <c r="R10" s="109" t="s">
        <v>456</v>
      </c>
      <c r="S10" s="109" t="s">
        <v>457</v>
      </c>
      <c r="T10" s="109" t="s">
        <v>458</v>
      </c>
    </row>
    <row r="11" spans="2:20" x14ac:dyDescent="0.25">
      <c r="C11" s="71">
        <v>0.95</v>
      </c>
      <c r="D11" s="71" t="s">
        <v>14</v>
      </c>
      <c r="E11" s="112">
        <v>10.92</v>
      </c>
      <c r="F11" s="110" t="s">
        <v>317</v>
      </c>
      <c r="G11" s="110" t="s">
        <v>323</v>
      </c>
      <c r="H11" s="110" t="s">
        <v>318</v>
      </c>
      <c r="I11" s="110" t="s">
        <v>319</v>
      </c>
      <c r="J11" s="110" t="s">
        <v>320</v>
      </c>
      <c r="K11" s="110" t="s">
        <v>321</v>
      </c>
      <c r="L11" s="110" t="s">
        <v>322</v>
      </c>
    </row>
    <row r="12" spans="2:20" x14ac:dyDescent="0.25">
      <c r="C12" s="71">
        <v>10.08</v>
      </c>
      <c r="D12" s="71" t="s">
        <v>16</v>
      </c>
      <c r="E12" s="112">
        <v>11.82</v>
      </c>
      <c r="F12" s="110" t="s">
        <v>324</v>
      </c>
      <c r="G12" s="110" t="s">
        <v>330</v>
      </c>
      <c r="H12" s="110" t="s">
        <v>325</v>
      </c>
      <c r="I12" s="110" t="s">
        <v>326</v>
      </c>
      <c r="J12" s="110" t="s">
        <v>327</v>
      </c>
      <c r="K12" s="110" t="s">
        <v>328</v>
      </c>
      <c r="L12" s="110" t="s">
        <v>329</v>
      </c>
    </row>
    <row r="13" spans="2:20" x14ac:dyDescent="0.25">
      <c r="C13" s="71">
        <v>4.3</v>
      </c>
      <c r="D13" s="71" t="s">
        <v>19</v>
      </c>
      <c r="E13" s="112">
        <v>11.54</v>
      </c>
      <c r="F13" s="110" t="s">
        <v>331</v>
      </c>
      <c r="G13" s="110" t="s">
        <v>337</v>
      </c>
      <c r="H13" s="110" t="s">
        <v>332</v>
      </c>
      <c r="I13" s="110" t="s">
        <v>333</v>
      </c>
      <c r="J13" s="110" t="s">
        <v>334</v>
      </c>
      <c r="K13" s="110" t="s">
        <v>335</v>
      </c>
      <c r="L13" s="110" t="s">
        <v>336</v>
      </c>
    </row>
    <row r="14" spans="2:20" x14ac:dyDescent="0.25">
      <c r="C14" s="71">
        <v>6.57</v>
      </c>
      <c r="D14" s="71" t="s">
        <v>22</v>
      </c>
      <c r="E14" s="112">
        <v>11.76</v>
      </c>
      <c r="F14" s="110" t="s">
        <v>338</v>
      </c>
      <c r="G14" s="110" t="s">
        <v>344</v>
      </c>
      <c r="H14" s="110" t="s">
        <v>339</v>
      </c>
      <c r="I14" s="110" t="s">
        <v>340</v>
      </c>
      <c r="J14" s="110" t="s">
        <v>341</v>
      </c>
      <c r="K14" s="110" t="s">
        <v>342</v>
      </c>
      <c r="L14" s="110" t="s">
        <v>343</v>
      </c>
    </row>
    <row r="15" spans="2:20" x14ac:dyDescent="0.25">
      <c r="C15" s="71">
        <v>0.05</v>
      </c>
      <c r="D15" s="71" t="s">
        <v>25</v>
      </c>
      <c r="E15" s="112">
        <v>10.94</v>
      </c>
      <c r="F15" s="110" t="s">
        <v>345</v>
      </c>
      <c r="G15" s="110" t="s">
        <v>351</v>
      </c>
      <c r="H15" s="110" t="s">
        <v>346</v>
      </c>
      <c r="I15" s="110" t="s">
        <v>347</v>
      </c>
      <c r="J15" s="110" t="s">
        <v>348</v>
      </c>
      <c r="K15" s="110" t="s">
        <v>349</v>
      </c>
      <c r="L15" s="110" t="s">
        <v>350</v>
      </c>
    </row>
    <row r="16" spans="2:20" x14ac:dyDescent="0.25">
      <c r="C16" s="71">
        <v>6.26</v>
      </c>
      <c r="D16" s="71" t="s">
        <v>29</v>
      </c>
      <c r="E16" s="112">
        <v>11.69</v>
      </c>
      <c r="F16" s="110" t="s">
        <v>352</v>
      </c>
      <c r="G16" s="110" t="s">
        <v>358</v>
      </c>
      <c r="H16" s="110" t="s">
        <v>353</v>
      </c>
      <c r="I16" s="110" t="s">
        <v>354</v>
      </c>
      <c r="J16" s="110" t="s">
        <v>355</v>
      </c>
      <c r="K16" s="110" t="s">
        <v>356</v>
      </c>
      <c r="L16" s="110" t="s">
        <v>357</v>
      </c>
    </row>
    <row r="17" spans="2:50" x14ac:dyDescent="0.25">
      <c r="C17" s="71">
        <v>3.81</v>
      </c>
      <c r="D17" s="71" t="s">
        <v>32</v>
      </c>
      <c r="E17" s="112">
        <v>11.33</v>
      </c>
      <c r="F17" s="110" t="s">
        <v>359</v>
      </c>
      <c r="G17" s="110" t="s">
        <v>365</v>
      </c>
      <c r="H17" s="110" t="s">
        <v>360</v>
      </c>
      <c r="I17" s="110" t="s">
        <v>361</v>
      </c>
      <c r="J17" s="110" t="s">
        <v>362</v>
      </c>
      <c r="K17" s="110" t="s">
        <v>363</v>
      </c>
      <c r="L17" s="110" t="s">
        <v>364</v>
      </c>
    </row>
    <row r="18" spans="2:50" x14ac:dyDescent="0.25">
      <c r="C18" s="71">
        <v>4</v>
      </c>
      <c r="D18" s="71" t="s">
        <v>35</v>
      </c>
      <c r="E18" s="112">
        <v>11.61</v>
      </c>
      <c r="F18" s="110" t="s">
        <v>366</v>
      </c>
      <c r="G18" s="110" t="s">
        <v>372</v>
      </c>
      <c r="H18" s="110" t="s">
        <v>367</v>
      </c>
      <c r="I18" s="110" t="s">
        <v>368</v>
      </c>
      <c r="J18" s="110" t="s">
        <v>369</v>
      </c>
      <c r="K18" s="110" t="s">
        <v>370</v>
      </c>
      <c r="L18" s="110" t="s">
        <v>371</v>
      </c>
    </row>
    <row r="19" spans="2:50" x14ac:dyDescent="0.25">
      <c r="C19" s="71" t="s">
        <v>142</v>
      </c>
      <c r="D19" s="71" t="s">
        <v>39</v>
      </c>
      <c r="E19" s="112">
        <v>11.41</v>
      </c>
      <c r="F19" s="110" t="s">
        <v>373</v>
      </c>
      <c r="G19" s="110" t="s">
        <v>379</v>
      </c>
      <c r="H19" s="110" t="s">
        <v>374</v>
      </c>
      <c r="I19" s="110" t="s">
        <v>375</v>
      </c>
      <c r="J19" s="110" t="s">
        <v>376</v>
      </c>
      <c r="K19" s="110" t="s">
        <v>377</v>
      </c>
      <c r="L19" s="110" t="s">
        <v>378</v>
      </c>
    </row>
    <row r="20" spans="2:50" x14ac:dyDescent="0.25">
      <c r="C20" s="71">
        <v>6.27</v>
      </c>
      <c r="D20" s="71" t="s">
        <v>41</v>
      </c>
      <c r="E20" s="112">
        <v>11.6</v>
      </c>
      <c r="F20" s="110" t="s">
        <v>380</v>
      </c>
      <c r="G20" s="110" t="s">
        <v>386</v>
      </c>
      <c r="H20" s="110" t="s">
        <v>381</v>
      </c>
      <c r="I20" s="110" t="s">
        <v>382</v>
      </c>
      <c r="J20" s="110" t="s">
        <v>383</v>
      </c>
      <c r="K20" s="110" t="s">
        <v>384</v>
      </c>
      <c r="L20" s="110" t="s">
        <v>385</v>
      </c>
    </row>
    <row r="21" spans="2:50" x14ac:dyDescent="0.25">
      <c r="C21" s="71">
        <v>1.44</v>
      </c>
      <c r="D21" s="71" t="s">
        <v>44</v>
      </c>
      <c r="E21" s="112">
        <v>11.29</v>
      </c>
      <c r="F21" s="110" t="s">
        <v>387</v>
      </c>
      <c r="G21" s="110" t="s">
        <v>393</v>
      </c>
      <c r="H21" s="110" t="s">
        <v>388</v>
      </c>
      <c r="I21" s="110" t="s">
        <v>389</v>
      </c>
      <c r="J21" s="110" t="s">
        <v>390</v>
      </c>
      <c r="K21" s="110" t="s">
        <v>391</v>
      </c>
      <c r="L21" s="110" t="s">
        <v>392</v>
      </c>
    </row>
    <row r="22" spans="2:50" x14ac:dyDescent="0.25">
      <c r="C22" s="71">
        <v>3.24</v>
      </c>
      <c r="D22" s="71" t="s">
        <v>46</v>
      </c>
      <c r="E22" s="112">
        <v>11.35</v>
      </c>
      <c r="F22" s="110" t="s">
        <v>394</v>
      </c>
      <c r="G22" s="110" t="s">
        <v>400</v>
      </c>
      <c r="H22" s="110" t="s">
        <v>395</v>
      </c>
      <c r="I22" s="110" t="s">
        <v>396</v>
      </c>
      <c r="J22" s="110" t="s">
        <v>397</v>
      </c>
      <c r="K22" s="110" t="s">
        <v>398</v>
      </c>
      <c r="L22" s="110" t="s">
        <v>399</v>
      </c>
    </row>
    <row r="23" spans="2:50" x14ac:dyDescent="0.25">
      <c r="C23" s="71" t="s">
        <v>142</v>
      </c>
      <c r="D23" s="71" t="s">
        <v>50</v>
      </c>
      <c r="E23" s="112">
        <v>11.55</v>
      </c>
      <c r="F23" s="110" t="s">
        <v>401</v>
      </c>
      <c r="G23" s="110" t="s">
        <v>407</v>
      </c>
      <c r="H23" s="110" t="s">
        <v>402</v>
      </c>
      <c r="I23" s="110" t="s">
        <v>403</v>
      </c>
      <c r="J23" s="110" t="s">
        <v>404</v>
      </c>
      <c r="K23" s="110" t="s">
        <v>405</v>
      </c>
      <c r="L23" s="110" t="s">
        <v>406</v>
      </c>
    </row>
    <row r="24" spans="2:50" x14ac:dyDescent="0.25">
      <c r="C24" s="72" t="s">
        <v>142</v>
      </c>
      <c r="D24" s="71" t="s">
        <v>53</v>
      </c>
      <c r="E24" s="112">
        <v>11.52</v>
      </c>
      <c r="F24" s="110" t="s">
        <v>408</v>
      </c>
      <c r="G24" s="110" t="s">
        <v>414</v>
      </c>
      <c r="H24" s="110" t="s">
        <v>409</v>
      </c>
      <c r="I24" s="110" t="s">
        <v>410</v>
      </c>
      <c r="J24" s="110" t="s">
        <v>411</v>
      </c>
      <c r="K24" s="110" t="s">
        <v>412</v>
      </c>
      <c r="L24" s="110" t="s">
        <v>413</v>
      </c>
    </row>
    <row r="25" spans="2:50" x14ac:dyDescent="0.25">
      <c r="C25" s="71">
        <v>1.95</v>
      </c>
      <c r="D25" s="71" t="s">
        <v>56</v>
      </c>
      <c r="E25" s="112">
        <v>11.23</v>
      </c>
      <c r="F25" s="110" t="s">
        <v>415</v>
      </c>
      <c r="G25" s="110" t="s">
        <v>421</v>
      </c>
      <c r="H25" s="110" t="s">
        <v>416</v>
      </c>
      <c r="I25" s="110" t="s">
        <v>417</v>
      </c>
      <c r="J25" s="110" t="s">
        <v>418</v>
      </c>
      <c r="K25" s="110" t="s">
        <v>419</v>
      </c>
      <c r="L25" s="110" t="s">
        <v>420</v>
      </c>
    </row>
    <row r="26" spans="2:50" x14ac:dyDescent="0.25">
      <c r="C26" s="71">
        <v>2.79</v>
      </c>
      <c r="D26" s="71" t="s">
        <v>59</v>
      </c>
      <c r="E26" s="112">
        <v>11.32</v>
      </c>
      <c r="F26" s="110" t="s">
        <v>422</v>
      </c>
      <c r="G26" s="110" t="s">
        <v>428</v>
      </c>
      <c r="H26" s="110" t="s">
        <v>423</v>
      </c>
      <c r="I26" s="110" t="s">
        <v>424</v>
      </c>
      <c r="J26" s="110" t="s">
        <v>425</v>
      </c>
      <c r="K26" s="110" t="s">
        <v>426</v>
      </c>
      <c r="L26" s="110" t="s">
        <v>427</v>
      </c>
    </row>
    <row r="27" spans="2:50" x14ac:dyDescent="0.25">
      <c r="C27" s="71">
        <v>2.42</v>
      </c>
      <c r="D27" s="71" t="s">
        <v>62</v>
      </c>
      <c r="E27" s="112">
        <v>11.47</v>
      </c>
      <c r="F27" s="110" t="s">
        <v>429</v>
      </c>
      <c r="G27" s="110" t="s">
        <v>435</v>
      </c>
      <c r="H27" s="110" t="s">
        <v>430</v>
      </c>
      <c r="I27" s="110" t="s">
        <v>431</v>
      </c>
      <c r="J27" s="110" t="s">
        <v>432</v>
      </c>
      <c r="K27" s="110" t="s">
        <v>433</v>
      </c>
      <c r="L27" s="110" t="s">
        <v>434</v>
      </c>
    </row>
    <row r="28" spans="2:50" x14ac:dyDescent="0.25">
      <c r="B28" s="110" t="s">
        <v>292</v>
      </c>
    </row>
    <row r="29" spans="2:50" x14ac:dyDescent="0.25">
      <c r="B29" t="s">
        <v>483</v>
      </c>
      <c r="C29" t="s">
        <v>225</v>
      </c>
      <c r="D29" t="s">
        <v>226</v>
      </c>
      <c r="E29" t="s">
        <v>227</v>
      </c>
      <c r="F29" t="s">
        <v>228</v>
      </c>
      <c r="G29" t="s">
        <v>229</v>
      </c>
      <c r="H29" t="s">
        <v>230</v>
      </c>
      <c r="I29" t="s">
        <v>231</v>
      </c>
      <c r="J29" t="s">
        <v>232</v>
      </c>
      <c r="K29" t="s">
        <v>233</v>
      </c>
      <c r="L29" t="s">
        <v>234</v>
      </c>
      <c r="M29" t="s">
        <v>235</v>
      </c>
      <c r="N29" t="s">
        <v>236</v>
      </c>
      <c r="O29" t="s">
        <v>237</v>
      </c>
      <c r="P29" t="s">
        <v>238</v>
      </c>
      <c r="Q29" t="s">
        <v>239</v>
      </c>
      <c r="R29" t="s">
        <v>240</v>
      </c>
      <c r="S29" t="s">
        <v>241</v>
      </c>
      <c r="T29" t="s">
        <v>242</v>
      </c>
      <c r="U29" t="s">
        <v>243</v>
      </c>
      <c r="V29" t="s">
        <v>244</v>
      </c>
      <c r="W29" t="s">
        <v>245</v>
      </c>
      <c r="X29" t="s">
        <v>246</v>
      </c>
      <c r="Y29" t="s">
        <v>247</v>
      </c>
      <c r="Z29" t="s">
        <v>248</v>
      </c>
      <c r="AA29" t="s">
        <v>249</v>
      </c>
      <c r="AB29" t="s">
        <v>250</v>
      </c>
      <c r="AC29" t="s">
        <v>251</v>
      </c>
      <c r="AD29" t="s">
        <v>252</v>
      </c>
      <c r="AE29" t="s">
        <v>253</v>
      </c>
      <c r="AF29" t="s">
        <v>254</v>
      </c>
      <c r="AG29" t="s">
        <v>255</v>
      </c>
      <c r="AH29" t="s">
        <v>256</v>
      </c>
      <c r="AI29" t="s">
        <v>257</v>
      </c>
      <c r="AJ29" t="s">
        <v>258</v>
      </c>
      <c r="AK29" t="s">
        <v>470</v>
      </c>
      <c r="AL29" t="s">
        <v>259</v>
      </c>
      <c r="AM29" t="s">
        <v>260</v>
      </c>
      <c r="AN29" t="s">
        <v>261</v>
      </c>
      <c r="AO29" t="s">
        <v>262</v>
      </c>
      <c r="AP29" t="s">
        <v>263</v>
      </c>
      <c r="AQ29" t="s">
        <v>471</v>
      </c>
      <c r="AR29" t="s">
        <v>472</v>
      </c>
      <c r="AS29" t="s">
        <v>473</v>
      </c>
      <c r="AT29" t="s">
        <v>474</v>
      </c>
      <c r="AU29" t="s">
        <v>264</v>
      </c>
      <c r="AV29" t="s">
        <v>265</v>
      </c>
      <c r="AW29" t="s">
        <v>266</v>
      </c>
      <c r="AX29" t="s">
        <v>267</v>
      </c>
    </row>
    <row r="30" spans="2:50" x14ac:dyDescent="0.25">
      <c r="B30">
        <v>2</v>
      </c>
      <c r="C30" t="s">
        <v>268</v>
      </c>
      <c r="D30">
        <v>1</v>
      </c>
      <c r="E30">
        <v>-99</v>
      </c>
      <c r="F30">
        <v>-99</v>
      </c>
      <c r="G30">
        <v>-99</v>
      </c>
      <c r="H30">
        <v>11.98</v>
      </c>
      <c r="I30">
        <v>4</v>
      </c>
      <c r="J30">
        <v>25.6</v>
      </c>
      <c r="K30">
        <v>3.1298600000000003E-2</v>
      </c>
      <c r="L30">
        <v>2.1298500000000001E-2</v>
      </c>
      <c r="M30" s="75">
        <v>6.57575E-3</v>
      </c>
      <c r="N30" s="75">
        <v>16.761099999999999</v>
      </c>
      <c r="O30" s="75">
        <v>1.9439000000000001E-2</v>
      </c>
      <c r="P30" s="75">
        <v>2.6003000000000002E-5</v>
      </c>
      <c r="Q30" s="75">
        <v>1.2305999999999999E-8</v>
      </c>
      <c r="R30" s="75">
        <v>1.8134E-3</v>
      </c>
      <c r="S30" s="75">
        <v>6.1940999999999995E-5</v>
      </c>
      <c r="T30" s="75">
        <v>9.2126999999999994E-5</v>
      </c>
      <c r="U30" s="75">
        <v>0</v>
      </c>
      <c r="V30" s="75">
        <v>0</v>
      </c>
      <c r="W30" s="75">
        <v>5.1073999999999999E-5</v>
      </c>
      <c r="X30" s="75">
        <v>0</v>
      </c>
      <c r="Y30" s="75">
        <v>4.9881999999999999E-3</v>
      </c>
      <c r="Z30" s="75">
        <v>9.9021999999999998E-6</v>
      </c>
      <c r="AA30" s="75">
        <v>4.9829E-7</v>
      </c>
      <c r="AB30" s="75">
        <v>1.1255E-7</v>
      </c>
      <c r="AC30" s="75">
        <v>5.6692000000000004E-10</v>
      </c>
      <c r="AD30" s="75">
        <v>1.9889000000000001E-6</v>
      </c>
      <c r="AE30" s="75">
        <v>1.1535000000000001E-6</v>
      </c>
      <c r="AF30" s="75">
        <v>2.6593999999999999E-6</v>
      </c>
      <c r="AG30" s="75">
        <v>1.5907000000000001E-7</v>
      </c>
      <c r="AH30" s="75">
        <v>3.5480000000000002E-6</v>
      </c>
      <c r="AI30" s="75">
        <v>1.1121000000000001E-2</v>
      </c>
      <c r="AJ30" s="75">
        <v>0</v>
      </c>
      <c r="AK30">
        <v>-16.5197</v>
      </c>
      <c r="AL30">
        <v>-5.2991999999999999</v>
      </c>
      <c r="AM30">
        <v>0.7742</v>
      </c>
      <c r="AN30">
        <v>-0.19769999999999999</v>
      </c>
      <c r="AO30">
        <v>4.7037000000000004</v>
      </c>
      <c r="AP30">
        <v>-5.3472</v>
      </c>
      <c r="AQ30">
        <v>1.371</v>
      </c>
      <c r="AR30">
        <v>-12.3788</v>
      </c>
      <c r="AS30">
        <v>0.96889999999999998</v>
      </c>
      <c r="AT30">
        <v>-5.4907000000000004</v>
      </c>
      <c r="AU30" t="s">
        <v>270</v>
      </c>
      <c r="AV30" s="75">
        <v>0</v>
      </c>
      <c r="AW30" s="75">
        <v>1.0155000000000001</v>
      </c>
      <c r="AX30" s="75">
        <v>1.5665E-3</v>
      </c>
    </row>
    <row r="31" spans="2:50" x14ac:dyDescent="0.25">
      <c r="B31">
        <v>2</v>
      </c>
      <c r="C31" t="s">
        <v>268</v>
      </c>
      <c r="D31">
        <v>2</v>
      </c>
      <c r="E31">
        <v>-99</v>
      </c>
      <c r="F31">
        <v>-99</v>
      </c>
      <c r="G31">
        <v>-99</v>
      </c>
      <c r="H31">
        <v>11.76</v>
      </c>
      <c r="I31">
        <v>4</v>
      </c>
      <c r="J31">
        <v>25.6</v>
      </c>
      <c r="K31">
        <v>2.19735E-2</v>
      </c>
      <c r="L31">
        <v>1.7708100000000001E-2</v>
      </c>
      <c r="M31" s="75">
        <v>1.0728700000000001E-2</v>
      </c>
      <c r="N31" s="75">
        <v>32.976999999999997</v>
      </c>
      <c r="O31" s="75">
        <v>1.8737E-2</v>
      </c>
      <c r="P31" s="75">
        <v>1.0007E-4</v>
      </c>
      <c r="Q31" s="75">
        <v>1.2305999999999999E-8</v>
      </c>
      <c r="R31" s="75">
        <v>1.487E-3</v>
      </c>
      <c r="S31" s="75">
        <v>2.8561999999999999E-5</v>
      </c>
      <c r="T31" s="75">
        <v>2.7820999999999998E-4</v>
      </c>
      <c r="U31" s="75">
        <v>0</v>
      </c>
      <c r="V31" s="75">
        <v>0</v>
      </c>
      <c r="W31" s="75">
        <v>5.2979000000000002E-5</v>
      </c>
      <c r="X31" s="75">
        <v>0</v>
      </c>
      <c r="Y31" s="75">
        <v>3.7382000000000001E-3</v>
      </c>
      <c r="Z31" s="75">
        <v>1.5778999999999999E-5</v>
      </c>
      <c r="AA31" s="75">
        <v>7.2770000000000004E-7</v>
      </c>
      <c r="AB31" s="75">
        <v>8.3746000000000002E-10</v>
      </c>
      <c r="AC31" s="75">
        <v>1.3814E-5</v>
      </c>
      <c r="AD31" s="75">
        <v>5.7474000000000002E-7</v>
      </c>
      <c r="AE31" s="75">
        <v>1.7046999999999999E-7</v>
      </c>
      <c r="AF31" s="75">
        <v>2.2230000000000001E-6</v>
      </c>
      <c r="AG31" s="75">
        <v>4.2043000000000001E-7</v>
      </c>
      <c r="AH31" s="75">
        <v>2.0986999999999999E-4</v>
      </c>
      <c r="AI31" s="75">
        <v>6.6290999999999997E-3</v>
      </c>
      <c r="AJ31" s="75">
        <v>0</v>
      </c>
      <c r="AK31">
        <v>-11.689500000000001</v>
      </c>
      <c r="AL31">
        <v>-0.68899999999999995</v>
      </c>
      <c r="AM31">
        <v>0.87360000000000004</v>
      </c>
      <c r="AN31">
        <v>4.4124999999999996</v>
      </c>
      <c r="AO31">
        <v>2.7042000000000002</v>
      </c>
      <c r="AP31">
        <v>-1.1238999999999999</v>
      </c>
      <c r="AQ31">
        <v>1.4702999999999999</v>
      </c>
      <c r="AR31">
        <v>1.6717</v>
      </c>
      <c r="AS31">
        <v>1.0682</v>
      </c>
      <c r="AT31">
        <v>-5.2121000000000004</v>
      </c>
      <c r="AU31" t="s">
        <v>271</v>
      </c>
      <c r="AV31" s="75">
        <v>0</v>
      </c>
      <c r="AW31" s="75">
        <v>0.86221999999999999</v>
      </c>
      <c r="AX31" s="75">
        <v>1.0998E-3</v>
      </c>
    </row>
    <row r="32" spans="2:50" x14ac:dyDescent="0.25">
      <c r="B32">
        <v>2</v>
      </c>
      <c r="C32" t="s">
        <v>268</v>
      </c>
      <c r="D32">
        <v>3</v>
      </c>
      <c r="E32">
        <v>-99</v>
      </c>
      <c r="F32">
        <v>-99</v>
      </c>
      <c r="G32">
        <v>-99</v>
      </c>
      <c r="H32">
        <v>11.93</v>
      </c>
      <c r="I32">
        <v>4</v>
      </c>
      <c r="J32">
        <v>29.3</v>
      </c>
      <c r="K32">
        <v>3.2849299999999998E-2</v>
      </c>
      <c r="L32">
        <v>2.16464E-2</v>
      </c>
      <c r="M32" s="75">
        <v>3.6343199999999999E-3</v>
      </c>
      <c r="N32" s="75">
        <v>8.9553499999999993</v>
      </c>
      <c r="O32" s="75">
        <v>1.9494999999999998E-2</v>
      </c>
      <c r="P32" s="75">
        <v>2.4973999999999998E-5</v>
      </c>
      <c r="Q32" s="75">
        <v>1.2305999999999999E-8</v>
      </c>
      <c r="R32" s="75">
        <v>1.4177E-3</v>
      </c>
      <c r="S32" s="75">
        <v>7.8427E-5</v>
      </c>
      <c r="T32" s="75">
        <v>8.7781000000000005E-5</v>
      </c>
      <c r="U32" s="75">
        <v>0</v>
      </c>
      <c r="V32" s="75">
        <v>0</v>
      </c>
      <c r="W32" s="75">
        <v>2.2860999999999999E-4</v>
      </c>
      <c r="X32" s="75">
        <v>0</v>
      </c>
      <c r="Y32" s="75">
        <v>4.8323999999999997E-3</v>
      </c>
      <c r="Z32" s="75">
        <v>1.7385999999999999E-5</v>
      </c>
      <c r="AA32" s="75">
        <v>4.3004E-7</v>
      </c>
      <c r="AB32" s="75">
        <v>8.3749999999999995E-10</v>
      </c>
      <c r="AC32" s="75">
        <v>4.6622E-7</v>
      </c>
      <c r="AD32" s="75">
        <v>9.9679000000000002E-8</v>
      </c>
      <c r="AE32" s="75">
        <v>1.3890999999999999E-7</v>
      </c>
      <c r="AF32" s="75">
        <v>2.7655999999999998E-6</v>
      </c>
      <c r="AG32" s="75">
        <v>4.1483999999999997E-7</v>
      </c>
      <c r="AH32" s="75">
        <v>2.8151000000000001E-4</v>
      </c>
      <c r="AI32" s="75">
        <v>1.3029000000000001E-2</v>
      </c>
      <c r="AJ32" s="75">
        <v>0</v>
      </c>
      <c r="AK32">
        <v>-13.3505</v>
      </c>
      <c r="AL32">
        <v>-2.1549999999999998</v>
      </c>
      <c r="AM32">
        <v>0.64400000000000002</v>
      </c>
      <c r="AN32">
        <v>2.8982000000000001</v>
      </c>
      <c r="AO32">
        <v>3.5566</v>
      </c>
      <c r="AP32">
        <v>-1.8975</v>
      </c>
      <c r="AQ32">
        <v>1.2566999999999999</v>
      </c>
      <c r="AR32">
        <v>-3.0211999999999999</v>
      </c>
      <c r="AS32">
        <v>0.86080000000000001</v>
      </c>
      <c r="AT32">
        <v>-7.7489999999999997</v>
      </c>
      <c r="AU32" t="s">
        <v>272</v>
      </c>
      <c r="AV32" s="75">
        <v>0</v>
      </c>
      <c r="AW32" s="75">
        <v>1.0569</v>
      </c>
      <c r="AX32" s="75">
        <v>1.6440999999999999E-3</v>
      </c>
    </row>
    <row r="33" spans="2:50" x14ac:dyDescent="0.25">
      <c r="B33">
        <v>2</v>
      </c>
      <c r="C33" t="s">
        <v>268</v>
      </c>
      <c r="D33">
        <v>4</v>
      </c>
      <c r="E33">
        <v>-99</v>
      </c>
      <c r="F33">
        <v>-99</v>
      </c>
      <c r="G33">
        <v>-99</v>
      </c>
      <c r="H33">
        <v>10.92</v>
      </c>
      <c r="I33">
        <v>4</v>
      </c>
      <c r="J33">
        <v>30.2</v>
      </c>
      <c r="K33">
        <v>1.58731E-3</v>
      </c>
      <c r="L33">
        <v>4.2135800000000001E-2</v>
      </c>
      <c r="M33" s="75">
        <v>5.54469E-2</v>
      </c>
      <c r="N33" s="75">
        <v>94.065700000000007</v>
      </c>
      <c r="O33" s="75">
        <v>3.1866999999999999E-2</v>
      </c>
      <c r="P33" s="75">
        <v>3.9079000000000003E-5</v>
      </c>
      <c r="Q33" s="75">
        <v>1.5564E-6</v>
      </c>
      <c r="R33" s="75">
        <v>1.2721E-2</v>
      </c>
      <c r="S33" s="75">
        <v>2.4590999999999999E-5</v>
      </c>
      <c r="T33" s="75">
        <v>1.1828E-4</v>
      </c>
      <c r="U33" s="75">
        <v>7.9074999999999998E-5</v>
      </c>
      <c r="V33" s="75">
        <v>0</v>
      </c>
      <c r="W33" s="75">
        <v>5.0974999999999999E-5</v>
      </c>
      <c r="X33" s="75">
        <v>0</v>
      </c>
      <c r="Y33" s="75">
        <v>8.5796E-6</v>
      </c>
      <c r="Z33" s="75">
        <v>2.7595999999999998E-6</v>
      </c>
      <c r="AA33" s="75">
        <v>3.9007E-7</v>
      </c>
      <c r="AB33" s="75">
        <v>8.38E-10</v>
      </c>
      <c r="AC33" s="75">
        <v>4.4336999999999996E-6</v>
      </c>
      <c r="AD33" s="75">
        <v>3.5436E-7</v>
      </c>
      <c r="AE33" s="75">
        <v>2.7424E-7</v>
      </c>
      <c r="AF33" s="75">
        <v>3.0731999999999998E-7</v>
      </c>
      <c r="AG33" s="75">
        <v>4.2029999999999999E-10</v>
      </c>
      <c r="AH33" s="75">
        <v>1.7501000000000001E-5</v>
      </c>
      <c r="AI33" s="75">
        <v>1.4223E-3</v>
      </c>
      <c r="AJ33" s="75">
        <v>0</v>
      </c>
      <c r="AK33">
        <v>-10.3492</v>
      </c>
      <c r="AL33">
        <v>-0.15790000000000001</v>
      </c>
      <c r="AM33">
        <v>-1.1559999999999999</v>
      </c>
      <c r="AN33">
        <v>4.8837999999999999</v>
      </c>
      <c r="AO33">
        <v>1.0128999999999999</v>
      </c>
      <c r="AP33">
        <v>-6.1081000000000003</v>
      </c>
      <c r="AQ33">
        <v>-0.53949999999999998</v>
      </c>
      <c r="AR33">
        <v>3.9508000000000001</v>
      </c>
      <c r="AS33">
        <v>-0.93400000000000005</v>
      </c>
      <c r="AT33">
        <v>-0.84840000000000004</v>
      </c>
      <c r="AU33" t="s">
        <v>273</v>
      </c>
      <c r="AV33" s="75">
        <v>0</v>
      </c>
      <c r="AW33" s="75">
        <v>1.2864</v>
      </c>
      <c r="AX33" s="75">
        <v>7.9444999999999996E-5</v>
      </c>
    </row>
    <row r="34" spans="2:50" x14ac:dyDescent="0.25">
      <c r="B34">
        <v>2</v>
      </c>
      <c r="C34" t="s">
        <v>268</v>
      </c>
      <c r="D34">
        <v>5</v>
      </c>
      <c r="E34">
        <v>-99</v>
      </c>
      <c r="F34">
        <v>-99</v>
      </c>
      <c r="G34">
        <v>-99</v>
      </c>
      <c r="H34">
        <v>11.82</v>
      </c>
      <c r="I34">
        <v>4</v>
      </c>
      <c r="J34">
        <v>29.8</v>
      </c>
      <c r="K34">
        <v>1.96619E-2</v>
      </c>
      <c r="L34">
        <v>1.33467E-2</v>
      </c>
      <c r="M34" s="75">
        <v>-4.6917699999999998E-4</v>
      </c>
      <c r="N34" s="75">
        <v>-1.87957</v>
      </c>
      <c r="O34" s="75">
        <v>1.0491E-2</v>
      </c>
      <c r="P34" s="75">
        <v>1.4139E-5</v>
      </c>
      <c r="Q34" s="75">
        <v>1.2302E-8</v>
      </c>
      <c r="R34" s="75">
        <v>9.1153999999999996E-4</v>
      </c>
      <c r="S34" s="75">
        <v>3.3636000000000001E-5</v>
      </c>
      <c r="T34" s="75">
        <v>5.8182E-5</v>
      </c>
      <c r="U34" s="75">
        <v>0</v>
      </c>
      <c r="V34" s="75">
        <v>0</v>
      </c>
      <c r="W34" s="75">
        <v>5.0214999999999999E-5</v>
      </c>
      <c r="X34" s="75">
        <v>0</v>
      </c>
      <c r="Y34" s="75">
        <v>2.3324000000000001E-3</v>
      </c>
      <c r="Z34" s="75">
        <v>6.9534999999999996E-6</v>
      </c>
      <c r="AA34" s="75">
        <v>2.0590000000000001E-7</v>
      </c>
      <c r="AB34" s="75">
        <v>8.3723000000000001E-10</v>
      </c>
      <c r="AC34" s="75">
        <v>5.6674000000000005E-10</v>
      </c>
      <c r="AD34" s="75">
        <v>7.2853999999999998E-8</v>
      </c>
      <c r="AE34" s="75">
        <v>1.4676E-7</v>
      </c>
      <c r="AF34" s="75">
        <v>8.4951000000000004E-7</v>
      </c>
      <c r="AG34" s="75">
        <v>1.24E-7</v>
      </c>
      <c r="AH34" s="75">
        <v>3.3303999999999998E-5</v>
      </c>
      <c r="AI34" s="75">
        <v>1.0204E-2</v>
      </c>
      <c r="AJ34" s="75">
        <v>0</v>
      </c>
      <c r="AK34">
        <v>-16.014299999999999</v>
      </c>
      <c r="AL34">
        <v>-4.9255000000000004</v>
      </c>
      <c r="AM34">
        <v>0.42780000000000001</v>
      </c>
      <c r="AN34">
        <v>0.1212</v>
      </c>
      <c r="AO34">
        <v>3.4034</v>
      </c>
      <c r="AP34">
        <v>-3.8052000000000001</v>
      </c>
      <c r="AQ34">
        <v>1.0425</v>
      </c>
      <c r="AR34">
        <v>-11.239599999999999</v>
      </c>
      <c r="AS34">
        <v>0.64729999999999999</v>
      </c>
      <c r="AT34">
        <v>-7.2617000000000003</v>
      </c>
      <c r="AU34" t="s">
        <v>274</v>
      </c>
      <c r="AV34" s="75">
        <v>0</v>
      </c>
      <c r="AW34" s="75">
        <v>0.59950000000000003</v>
      </c>
      <c r="AX34" s="75">
        <v>9.8408000000000002E-4</v>
      </c>
    </row>
    <row r="35" spans="2:50" x14ac:dyDescent="0.25">
      <c r="B35">
        <v>2</v>
      </c>
      <c r="C35" t="s">
        <v>268</v>
      </c>
      <c r="D35">
        <v>6</v>
      </c>
      <c r="E35">
        <v>-99</v>
      </c>
      <c r="F35">
        <v>-99</v>
      </c>
      <c r="G35">
        <v>-99</v>
      </c>
      <c r="H35">
        <v>11.54</v>
      </c>
      <c r="I35">
        <v>4</v>
      </c>
      <c r="J35">
        <v>30.1</v>
      </c>
      <c r="K35">
        <v>1.56484E-2</v>
      </c>
      <c r="L35">
        <v>1.2264199999999999E-2</v>
      </c>
      <c r="M35" s="75">
        <v>5.4793899999999998E-3</v>
      </c>
      <c r="N35" s="75">
        <v>24.516300000000001</v>
      </c>
      <c r="O35" s="75">
        <v>1.1727E-2</v>
      </c>
      <c r="P35" s="75">
        <v>6.2150999999999995E-5</v>
      </c>
      <c r="Q35" s="75">
        <v>1.2302999999999999E-8</v>
      </c>
      <c r="R35" s="75">
        <v>1.1077999999999999E-3</v>
      </c>
      <c r="S35" s="75">
        <v>1.6592000000000001E-4</v>
      </c>
      <c r="T35" s="75">
        <v>8.3807999999999994E-5</v>
      </c>
      <c r="U35" s="75">
        <v>0</v>
      </c>
      <c r="V35" s="75">
        <v>4.2243000000000002E-5</v>
      </c>
      <c r="W35" s="75">
        <v>5.3118000000000002E-5</v>
      </c>
      <c r="X35" s="75">
        <v>0</v>
      </c>
      <c r="Y35" s="75">
        <v>2.4697E-3</v>
      </c>
      <c r="Z35" s="75">
        <v>1.0930999999999999E-5</v>
      </c>
      <c r="AA35" s="75">
        <v>4.1855E-7</v>
      </c>
      <c r="AB35" s="75">
        <v>1.0959E-7</v>
      </c>
      <c r="AC35" s="75">
        <v>4.1075000000000002E-5</v>
      </c>
      <c r="AD35" s="75">
        <v>1.5240999999999999E-6</v>
      </c>
      <c r="AE35" s="75">
        <v>7.6878000000000003E-7</v>
      </c>
      <c r="AF35" s="75">
        <v>9.9778000000000008E-7</v>
      </c>
      <c r="AG35" s="75">
        <v>3.2366999999999999E-7</v>
      </c>
      <c r="AH35" s="75">
        <v>1.4920999999999999E-4</v>
      </c>
      <c r="AI35" s="75">
        <v>5.4485999999999996E-3</v>
      </c>
      <c r="AJ35" s="75">
        <v>0</v>
      </c>
      <c r="AK35">
        <v>-10.582100000000001</v>
      </c>
      <c r="AL35">
        <v>0.22869999999999999</v>
      </c>
      <c r="AM35">
        <v>0.72119999999999995</v>
      </c>
      <c r="AN35">
        <v>5.2716000000000003</v>
      </c>
      <c r="AO35">
        <v>4.2267000000000001</v>
      </c>
      <c r="AP35">
        <v>-1.3783000000000001</v>
      </c>
      <c r="AQ35">
        <v>1.3371</v>
      </c>
      <c r="AR35">
        <v>4.4930000000000003</v>
      </c>
      <c r="AS35">
        <v>0.94240000000000002</v>
      </c>
      <c r="AT35">
        <v>-2.9239999999999999</v>
      </c>
      <c r="AU35" t="s">
        <v>275</v>
      </c>
      <c r="AV35" s="75">
        <v>0</v>
      </c>
      <c r="AW35" s="75">
        <v>0.58623999999999998</v>
      </c>
      <c r="AX35" s="75">
        <v>7.8319999999999996E-4</v>
      </c>
    </row>
    <row r="36" spans="2:50" x14ac:dyDescent="0.25">
      <c r="B36">
        <v>2</v>
      </c>
      <c r="C36" t="s">
        <v>268</v>
      </c>
      <c r="D36">
        <v>7</v>
      </c>
      <c r="E36">
        <v>-99</v>
      </c>
      <c r="F36">
        <v>-99</v>
      </c>
      <c r="G36">
        <v>-99</v>
      </c>
      <c r="H36">
        <v>11.76</v>
      </c>
      <c r="I36">
        <v>4</v>
      </c>
      <c r="J36">
        <v>30.1</v>
      </c>
      <c r="K36">
        <v>1.67893E-2</v>
      </c>
      <c r="L36">
        <v>1.24032E-2</v>
      </c>
      <c r="M36" s="75">
        <v>3.76883E-4</v>
      </c>
      <c r="N36" s="75">
        <v>1.6501600000000001</v>
      </c>
      <c r="O36" s="75">
        <v>9.6682999999999995E-3</v>
      </c>
      <c r="P36" s="75">
        <v>1.5438E-5</v>
      </c>
      <c r="Q36" s="75">
        <v>1.2652E-6</v>
      </c>
      <c r="R36" s="75">
        <v>1.0169000000000001E-3</v>
      </c>
      <c r="S36" s="75">
        <v>3.4783000000000002E-5</v>
      </c>
      <c r="T36" s="75">
        <v>6.2216000000000002E-5</v>
      </c>
      <c r="U36" s="75">
        <v>0</v>
      </c>
      <c r="V36" s="75">
        <v>0</v>
      </c>
      <c r="W36" s="75">
        <v>5.0435000000000001E-5</v>
      </c>
      <c r="X36" s="75">
        <v>0</v>
      </c>
      <c r="Y36" s="75">
        <v>1.8548E-3</v>
      </c>
      <c r="Z36" s="75">
        <v>1.1539000000000001E-5</v>
      </c>
      <c r="AA36" s="75">
        <v>1.2118999999999999E-7</v>
      </c>
      <c r="AB36" s="75">
        <v>8.3722000000000003E-10</v>
      </c>
      <c r="AC36" s="75">
        <v>1.5994999999999998E-5</v>
      </c>
      <c r="AD36" s="75">
        <v>6.2966999999999997E-8</v>
      </c>
      <c r="AE36" s="75">
        <v>1.0251E-7</v>
      </c>
      <c r="AF36" s="75">
        <v>6.0185999999999996E-7</v>
      </c>
      <c r="AG36" s="75">
        <v>3.6771E-7</v>
      </c>
      <c r="AH36" s="75">
        <v>1.7984000000000001E-4</v>
      </c>
      <c r="AI36" s="75">
        <v>9.0475E-3</v>
      </c>
      <c r="AJ36" s="75">
        <v>0</v>
      </c>
      <c r="AK36">
        <v>-11.430199999999999</v>
      </c>
      <c r="AL36">
        <v>-0.39939999999999998</v>
      </c>
      <c r="AM36">
        <v>0.37680000000000002</v>
      </c>
      <c r="AN36">
        <v>4.6435000000000004</v>
      </c>
      <c r="AO36">
        <v>3.3134000000000001</v>
      </c>
      <c r="AP36">
        <v>-2.3138999999999998</v>
      </c>
      <c r="AQ36">
        <v>0.99260000000000004</v>
      </c>
      <c r="AR36">
        <v>2.3887999999999998</v>
      </c>
      <c r="AS36">
        <v>0.59799999999999998</v>
      </c>
      <c r="AT36">
        <v>-7.0121000000000002</v>
      </c>
      <c r="AU36" t="s">
        <v>276</v>
      </c>
      <c r="AV36" s="75">
        <v>0</v>
      </c>
      <c r="AW36" s="75">
        <v>0.55113000000000001</v>
      </c>
      <c r="AX36" s="75">
        <v>8.4029999999999999E-4</v>
      </c>
    </row>
    <row r="37" spans="2:50" x14ac:dyDescent="0.25">
      <c r="B37">
        <v>2</v>
      </c>
      <c r="C37" t="s">
        <v>268</v>
      </c>
      <c r="D37">
        <v>8</v>
      </c>
      <c r="E37">
        <v>-99</v>
      </c>
      <c r="F37">
        <v>-99</v>
      </c>
      <c r="G37">
        <v>-99</v>
      </c>
      <c r="H37">
        <v>10.94</v>
      </c>
      <c r="I37">
        <v>4</v>
      </c>
      <c r="J37">
        <v>29.6</v>
      </c>
      <c r="K37">
        <v>1.6909099999999999E-3</v>
      </c>
      <c r="L37">
        <v>3.1805E-2</v>
      </c>
      <c r="M37" s="75">
        <v>3.5412399999999997E-2</v>
      </c>
      <c r="N37" s="75">
        <v>91.071899999999999</v>
      </c>
      <c r="O37" s="75">
        <v>1.2433E-2</v>
      </c>
      <c r="P37" s="75">
        <v>1.7592999999999999E-5</v>
      </c>
      <c r="Q37" s="75">
        <v>1.482E-6</v>
      </c>
      <c r="R37" s="75">
        <v>1.2437999999999999E-2</v>
      </c>
      <c r="S37" s="75">
        <v>2.8325000000000001E-5</v>
      </c>
      <c r="T37" s="75">
        <v>5.8096000000000001E-5</v>
      </c>
      <c r="U37" s="75">
        <v>5.3675999999999999E-5</v>
      </c>
      <c r="V37" s="75">
        <v>0</v>
      </c>
      <c r="W37" s="75">
        <v>5.0358999999999997E-5</v>
      </c>
      <c r="X37" s="75">
        <v>0</v>
      </c>
      <c r="Y37" s="75">
        <v>2.9981999999999999E-6</v>
      </c>
      <c r="Z37" s="75">
        <v>2.7505000000000002E-6</v>
      </c>
      <c r="AA37" s="75">
        <v>1.0045E-7</v>
      </c>
      <c r="AB37" s="75">
        <v>8.3762000000000005E-10</v>
      </c>
      <c r="AC37" s="75">
        <v>4.6933999999999998E-6</v>
      </c>
      <c r="AD37" s="75">
        <v>1.0658000000000001E-7</v>
      </c>
      <c r="AE37" s="75">
        <v>2.4305E-7</v>
      </c>
      <c r="AF37" s="75">
        <v>1.8071999999999999E-7</v>
      </c>
      <c r="AG37" s="75">
        <v>4.2011000000000001E-10</v>
      </c>
      <c r="AH37" s="75">
        <v>1.7159E-4</v>
      </c>
      <c r="AI37" s="75">
        <v>1.3978E-3</v>
      </c>
      <c r="AJ37" s="75">
        <v>0</v>
      </c>
      <c r="AK37">
        <v>-10.380599999999999</v>
      </c>
      <c r="AL37">
        <v>-0.1731</v>
      </c>
      <c r="AM37">
        <v>-1.5964</v>
      </c>
      <c r="AN37">
        <v>4.8761999999999999</v>
      </c>
      <c r="AO37">
        <v>1.0119</v>
      </c>
      <c r="AP37">
        <v>-4.7157999999999998</v>
      </c>
      <c r="AQ37">
        <v>-0.98260000000000003</v>
      </c>
      <c r="AR37">
        <v>3.9043000000000001</v>
      </c>
      <c r="AS37">
        <v>-1.3781000000000001</v>
      </c>
      <c r="AT37">
        <v>-1.9414</v>
      </c>
      <c r="AU37" t="s">
        <v>277</v>
      </c>
      <c r="AV37" s="75">
        <v>0</v>
      </c>
      <c r="AW37" s="75">
        <v>0.83489999999999998</v>
      </c>
      <c r="AX37" s="75">
        <v>8.4629999999999994E-5</v>
      </c>
    </row>
    <row r="38" spans="2:50" x14ac:dyDescent="0.25">
      <c r="B38">
        <v>2</v>
      </c>
      <c r="C38" t="s">
        <v>268</v>
      </c>
      <c r="D38">
        <v>9</v>
      </c>
      <c r="E38">
        <v>-99</v>
      </c>
      <c r="F38">
        <v>-99</v>
      </c>
      <c r="G38">
        <v>-99</v>
      </c>
      <c r="H38">
        <v>11.69</v>
      </c>
      <c r="I38">
        <v>4</v>
      </c>
      <c r="J38">
        <v>30.2</v>
      </c>
      <c r="K38">
        <v>1.29993E-2</v>
      </c>
      <c r="L38">
        <v>9.8674000000000001E-3</v>
      </c>
      <c r="M38" s="75">
        <v>-6.0769399999999999E-4</v>
      </c>
      <c r="N38" s="75">
        <v>-3.40144</v>
      </c>
      <c r="O38" s="75">
        <v>6.7786000000000001E-3</v>
      </c>
      <c r="P38" s="75">
        <v>1.1167E-5</v>
      </c>
      <c r="Q38" s="75">
        <v>1.2301E-8</v>
      </c>
      <c r="R38" s="75">
        <v>9.6460000000000003E-4</v>
      </c>
      <c r="S38" s="75">
        <v>1.9511999999999999E-5</v>
      </c>
      <c r="T38" s="75">
        <v>4.9994000000000003E-5</v>
      </c>
      <c r="U38" s="75">
        <v>0</v>
      </c>
      <c r="V38" s="75">
        <v>0</v>
      </c>
      <c r="W38" s="75">
        <v>5.4823E-5</v>
      </c>
      <c r="X38" s="75">
        <v>0</v>
      </c>
      <c r="Y38" s="75">
        <v>1.2608000000000001E-3</v>
      </c>
      <c r="Z38" s="75">
        <v>6.46E-6</v>
      </c>
      <c r="AA38" s="75">
        <v>2.1605000000000001E-7</v>
      </c>
      <c r="AB38" s="75">
        <v>1.2727E-7</v>
      </c>
      <c r="AC38" s="75">
        <v>1.2208E-6</v>
      </c>
      <c r="AD38" s="75">
        <v>2.0352E-6</v>
      </c>
      <c r="AE38" s="75">
        <v>1.077E-6</v>
      </c>
      <c r="AF38" s="75">
        <v>2.6324999999999998E-7</v>
      </c>
      <c r="AG38" s="75">
        <v>4.1987000000000002E-10</v>
      </c>
      <c r="AH38" s="75">
        <v>1.9148E-4</v>
      </c>
      <c r="AI38" s="75">
        <v>7.6708999999999996E-3</v>
      </c>
      <c r="AJ38" s="75">
        <v>0</v>
      </c>
      <c r="AK38">
        <v>-12.3993</v>
      </c>
      <c r="AL38">
        <v>-1.4378</v>
      </c>
      <c r="AM38">
        <v>0.27960000000000002</v>
      </c>
      <c r="AN38">
        <v>3.6038000000000001</v>
      </c>
      <c r="AO38">
        <v>4.6508000000000003</v>
      </c>
      <c r="AP38">
        <v>-2.2441</v>
      </c>
      <c r="AQ38">
        <v>0.89590000000000003</v>
      </c>
      <c r="AR38">
        <v>-0.65990000000000004</v>
      </c>
      <c r="AS38">
        <v>0.50139999999999996</v>
      </c>
      <c r="AT38">
        <v>-3.5341999999999998</v>
      </c>
      <c r="AU38" t="s">
        <v>278</v>
      </c>
      <c r="AV38" s="75">
        <v>0</v>
      </c>
      <c r="AW38" s="75">
        <v>0.42212</v>
      </c>
      <c r="AX38" s="75">
        <v>6.5061000000000003E-4</v>
      </c>
    </row>
    <row r="39" spans="2:50" x14ac:dyDescent="0.25">
      <c r="B39">
        <v>2</v>
      </c>
      <c r="C39" t="s">
        <v>268</v>
      </c>
      <c r="D39">
        <v>10</v>
      </c>
      <c r="E39">
        <v>-99</v>
      </c>
      <c r="F39">
        <v>-99</v>
      </c>
      <c r="G39">
        <v>-99</v>
      </c>
      <c r="H39">
        <v>11.33</v>
      </c>
      <c r="I39">
        <v>4</v>
      </c>
      <c r="J39">
        <v>29.6</v>
      </c>
      <c r="K39">
        <v>9.1776300000000009E-3</v>
      </c>
      <c r="L39">
        <v>8.1272500000000008E-3</v>
      </c>
      <c r="M39" s="75">
        <v>4.1412899999999997E-3</v>
      </c>
      <c r="N39" s="75">
        <v>28.9526</v>
      </c>
      <c r="O39" s="75">
        <v>7.2835E-3</v>
      </c>
      <c r="P39" s="75">
        <v>3.6457E-5</v>
      </c>
      <c r="Q39" s="75">
        <v>1.668E-6</v>
      </c>
      <c r="R39" s="75">
        <v>9.8284999999999996E-4</v>
      </c>
      <c r="S39" s="75">
        <v>2.4797999999999999E-5</v>
      </c>
      <c r="T39" s="75">
        <v>6.0745000000000002E-5</v>
      </c>
      <c r="U39" s="75">
        <v>0</v>
      </c>
      <c r="V39" s="75">
        <v>4.3890000000000002E-5</v>
      </c>
      <c r="W39" s="75">
        <v>7.0986000000000001E-5</v>
      </c>
      <c r="X39" s="75">
        <v>0</v>
      </c>
      <c r="Y39" s="75">
        <v>1.3472E-3</v>
      </c>
      <c r="Z39" s="75">
        <v>7.6579E-6</v>
      </c>
      <c r="AA39" s="75">
        <v>3.4751000000000002E-7</v>
      </c>
      <c r="AB39" s="75">
        <v>1.2055E-7</v>
      </c>
      <c r="AC39" s="75">
        <v>1.7946999999999999E-4</v>
      </c>
      <c r="AD39" s="75">
        <v>1.6196999999999999E-7</v>
      </c>
      <c r="AE39" s="75">
        <v>3.1604000000000002E-7</v>
      </c>
      <c r="AF39" s="75">
        <v>4.3469999999999999E-7</v>
      </c>
      <c r="AG39" s="75">
        <v>2.3418E-7</v>
      </c>
      <c r="AH39" s="75">
        <v>2.0481000000000001E-4</v>
      </c>
      <c r="AI39" s="75">
        <v>3.1792999999999999E-3</v>
      </c>
      <c r="AJ39" s="75">
        <v>0</v>
      </c>
      <c r="AK39">
        <v>-9.5372000000000003</v>
      </c>
      <c r="AL39">
        <v>1.0604</v>
      </c>
      <c r="AM39">
        <v>0.69840000000000002</v>
      </c>
      <c r="AN39">
        <v>6.1096000000000004</v>
      </c>
      <c r="AO39">
        <v>3.6604000000000001</v>
      </c>
      <c r="AP39">
        <v>-0.59309999999999996</v>
      </c>
      <c r="AQ39">
        <v>1.3122</v>
      </c>
      <c r="AR39">
        <v>7.2144000000000004</v>
      </c>
      <c r="AS39">
        <v>0.91669999999999996</v>
      </c>
      <c r="AT39">
        <v>-3.5589</v>
      </c>
      <c r="AU39" t="s">
        <v>279</v>
      </c>
      <c r="AV39" s="75">
        <v>0</v>
      </c>
      <c r="AW39" s="75">
        <v>0.3916</v>
      </c>
      <c r="AX39" s="75">
        <v>4.5933999999999998E-4</v>
      </c>
    </row>
    <row r="40" spans="2:50" x14ac:dyDescent="0.25">
      <c r="B40">
        <v>2</v>
      </c>
      <c r="C40" t="s">
        <v>268</v>
      </c>
      <c r="D40">
        <v>11</v>
      </c>
      <c r="E40">
        <v>-99</v>
      </c>
      <c r="F40">
        <v>-99</v>
      </c>
      <c r="G40">
        <v>-99</v>
      </c>
      <c r="H40">
        <v>11.61</v>
      </c>
      <c r="I40">
        <v>4</v>
      </c>
      <c r="J40">
        <v>31.4</v>
      </c>
      <c r="K40">
        <v>1.2638E-2</v>
      </c>
      <c r="L40">
        <v>9.7454599999999992E-3</v>
      </c>
      <c r="M40" s="75">
        <v>3.5004699999999998E-4</v>
      </c>
      <c r="N40" s="75">
        <v>2.0073799999999999</v>
      </c>
      <c r="O40" s="75">
        <v>6.8089999999999999E-3</v>
      </c>
      <c r="P40" s="75">
        <v>1.26E-5</v>
      </c>
      <c r="Q40" s="75">
        <v>2.4519000000000002E-6</v>
      </c>
      <c r="R40" s="75">
        <v>1.0597E-3</v>
      </c>
      <c r="S40" s="75">
        <v>1.8627E-5</v>
      </c>
      <c r="T40" s="75">
        <v>7.2226999999999998E-5</v>
      </c>
      <c r="U40" s="75">
        <v>0</v>
      </c>
      <c r="V40" s="75">
        <v>0</v>
      </c>
      <c r="W40" s="75">
        <v>5.6558000000000003E-5</v>
      </c>
      <c r="X40" s="75">
        <v>0</v>
      </c>
      <c r="Y40" s="75">
        <v>1.3734999999999999E-3</v>
      </c>
      <c r="Z40" s="75">
        <v>6.7917999999999999E-6</v>
      </c>
      <c r="AA40" s="75">
        <v>1.9371000000000001E-7</v>
      </c>
      <c r="AB40" s="75">
        <v>8.3715000000000005E-10</v>
      </c>
      <c r="AC40" s="75">
        <v>6.1342999999999999E-5</v>
      </c>
      <c r="AD40" s="75">
        <v>1.2274E-7</v>
      </c>
      <c r="AE40" s="75">
        <v>2.2884E-7</v>
      </c>
      <c r="AF40" s="75">
        <v>2.7314999999999998E-7</v>
      </c>
      <c r="AG40" s="75">
        <v>2.2509000000000001E-7</v>
      </c>
      <c r="AH40" s="75">
        <v>2.5142E-6</v>
      </c>
      <c r="AI40" s="75">
        <v>6.9474999999999997E-3</v>
      </c>
      <c r="AJ40" s="75">
        <v>0</v>
      </c>
      <c r="AK40">
        <v>-10.4894</v>
      </c>
      <c r="AL40">
        <v>0.39989999999999998</v>
      </c>
      <c r="AM40">
        <v>0.34470000000000001</v>
      </c>
      <c r="AN40">
        <v>5.4260999999999999</v>
      </c>
      <c r="AO40">
        <v>3.1415000000000002</v>
      </c>
      <c r="AP40">
        <v>-5.7807000000000004</v>
      </c>
      <c r="AQ40">
        <v>0.96579999999999999</v>
      </c>
      <c r="AR40">
        <v>4.8939000000000004</v>
      </c>
      <c r="AS40">
        <v>0.57330000000000003</v>
      </c>
      <c r="AT40">
        <v>-5.4775999999999998</v>
      </c>
      <c r="AU40" t="s">
        <v>280</v>
      </c>
      <c r="AV40" s="75">
        <v>0</v>
      </c>
      <c r="AW40" s="75">
        <v>0.41446</v>
      </c>
      <c r="AX40" s="75">
        <v>6.3252999999999996E-4</v>
      </c>
    </row>
    <row r="41" spans="2:50" x14ac:dyDescent="0.25">
      <c r="B41">
        <v>2</v>
      </c>
      <c r="C41" t="s">
        <v>268</v>
      </c>
      <c r="D41">
        <v>12</v>
      </c>
      <c r="E41">
        <v>-99</v>
      </c>
      <c r="F41">
        <v>-99</v>
      </c>
      <c r="G41">
        <v>-99</v>
      </c>
      <c r="H41">
        <v>11.41</v>
      </c>
      <c r="I41">
        <v>4</v>
      </c>
      <c r="J41">
        <v>29.7</v>
      </c>
      <c r="K41">
        <v>5.13278E-3</v>
      </c>
      <c r="L41">
        <v>9.57299E-3</v>
      </c>
      <c r="M41" s="75">
        <v>4.8236099999999999E-3</v>
      </c>
      <c r="N41" s="75">
        <v>33.541200000000003</v>
      </c>
      <c r="O41" s="75">
        <v>4.8512E-3</v>
      </c>
      <c r="P41" s="75">
        <v>8.8440000000000004E-6</v>
      </c>
      <c r="Q41" s="75">
        <v>1.2301E-8</v>
      </c>
      <c r="R41" s="75">
        <v>2.4862999999999999E-3</v>
      </c>
      <c r="S41" s="75">
        <v>2.2870999999999998E-5</v>
      </c>
      <c r="T41" s="75">
        <v>2.6896E-4</v>
      </c>
      <c r="U41" s="75">
        <v>5.2823999999999996E-6</v>
      </c>
      <c r="V41" s="75">
        <v>0</v>
      </c>
      <c r="W41" s="75">
        <v>5.728E-5</v>
      </c>
      <c r="X41" s="75">
        <v>5.5222000000000001E-5</v>
      </c>
      <c r="Y41" s="75">
        <v>1.5956E-4</v>
      </c>
      <c r="Z41" s="75">
        <v>2.5546000000000001E-6</v>
      </c>
      <c r="AA41" s="75">
        <v>4.2737000000000001E-8</v>
      </c>
      <c r="AB41" s="75">
        <v>8.3715000000000005E-10</v>
      </c>
      <c r="AC41" s="75">
        <v>7.8322999999999995E-7</v>
      </c>
      <c r="AD41" s="75">
        <v>7.5634000000000001E-8</v>
      </c>
      <c r="AE41" s="75">
        <v>1.8846000000000001E-7</v>
      </c>
      <c r="AF41" s="75">
        <v>3.3269E-7</v>
      </c>
      <c r="AG41" s="75">
        <v>4.1988E-10</v>
      </c>
      <c r="AH41" s="75">
        <v>3.7296999999999997E-4</v>
      </c>
      <c r="AI41" s="75">
        <v>3.8782999999999999E-3</v>
      </c>
      <c r="AJ41" s="75">
        <v>0</v>
      </c>
      <c r="AK41">
        <v>-12.055</v>
      </c>
      <c r="AL41">
        <v>-1.3767</v>
      </c>
      <c r="AM41">
        <v>-0.31540000000000001</v>
      </c>
      <c r="AN41">
        <v>3.6711999999999998</v>
      </c>
      <c r="AO41">
        <v>2.4125000000000001</v>
      </c>
      <c r="AP41">
        <v>-2.2103000000000002</v>
      </c>
      <c r="AQ41">
        <v>0.29880000000000001</v>
      </c>
      <c r="AR41">
        <v>-0.1804</v>
      </c>
      <c r="AS41">
        <v>-9.6500000000000002E-2</v>
      </c>
      <c r="AT41">
        <v>-4.72</v>
      </c>
      <c r="AU41" t="s">
        <v>281</v>
      </c>
      <c r="AV41" s="75">
        <v>0</v>
      </c>
      <c r="AW41" s="75">
        <v>0.33637</v>
      </c>
      <c r="AX41" s="75">
        <v>2.5690000000000001E-4</v>
      </c>
    </row>
    <row r="42" spans="2:50" x14ac:dyDescent="0.25">
      <c r="B42">
        <v>2</v>
      </c>
      <c r="C42" t="s">
        <v>268</v>
      </c>
      <c r="D42">
        <v>13</v>
      </c>
      <c r="E42">
        <v>-99</v>
      </c>
      <c r="F42">
        <v>-99</v>
      </c>
      <c r="G42">
        <v>-99</v>
      </c>
      <c r="H42">
        <v>11.6</v>
      </c>
      <c r="I42">
        <v>4</v>
      </c>
      <c r="J42">
        <v>29.9</v>
      </c>
      <c r="K42">
        <v>1.02792E-2</v>
      </c>
      <c r="L42">
        <v>7.7271800000000002E-3</v>
      </c>
      <c r="M42" s="75">
        <v>-8.9784999999999995E-4</v>
      </c>
      <c r="N42" s="75">
        <v>-6.3866199999999997</v>
      </c>
      <c r="O42" s="75">
        <v>5.2556E-3</v>
      </c>
      <c r="P42" s="75">
        <v>9.8004000000000002E-6</v>
      </c>
      <c r="Q42" s="75">
        <v>1.2299999999999999E-8</v>
      </c>
      <c r="R42" s="75">
        <v>7.0551999999999995E-4</v>
      </c>
      <c r="S42" s="75">
        <v>1.7889000000000001E-5</v>
      </c>
      <c r="T42" s="75">
        <v>5.1177000000000001E-5</v>
      </c>
      <c r="U42" s="75">
        <v>0</v>
      </c>
      <c r="V42" s="75">
        <v>0</v>
      </c>
      <c r="W42" s="75">
        <v>5.4855999999999998E-5</v>
      </c>
      <c r="X42" s="75">
        <v>0</v>
      </c>
      <c r="Y42" s="75">
        <v>9.3860999999999999E-4</v>
      </c>
      <c r="Z42" s="75">
        <v>5.3797999999999997E-6</v>
      </c>
      <c r="AA42" s="75">
        <v>5.6896000000000002E-8</v>
      </c>
      <c r="AB42" s="75">
        <v>8.7808000000000001E-8</v>
      </c>
      <c r="AC42" s="75">
        <v>2.6309000000000001E-6</v>
      </c>
      <c r="AD42" s="75">
        <v>1.5021E-6</v>
      </c>
      <c r="AE42" s="75">
        <v>8.0793000000000001E-7</v>
      </c>
      <c r="AF42" s="75">
        <v>1.4747000000000001E-7</v>
      </c>
      <c r="AG42" s="75">
        <v>1.2219000000000001E-7</v>
      </c>
      <c r="AH42" s="75">
        <v>4.1624000000000001E-4</v>
      </c>
      <c r="AI42" s="75">
        <v>6.0365000000000002E-3</v>
      </c>
      <c r="AJ42" s="75">
        <v>0</v>
      </c>
      <c r="AK42">
        <v>-11.894399999999999</v>
      </c>
      <c r="AL42">
        <v>-1.0247999999999999</v>
      </c>
      <c r="AM42">
        <v>0.25940000000000002</v>
      </c>
      <c r="AN42">
        <v>4.0205000000000002</v>
      </c>
      <c r="AO42">
        <v>4.3015999999999996</v>
      </c>
      <c r="AP42">
        <v>-1.3646</v>
      </c>
      <c r="AQ42">
        <v>0.87439999999999996</v>
      </c>
      <c r="AR42">
        <v>0.67869999999999997</v>
      </c>
      <c r="AS42">
        <v>0.47939999999999999</v>
      </c>
      <c r="AT42">
        <v>-3.2252000000000001</v>
      </c>
      <c r="AU42" t="s">
        <v>282</v>
      </c>
      <c r="AV42" s="75">
        <v>0</v>
      </c>
      <c r="AW42" s="75">
        <v>0.34692000000000001</v>
      </c>
      <c r="AX42" s="75">
        <v>5.1447000000000005E-4</v>
      </c>
    </row>
    <row r="43" spans="2:50" x14ac:dyDescent="0.25">
      <c r="B43">
        <v>2</v>
      </c>
      <c r="C43" t="s">
        <v>268</v>
      </c>
      <c r="D43">
        <v>14</v>
      </c>
      <c r="E43">
        <v>-99</v>
      </c>
      <c r="F43">
        <v>-99</v>
      </c>
      <c r="G43">
        <v>-99</v>
      </c>
      <c r="H43">
        <v>11.29</v>
      </c>
      <c r="I43">
        <v>4</v>
      </c>
      <c r="J43">
        <v>29.3</v>
      </c>
      <c r="K43">
        <v>7.2653099999999997E-3</v>
      </c>
      <c r="L43">
        <v>5.4649399999999997E-3</v>
      </c>
      <c r="M43" s="75">
        <v>1.57398E-3</v>
      </c>
      <c r="N43" s="75">
        <v>15.536799999999999</v>
      </c>
      <c r="O43" s="75">
        <v>5.0423000000000004E-3</v>
      </c>
      <c r="P43" s="75">
        <v>2.796E-5</v>
      </c>
      <c r="Q43" s="75">
        <v>6.7693999999999999E-6</v>
      </c>
      <c r="R43" s="75">
        <v>3.9355999999999999E-4</v>
      </c>
      <c r="S43" s="75">
        <v>2.0537E-5</v>
      </c>
      <c r="T43" s="75">
        <v>5.7862999999999998E-5</v>
      </c>
      <c r="U43" s="75">
        <v>0</v>
      </c>
      <c r="V43" s="75">
        <v>4.3034999999999997E-5</v>
      </c>
      <c r="W43" s="75">
        <v>5.6969000000000003E-5</v>
      </c>
      <c r="X43" s="75">
        <v>0</v>
      </c>
      <c r="Y43" s="75">
        <v>9.4156000000000003E-4</v>
      </c>
      <c r="Z43" s="75">
        <v>4.8967000000000001E-6</v>
      </c>
      <c r="AA43" s="75">
        <v>3.6722999999999999E-7</v>
      </c>
      <c r="AB43" s="75">
        <v>3.1095000000000001E-7</v>
      </c>
      <c r="AC43" s="75">
        <v>3.1430999999999999E-4</v>
      </c>
      <c r="AD43" s="75">
        <v>4.9391000000000001E-7</v>
      </c>
      <c r="AE43" s="75">
        <v>6.4425999999999997E-7</v>
      </c>
      <c r="AF43" s="75">
        <v>3.1716999999999997E-7</v>
      </c>
      <c r="AG43" s="75">
        <v>2.3229E-7</v>
      </c>
      <c r="AH43" s="75">
        <v>5.4775999999999999E-5</v>
      </c>
      <c r="AI43" s="75">
        <v>2.7929999999999999E-3</v>
      </c>
      <c r="AJ43" s="75">
        <v>0</v>
      </c>
      <c r="AK43">
        <v>-9.2203999999999997</v>
      </c>
      <c r="AL43">
        <v>1.3352999999999999</v>
      </c>
      <c r="AM43">
        <v>0.60299999999999998</v>
      </c>
      <c r="AN43">
        <v>6.3883000000000001</v>
      </c>
      <c r="AO43">
        <v>3.7450000000000001</v>
      </c>
      <c r="AP43">
        <v>-1.7699</v>
      </c>
      <c r="AQ43">
        <v>1.2155</v>
      </c>
      <c r="AR43">
        <v>8.0886999999999993</v>
      </c>
      <c r="AS43">
        <v>0.81950000000000001</v>
      </c>
      <c r="AT43">
        <v>-2.3035999999999999</v>
      </c>
      <c r="AU43" t="s">
        <v>283</v>
      </c>
      <c r="AV43" s="75">
        <v>0</v>
      </c>
      <c r="AW43" s="75">
        <v>0.28931000000000001</v>
      </c>
      <c r="AX43" s="75">
        <v>3.6362999999999999E-4</v>
      </c>
    </row>
    <row r="44" spans="2:50" x14ac:dyDescent="0.25">
      <c r="B44">
        <v>2</v>
      </c>
      <c r="C44" t="s">
        <v>268</v>
      </c>
      <c r="D44">
        <v>15</v>
      </c>
      <c r="E44">
        <v>-99</v>
      </c>
      <c r="F44">
        <v>-99</v>
      </c>
      <c r="G44">
        <v>-99</v>
      </c>
      <c r="H44">
        <v>11.35</v>
      </c>
      <c r="I44">
        <v>4</v>
      </c>
      <c r="J44">
        <v>30.7</v>
      </c>
      <c r="K44">
        <v>7.9285299999999996E-3</v>
      </c>
      <c r="L44">
        <v>6.48125E-3</v>
      </c>
      <c r="M44" s="75">
        <v>1.6051399999999999E-3</v>
      </c>
      <c r="N44" s="75">
        <v>13.785600000000001</v>
      </c>
      <c r="O44" s="75">
        <v>5.3600000000000002E-3</v>
      </c>
      <c r="P44" s="75">
        <v>9.6724999999999993E-6</v>
      </c>
      <c r="Q44" s="75">
        <v>1.2299999999999999E-8</v>
      </c>
      <c r="R44" s="75">
        <v>6.6383999999999996E-4</v>
      </c>
      <c r="S44" s="75">
        <v>1.5577999999999999E-5</v>
      </c>
      <c r="T44" s="75">
        <v>5.1149000000000001E-5</v>
      </c>
      <c r="U44" s="75">
        <v>0</v>
      </c>
      <c r="V44" s="75">
        <v>0</v>
      </c>
      <c r="W44" s="75">
        <v>5.4985000000000003E-5</v>
      </c>
      <c r="X44" s="75">
        <v>0</v>
      </c>
      <c r="Y44" s="75">
        <v>9.6382E-4</v>
      </c>
      <c r="Z44" s="75">
        <v>4.1644000000000003E-6</v>
      </c>
      <c r="AA44" s="75">
        <v>1.0712E-7</v>
      </c>
      <c r="AB44" s="75">
        <v>8.3711000000000002E-10</v>
      </c>
      <c r="AC44" s="75">
        <v>6.0785999999999997E-5</v>
      </c>
      <c r="AD44" s="75">
        <v>4.3788E-7</v>
      </c>
      <c r="AE44" s="75">
        <v>3.2305000000000002E-7</v>
      </c>
      <c r="AF44" s="75">
        <v>1.4212E-7</v>
      </c>
      <c r="AG44" s="75">
        <v>1.3003999999999999E-7</v>
      </c>
      <c r="AH44" s="75">
        <v>3.5131000000000002E-4</v>
      </c>
      <c r="AI44" s="75">
        <v>3.5693999999999999E-3</v>
      </c>
      <c r="AJ44" s="75">
        <v>0</v>
      </c>
      <c r="AK44">
        <v>-9.9978999999999996</v>
      </c>
      <c r="AL44">
        <v>0.62690000000000001</v>
      </c>
      <c r="AM44">
        <v>0.4889</v>
      </c>
      <c r="AN44">
        <v>5.6619999999999999</v>
      </c>
      <c r="AO44">
        <v>2.3965999999999998</v>
      </c>
      <c r="AP44">
        <v>-0.59230000000000005</v>
      </c>
      <c r="AQ44">
        <v>1.1071</v>
      </c>
      <c r="AR44">
        <v>5.8574999999999999</v>
      </c>
      <c r="AS44">
        <v>0.71350000000000002</v>
      </c>
      <c r="AT44">
        <v>-2.7686000000000002</v>
      </c>
      <c r="AU44" t="s">
        <v>284</v>
      </c>
      <c r="AV44" s="75">
        <v>0</v>
      </c>
      <c r="AW44" s="75">
        <v>0.30863000000000002</v>
      </c>
      <c r="AX44" s="75">
        <v>3.9681999999999999E-4</v>
      </c>
    </row>
    <row r="45" spans="2:50" x14ac:dyDescent="0.25">
      <c r="B45">
        <v>2</v>
      </c>
      <c r="C45" t="s">
        <v>268</v>
      </c>
      <c r="D45">
        <v>16</v>
      </c>
      <c r="E45">
        <v>-99</v>
      </c>
      <c r="F45">
        <v>-99</v>
      </c>
      <c r="G45">
        <v>-99</v>
      </c>
      <c r="H45">
        <v>11.55</v>
      </c>
      <c r="I45">
        <v>4</v>
      </c>
      <c r="J45">
        <v>28.1</v>
      </c>
      <c r="K45">
        <v>6.8420800000000004E-3</v>
      </c>
      <c r="L45">
        <v>7.0373399999999996E-3</v>
      </c>
      <c r="M45" s="75">
        <v>2.95722E-4</v>
      </c>
      <c r="N45" s="75">
        <v>2.5996999999999999</v>
      </c>
      <c r="O45" s="75">
        <v>3.1327999999999998E-3</v>
      </c>
      <c r="P45" s="75">
        <v>6.4309999999999999E-6</v>
      </c>
      <c r="Q45" s="75">
        <v>1.2299999999999999E-8</v>
      </c>
      <c r="R45" s="75">
        <v>1.4736E-3</v>
      </c>
      <c r="S45" s="75">
        <v>1.4460999999999999E-5</v>
      </c>
      <c r="T45" s="75">
        <v>4.3022000000000002E-5</v>
      </c>
      <c r="U45" s="75">
        <v>0</v>
      </c>
      <c r="V45" s="75">
        <v>0</v>
      </c>
      <c r="W45" s="75">
        <v>5.4604000000000001E-5</v>
      </c>
      <c r="X45" s="75">
        <v>8.5731999999999998E-5</v>
      </c>
      <c r="Y45" s="75">
        <v>3.8514000000000002E-4</v>
      </c>
      <c r="Z45" s="75">
        <v>1.9564999999999998E-6</v>
      </c>
      <c r="AA45" s="75">
        <v>3.2125E-10</v>
      </c>
      <c r="AB45" s="75">
        <v>1.1981000000000001E-7</v>
      </c>
      <c r="AC45" s="75">
        <v>5.6664000000000002E-10</v>
      </c>
      <c r="AD45" s="75">
        <v>1.4889000000000001E-6</v>
      </c>
      <c r="AE45" s="75">
        <v>9.9099000000000006E-7</v>
      </c>
      <c r="AF45" s="75">
        <v>2.8215999999999998E-7</v>
      </c>
      <c r="AG45" s="75">
        <v>4.1984000000000002E-10</v>
      </c>
      <c r="AH45" s="75">
        <v>2.6804999999999998E-4</v>
      </c>
      <c r="AI45" s="75">
        <v>4.7033999999999999E-3</v>
      </c>
      <c r="AJ45" s="75">
        <v>0</v>
      </c>
      <c r="AK45">
        <v>-15.534700000000001</v>
      </c>
      <c r="AL45">
        <v>-4.7271000000000001</v>
      </c>
      <c r="AM45">
        <v>4.0000000000000001E-3</v>
      </c>
      <c r="AN45">
        <v>0.34150000000000003</v>
      </c>
      <c r="AO45">
        <v>4.0115999999999996</v>
      </c>
      <c r="AP45">
        <v>-1.9962</v>
      </c>
      <c r="AQ45">
        <v>0.61140000000000005</v>
      </c>
      <c r="AR45">
        <v>-10.318199999999999</v>
      </c>
      <c r="AS45">
        <v>0.2135</v>
      </c>
      <c r="AT45">
        <v>-2.9424999999999999</v>
      </c>
      <c r="AU45" t="s">
        <v>285</v>
      </c>
      <c r="AV45" s="75">
        <v>0</v>
      </c>
      <c r="AW45" s="75">
        <v>0.26943</v>
      </c>
      <c r="AX45" s="75">
        <v>3.4245E-4</v>
      </c>
    </row>
    <row r="46" spans="2:50" x14ac:dyDescent="0.25">
      <c r="B46">
        <v>2</v>
      </c>
      <c r="C46" t="s">
        <v>268</v>
      </c>
      <c r="D46">
        <v>17</v>
      </c>
      <c r="E46">
        <v>-99</v>
      </c>
      <c r="F46">
        <v>-99</v>
      </c>
      <c r="G46">
        <v>-99</v>
      </c>
      <c r="H46">
        <v>11.52</v>
      </c>
      <c r="I46">
        <v>4</v>
      </c>
      <c r="J46">
        <v>30.4</v>
      </c>
      <c r="K46">
        <v>8.8807999999999995E-3</v>
      </c>
      <c r="L46">
        <v>6.3753400000000002E-3</v>
      </c>
      <c r="M46" s="75">
        <v>-9.8724199999999994E-4</v>
      </c>
      <c r="N46" s="75">
        <v>-8.3292900000000003</v>
      </c>
      <c r="O46" s="75">
        <v>4.5897999999999998E-3</v>
      </c>
      <c r="P46" s="75">
        <v>8.8791999999999996E-6</v>
      </c>
      <c r="Q46" s="75">
        <v>1.2299999999999999E-8</v>
      </c>
      <c r="R46" s="75">
        <v>4.4995000000000001E-4</v>
      </c>
      <c r="S46" s="75">
        <v>2.0516000000000001E-5</v>
      </c>
      <c r="T46" s="75">
        <v>4.5278999999999998E-5</v>
      </c>
      <c r="U46" s="75">
        <v>0</v>
      </c>
      <c r="V46" s="75">
        <v>4.0756000000000001E-5</v>
      </c>
      <c r="W46" s="75">
        <v>0</v>
      </c>
      <c r="X46" s="75">
        <v>0</v>
      </c>
      <c r="Y46" s="75">
        <v>8.2923000000000003E-4</v>
      </c>
      <c r="Z46" s="75">
        <v>4.6099999999999999E-6</v>
      </c>
      <c r="AA46" s="75">
        <v>4.6165999999999998E-8</v>
      </c>
      <c r="AB46" s="75">
        <v>8.3708999999999995E-10</v>
      </c>
      <c r="AC46" s="75">
        <v>8.7612000000000001E-6</v>
      </c>
      <c r="AD46" s="75">
        <v>6.1320999999999997E-8</v>
      </c>
      <c r="AE46" s="75">
        <v>1.5115E-7</v>
      </c>
      <c r="AF46" s="75">
        <v>1.1294E-7</v>
      </c>
      <c r="AG46" s="75">
        <v>2.1720000000000001E-7</v>
      </c>
      <c r="AH46" s="75">
        <v>3.4464000000000001E-4</v>
      </c>
      <c r="AI46" s="75">
        <v>5.1640000000000002E-3</v>
      </c>
      <c r="AJ46" s="75">
        <v>0</v>
      </c>
      <c r="AK46">
        <v>-11.1889</v>
      </c>
      <c r="AL46">
        <v>-0.39610000000000001</v>
      </c>
      <c r="AM46">
        <v>0.26700000000000002</v>
      </c>
      <c r="AN46">
        <v>4.6429</v>
      </c>
      <c r="AO46">
        <v>2.7957000000000001</v>
      </c>
      <c r="AP46">
        <v>-1.3572</v>
      </c>
      <c r="AQ46">
        <v>0.88400000000000001</v>
      </c>
      <c r="AR46">
        <v>2.6284999999999998</v>
      </c>
      <c r="AS46">
        <v>0.4899</v>
      </c>
      <c r="AT46">
        <v>-5.4916</v>
      </c>
      <c r="AU46" t="s">
        <v>286</v>
      </c>
      <c r="AV46" s="75">
        <v>0</v>
      </c>
      <c r="AW46" s="75">
        <v>0.2944</v>
      </c>
      <c r="AX46" s="75">
        <v>4.4448000000000003E-4</v>
      </c>
    </row>
    <row r="47" spans="2:50" x14ac:dyDescent="0.25">
      <c r="B47">
        <v>2</v>
      </c>
      <c r="C47" t="s">
        <v>268</v>
      </c>
      <c r="D47">
        <v>18</v>
      </c>
      <c r="E47">
        <v>-99</v>
      </c>
      <c r="F47">
        <v>-99</v>
      </c>
      <c r="G47">
        <v>-99</v>
      </c>
      <c r="H47">
        <v>11.23</v>
      </c>
      <c r="I47">
        <v>4</v>
      </c>
      <c r="J47">
        <v>30.2</v>
      </c>
      <c r="K47">
        <v>6.6032900000000004E-3</v>
      </c>
      <c r="L47">
        <v>4.9514800000000003E-3</v>
      </c>
      <c r="M47" s="75">
        <v>1.10053E-3</v>
      </c>
      <c r="N47" s="75">
        <v>12.098800000000001</v>
      </c>
      <c r="O47" s="75">
        <v>4.2412999999999999E-3</v>
      </c>
      <c r="P47" s="75">
        <v>7.1626999999999997E-5</v>
      </c>
      <c r="Q47" s="75">
        <v>4.3332000000000003E-6</v>
      </c>
      <c r="R47" s="75">
        <v>4.0004E-4</v>
      </c>
      <c r="S47" s="75">
        <v>2.2727000000000001E-5</v>
      </c>
      <c r="T47" s="75">
        <v>5.0216000000000002E-5</v>
      </c>
      <c r="U47" s="75">
        <v>0</v>
      </c>
      <c r="V47" s="75">
        <v>4.1044000000000002E-5</v>
      </c>
      <c r="W47" s="75">
        <v>5.5640000000000003E-5</v>
      </c>
      <c r="X47" s="75">
        <v>0</v>
      </c>
      <c r="Y47" s="75">
        <v>7.9920000000000002E-4</v>
      </c>
      <c r="Z47" s="75">
        <v>3.5516999999999998E-6</v>
      </c>
      <c r="AA47" s="75">
        <v>3.6488999999999998E-7</v>
      </c>
      <c r="AB47" s="75">
        <v>3.0949E-7</v>
      </c>
      <c r="AC47" s="75">
        <v>3.4600000000000001E-4</v>
      </c>
      <c r="AD47" s="75">
        <v>1.5335999999999999E-7</v>
      </c>
      <c r="AE47" s="75">
        <v>1.8599E-6</v>
      </c>
      <c r="AF47" s="75">
        <v>2.8518000000000002E-7</v>
      </c>
      <c r="AG47" s="75">
        <v>1.5405000000000001E-7</v>
      </c>
      <c r="AH47" s="75">
        <v>1.1222000000000001E-4</v>
      </c>
      <c r="AI47" s="75">
        <v>2.5864E-3</v>
      </c>
      <c r="AJ47" s="75">
        <v>0</v>
      </c>
      <c r="AK47">
        <v>-9.0212000000000003</v>
      </c>
      <c r="AL47">
        <v>1.4802999999999999</v>
      </c>
      <c r="AM47">
        <v>0.55379999999999996</v>
      </c>
      <c r="AN47">
        <v>6.5217999999999998</v>
      </c>
      <c r="AO47">
        <v>3.7128000000000001</v>
      </c>
      <c r="AP47">
        <v>-1.1547000000000001</v>
      </c>
      <c r="AQ47">
        <v>1.17</v>
      </c>
      <c r="AR47">
        <v>8.5541</v>
      </c>
      <c r="AS47">
        <v>0.77549999999999997</v>
      </c>
      <c r="AT47">
        <v>-2.9430999999999998</v>
      </c>
      <c r="AU47" t="s">
        <v>287</v>
      </c>
      <c r="AV47" s="75">
        <v>0</v>
      </c>
      <c r="AW47" s="75">
        <v>0.26863999999999999</v>
      </c>
      <c r="AX47" s="75">
        <v>3.3049000000000002E-4</v>
      </c>
    </row>
    <row r="48" spans="2:50" x14ac:dyDescent="0.25">
      <c r="B48">
        <v>2</v>
      </c>
      <c r="C48" t="s">
        <v>268</v>
      </c>
      <c r="D48">
        <v>19</v>
      </c>
      <c r="E48">
        <v>-99</v>
      </c>
      <c r="F48">
        <v>-99</v>
      </c>
      <c r="G48">
        <v>-99</v>
      </c>
      <c r="H48">
        <v>11.32</v>
      </c>
      <c r="I48">
        <v>4</v>
      </c>
      <c r="J48">
        <v>30.9</v>
      </c>
      <c r="K48">
        <v>7.6301099999999998E-3</v>
      </c>
      <c r="L48">
        <v>5.5314300000000004E-3</v>
      </c>
      <c r="M48" s="75">
        <v>9.6587099999999998E-4</v>
      </c>
      <c r="N48" s="75">
        <v>9.3428799999999992</v>
      </c>
      <c r="O48" s="75">
        <v>4.9290999999999996E-3</v>
      </c>
      <c r="P48" s="75">
        <v>7.4414999999999998E-6</v>
      </c>
      <c r="Q48" s="75">
        <v>1.7929E-6</v>
      </c>
      <c r="R48" s="75">
        <v>3.6460000000000003E-4</v>
      </c>
      <c r="S48" s="75">
        <v>2.5786E-5</v>
      </c>
      <c r="T48" s="75">
        <v>5.1372999999999998E-5</v>
      </c>
      <c r="U48" s="75">
        <v>0</v>
      </c>
      <c r="V48" s="75">
        <v>4.2420999999999999E-5</v>
      </c>
      <c r="W48" s="75">
        <v>5.5469E-5</v>
      </c>
      <c r="X48" s="75">
        <v>0</v>
      </c>
      <c r="Y48" s="75">
        <v>9.9233000000000003E-4</v>
      </c>
      <c r="Z48" s="75">
        <v>2.9608000000000001E-6</v>
      </c>
      <c r="AA48" s="75">
        <v>1.2625999999999999E-7</v>
      </c>
      <c r="AB48" s="75">
        <v>8.3708999999999995E-10</v>
      </c>
      <c r="AC48" s="75">
        <v>1.2085E-4</v>
      </c>
      <c r="AD48" s="75">
        <v>7.0197000000000003E-8</v>
      </c>
      <c r="AE48" s="75">
        <v>3.1646000000000002E-7</v>
      </c>
      <c r="AF48" s="75">
        <v>1.5965999999999999E-7</v>
      </c>
      <c r="AG48" s="75">
        <v>1.1818E-7</v>
      </c>
      <c r="AH48" s="75">
        <v>4.2122000000000001E-5</v>
      </c>
      <c r="AI48" s="75">
        <v>3.3587000000000001E-3</v>
      </c>
      <c r="AJ48" s="75">
        <v>0</v>
      </c>
      <c r="AK48">
        <v>-9.6293000000000006</v>
      </c>
      <c r="AL48">
        <v>0.96689999999999998</v>
      </c>
      <c r="AM48">
        <v>0.52539999999999998</v>
      </c>
      <c r="AN48">
        <v>5.9993999999999996</v>
      </c>
      <c r="AO48">
        <v>2.3449</v>
      </c>
      <c r="AP48">
        <v>-2.2997999999999998</v>
      </c>
      <c r="AQ48">
        <v>1.1445000000000001</v>
      </c>
      <c r="AR48">
        <v>6.9008000000000003</v>
      </c>
      <c r="AS48">
        <v>0.75109999999999999</v>
      </c>
      <c r="AT48">
        <v>-4.1577000000000002</v>
      </c>
      <c r="AU48" t="s">
        <v>288</v>
      </c>
      <c r="AV48" s="75">
        <v>0</v>
      </c>
      <c r="AW48" s="75">
        <v>0.27173000000000003</v>
      </c>
      <c r="AX48" s="75">
        <v>3.8189000000000002E-4</v>
      </c>
    </row>
    <row r="49" spans="2:50" x14ac:dyDescent="0.25">
      <c r="B49">
        <v>2</v>
      </c>
      <c r="C49" t="s">
        <v>268</v>
      </c>
      <c r="D49">
        <v>20</v>
      </c>
      <c r="E49">
        <v>-99</v>
      </c>
      <c r="F49">
        <v>-99</v>
      </c>
      <c r="G49">
        <v>-99</v>
      </c>
      <c r="H49">
        <v>11.47</v>
      </c>
      <c r="I49">
        <v>4</v>
      </c>
      <c r="J49">
        <v>30.3</v>
      </c>
      <c r="K49">
        <v>6.9940899999999997E-3</v>
      </c>
      <c r="L49">
        <v>7.2897400000000003E-3</v>
      </c>
      <c r="M49" s="75">
        <v>5.3583700000000005E-4</v>
      </c>
      <c r="N49" s="75">
        <v>4.7722800000000003</v>
      </c>
      <c r="O49" s="75">
        <v>2.4789E-3</v>
      </c>
      <c r="P49" s="75">
        <v>5.5636999999999998E-6</v>
      </c>
      <c r="Q49" s="75">
        <v>1.2299999999999999E-8</v>
      </c>
      <c r="R49" s="75">
        <v>1.8537E-3</v>
      </c>
      <c r="S49" s="75">
        <v>2.6254E-5</v>
      </c>
      <c r="T49" s="75">
        <v>4.1470000000000001E-5</v>
      </c>
      <c r="U49" s="75">
        <v>0</v>
      </c>
      <c r="V49" s="75">
        <v>0</v>
      </c>
      <c r="W49" s="75">
        <v>5.6746000000000002E-5</v>
      </c>
      <c r="X49" s="75">
        <v>1.2705999999999999E-4</v>
      </c>
      <c r="Y49" s="75">
        <v>4.8670000000000001E-4</v>
      </c>
      <c r="Z49" s="75">
        <v>1.4493E-6</v>
      </c>
      <c r="AA49" s="75">
        <v>3.2125E-10</v>
      </c>
      <c r="AB49" s="75">
        <v>8.3706999999999998E-10</v>
      </c>
      <c r="AC49" s="75">
        <v>5.6663000000000004E-10</v>
      </c>
      <c r="AD49" s="75">
        <v>7.6097999999999998E-8</v>
      </c>
      <c r="AE49" s="75">
        <v>1.2045E-7</v>
      </c>
      <c r="AF49" s="75">
        <v>2.1703000000000001E-7</v>
      </c>
      <c r="AG49" s="75">
        <v>4.1984000000000002E-10</v>
      </c>
      <c r="AH49" s="75">
        <v>1.1488000000000001E-5</v>
      </c>
      <c r="AI49" s="75">
        <v>4.5944999999999996E-3</v>
      </c>
      <c r="AJ49" s="75">
        <v>0</v>
      </c>
      <c r="AK49">
        <v>-15.2852</v>
      </c>
      <c r="AL49">
        <v>-4.5429000000000004</v>
      </c>
      <c r="AM49">
        <v>8.7800000000000003E-2</v>
      </c>
      <c r="AN49">
        <v>0.49730000000000002</v>
      </c>
      <c r="AO49">
        <v>2.6440000000000001</v>
      </c>
      <c r="AP49">
        <v>-4.5126999999999997</v>
      </c>
      <c r="AQ49">
        <v>0.70450000000000002</v>
      </c>
      <c r="AR49">
        <v>-9.7589000000000006</v>
      </c>
      <c r="AS49">
        <v>0.31009999999999999</v>
      </c>
      <c r="AT49">
        <v>-5.0250000000000004</v>
      </c>
      <c r="AU49" t="s">
        <v>289</v>
      </c>
      <c r="AV49" s="75">
        <v>0</v>
      </c>
      <c r="AW49" s="75">
        <v>0.25783</v>
      </c>
      <c r="AX49" s="75">
        <v>3.5005000000000002E-4</v>
      </c>
    </row>
    <row r="51" spans="2:50" x14ac:dyDescent="0.25">
      <c r="B51" s="109" t="s">
        <v>436</v>
      </c>
    </row>
    <row r="52" spans="2:50" x14ac:dyDescent="0.25">
      <c r="B52" t="s">
        <v>478</v>
      </c>
      <c r="C52" t="s">
        <v>225</v>
      </c>
      <c r="D52" t="s">
        <v>226</v>
      </c>
      <c r="E52" t="s">
        <v>227</v>
      </c>
      <c r="F52" t="s">
        <v>228</v>
      </c>
      <c r="G52" t="s">
        <v>229</v>
      </c>
      <c r="H52" t="s">
        <v>230</v>
      </c>
      <c r="I52" t="s">
        <v>231</v>
      </c>
      <c r="J52" t="s">
        <v>232</v>
      </c>
      <c r="K52" t="s">
        <v>233</v>
      </c>
      <c r="L52" t="s">
        <v>234</v>
      </c>
      <c r="M52" t="s">
        <v>235</v>
      </c>
      <c r="N52" t="s">
        <v>236</v>
      </c>
      <c r="O52" t="s">
        <v>237</v>
      </c>
      <c r="P52" t="s">
        <v>238</v>
      </c>
      <c r="Q52" t="s">
        <v>239</v>
      </c>
      <c r="R52" t="s">
        <v>240</v>
      </c>
      <c r="S52" t="s">
        <v>241</v>
      </c>
      <c r="T52" t="s">
        <v>242</v>
      </c>
      <c r="U52" t="s">
        <v>243</v>
      </c>
      <c r="V52" t="s">
        <v>244</v>
      </c>
      <c r="W52" t="s">
        <v>245</v>
      </c>
      <c r="X52" t="s">
        <v>246</v>
      </c>
      <c r="Y52" t="s">
        <v>247</v>
      </c>
      <c r="Z52" t="s">
        <v>248</v>
      </c>
      <c r="AA52" t="s">
        <v>249</v>
      </c>
      <c r="AB52" t="s">
        <v>250</v>
      </c>
      <c r="AC52" t="s">
        <v>251</v>
      </c>
      <c r="AD52" t="s">
        <v>252</v>
      </c>
      <c r="AE52" t="s">
        <v>253</v>
      </c>
      <c r="AF52" t="s">
        <v>254</v>
      </c>
      <c r="AG52" t="s">
        <v>255</v>
      </c>
      <c r="AH52" t="s">
        <v>256</v>
      </c>
      <c r="AI52" t="s">
        <v>257</v>
      </c>
      <c r="AJ52" t="s">
        <v>258</v>
      </c>
      <c r="AK52" t="s">
        <v>470</v>
      </c>
      <c r="AL52" t="s">
        <v>259</v>
      </c>
      <c r="AM52" t="s">
        <v>260</v>
      </c>
      <c r="AN52" t="s">
        <v>261</v>
      </c>
      <c r="AO52" t="s">
        <v>262</v>
      </c>
      <c r="AP52" t="s">
        <v>263</v>
      </c>
      <c r="AQ52" t="s">
        <v>471</v>
      </c>
      <c r="AR52" t="s">
        <v>472</v>
      </c>
      <c r="AS52" t="s">
        <v>473</v>
      </c>
      <c r="AT52" t="s">
        <v>474</v>
      </c>
      <c r="AU52" t="s">
        <v>264</v>
      </c>
      <c r="AV52" t="s">
        <v>265</v>
      </c>
      <c r="AW52" t="s">
        <v>266</v>
      </c>
      <c r="AX52" t="s">
        <v>267</v>
      </c>
    </row>
    <row r="53" spans="2:50" x14ac:dyDescent="0.25">
      <c r="B53">
        <v>2</v>
      </c>
      <c r="C53" t="s">
        <v>268</v>
      </c>
      <c r="D53">
        <v>1</v>
      </c>
      <c r="E53">
        <v>-99</v>
      </c>
      <c r="F53">
        <v>-99</v>
      </c>
      <c r="G53">
        <v>-99</v>
      </c>
      <c r="H53">
        <v>12.1759</v>
      </c>
      <c r="I53">
        <v>4</v>
      </c>
      <c r="J53">
        <v>25.6</v>
      </c>
      <c r="K53">
        <v>3.7874400000000003E-2</v>
      </c>
      <c r="L53">
        <v>2.4428499999999999E-2</v>
      </c>
      <c r="M53" s="75">
        <v>-2.53529E-17</v>
      </c>
      <c r="N53" s="75">
        <v>-5.5556499999999998E-14</v>
      </c>
      <c r="O53" s="75">
        <v>1.9439000000000001E-2</v>
      </c>
      <c r="P53" s="75">
        <v>2.6003000000000002E-5</v>
      </c>
      <c r="Q53" s="75">
        <v>1.2305999999999999E-8</v>
      </c>
      <c r="R53" s="75">
        <v>1.8134E-3</v>
      </c>
      <c r="S53" s="75">
        <v>6.1940999999999995E-5</v>
      </c>
      <c r="T53" s="75">
        <v>9.2126999999999994E-5</v>
      </c>
      <c r="U53" s="75">
        <v>0</v>
      </c>
      <c r="V53" s="75">
        <v>0</v>
      </c>
      <c r="W53" s="75">
        <v>5.1073999999999999E-5</v>
      </c>
      <c r="X53" s="75">
        <v>0</v>
      </c>
      <c r="Y53" s="75">
        <v>4.9881999999999999E-3</v>
      </c>
      <c r="Z53" s="75">
        <v>9.9021999999999998E-6</v>
      </c>
      <c r="AA53" s="75">
        <v>4.9829E-7</v>
      </c>
      <c r="AB53" s="75">
        <v>1.1255E-7</v>
      </c>
      <c r="AC53" s="75">
        <v>5.6692000000000004E-10</v>
      </c>
      <c r="AD53" s="75">
        <v>1.9889000000000001E-6</v>
      </c>
      <c r="AE53" s="75">
        <v>1.1535000000000001E-6</v>
      </c>
      <c r="AF53" s="75">
        <v>2.6593999999999999E-6</v>
      </c>
      <c r="AG53" s="75">
        <v>1.5907000000000001E-7</v>
      </c>
      <c r="AH53" s="75">
        <v>3.5480000000000002E-6</v>
      </c>
      <c r="AI53" s="75">
        <v>1.7609E-2</v>
      </c>
      <c r="AJ53" s="75">
        <v>0</v>
      </c>
      <c r="AK53">
        <v>-16.9145</v>
      </c>
      <c r="AL53">
        <v>-5.4981</v>
      </c>
      <c r="AM53">
        <v>0.57469999999999999</v>
      </c>
      <c r="AN53">
        <v>-0.39650000000000002</v>
      </c>
      <c r="AO53">
        <v>5.1646999999999998</v>
      </c>
      <c r="AP53">
        <v>-6.1776999999999997</v>
      </c>
      <c r="AQ53">
        <v>1.1716</v>
      </c>
      <c r="AR53">
        <v>-13.171099999999999</v>
      </c>
      <c r="AS53">
        <v>0.76949999999999996</v>
      </c>
      <c r="AT53">
        <v>-6.6952999999999996</v>
      </c>
      <c r="AU53" t="s">
        <v>270</v>
      </c>
      <c r="AV53" s="75">
        <v>0</v>
      </c>
      <c r="AW53" s="75">
        <v>1.127</v>
      </c>
      <c r="AX53" s="75">
        <v>1.8956000000000001E-3</v>
      </c>
    </row>
    <row r="54" spans="2:50" x14ac:dyDescent="0.25">
      <c r="B54">
        <v>2</v>
      </c>
      <c r="C54" t="s">
        <v>268</v>
      </c>
      <c r="D54">
        <v>2</v>
      </c>
      <c r="E54">
        <v>-99</v>
      </c>
      <c r="F54">
        <v>-99</v>
      </c>
      <c r="G54">
        <v>-99</v>
      </c>
      <c r="H54">
        <v>12.167899999999999</v>
      </c>
      <c r="I54">
        <v>4</v>
      </c>
      <c r="J54">
        <v>25.6</v>
      </c>
      <c r="K54">
        <v>3.2702200000000001E-2</v>
      </c>
      <c r="L54">
        <v>2.2865300000000002E-2</v>
      </c>
      <c r="M54" s="75">
        <v>-1.8532500000000001E-16</v>
      </c>
      <c r="N54" s="75">
        <v>-4.3076299999999999E-13</v>
      </c>
      <c r="O54" s="75">
        <v>1.8737E-2</v>
      </c>
      <c r="P54" s="75">
        <v>1.0007E-4</v>
      </c>
      <c r="Q54" s="75">
        <v>1.2305999999999999E-8</v>
      </c>
      <c r="R54" s="75">
        <v>1.487E-3</v>
      </c>
      <c r="S54" s="75">
        <v>2.8561999999999999E-5</v>
      </c>
      <c r="T54" s="75">
        <v>2.7820999999999998E-4</v>
      </c>
      <c r="U54" s="75">
        <v>0</v>
      </c>
      <c r="V54" s="75">
        <v>0</v>
      </c>
      <c r="W54" s="75">
        <v>5.2979000000000002E-5</v>
      </c>
      <c r="X54" s="75">
        <v>0</v>
      </c>
      <c r="Y54" s="75">
        <v>3.7382000000000001E-3</v>
      </c>
      <c r="Z54" s="75">
        <v>1.5778999999999999E-5</v>
      </c>
      <c r="AA54" s="75">
        <v>7.2770000000000004E-7</v>
      </c>
      <c r="AB54" s="75">
        <v>8.3746000000000002E-10</v>
      </c>
      <c r="AC54" s="75">
        <v>1.3814E-5</v>
      </c>
      <c r="AD54" s="75">
        <v>5.7474000000000002E-7</v>
      </c>
      <c r="AE54" s="75">
        <v>1.7046999999999999E-7</v>
      </c>
      <c r="AF54" s="75">
        <v>2.2230000000000001E-6</v>
      </c>
      <c r="AG54" s="75">
        <v>4.2043000000000001E-7</v>
      </c>
      <c r="AH54" s="75">
        <v>2.0986999999999999E-4</v>
      </c>
      <c r="AI54" s="75">
        <v>1.7215000000000001E-2</v>
      </c>
      <c r="AJ54" s="75">
        <v>0</v>
      </c>
      <c r="AK54">
        <v>-12.5099</v>
      </c>
      <c r="AL54">
        <v>-1.1015999999999999</v>
      </c>
      <c r="AM54">
        <v>0.45929999999999999</v>
      </c>
      <c r="AN54">
        <v>4</v>
      </c>
      <c r="AO54">
        <v>3.4874000000000001</v>
      </c>
      <c r="AP54">
        <v>-2.8321999999999998</v>
      </c>
      <c r="AQ54">
        <v>1.0561</v>
      </c>
      <c r="AR54">
        <v>2.6499999999999999E-2</v>
      </c>
      <c r="AS54">
        <v>0.65400000000000003</v>
      </c>
      <c r="AT54">
        <v>-7.7111000000000001</v>
      </c>
      <c r="AU54" t="s">
        <v>271</v>
      </c>
      <c r="AV54" s="75">
        <v>0</v>
      </c>
      <c r="AW54" s="75">
        <v>1.0443</v>
      </c>
      <c r="AX54" s="75">
        <v>1.6367E-3</v>
      </c>
    </row>
    <row r="55" spans="2:50" x14ac:dyDescent="0.25">
      <c r="B55">
        <v>2</v>
      </c>
      <c r="C55" t="s">
        <v>268</v>
      </c>
      <c r="D55">
        <v>3</v>
      </c>
      <c r="E55">
        <v>-99</v>
      </c>
      <c r="F55">
        <v>-99</v>
      </c>
      <c r="G55">
        <v>-99</v>
      </c>
      <c r="H55">
        <v>12.0337</v>
      </c>
      <c r="I55">
        <v>4</v>
      </c>
      <c r="J55">
        <v>29.3</v>
      </c>
      <c r="K55">
        <v>3.6483599999999998E-2</v>
      </c>
      <c r="L55">
        <v>2.3413300000000001E-2</v>
      </c>
      <c r="M55" s="75">
        <v>-3.0756700000000002E-17</v>
      </c>
      <c r="N55" s="75">
        <v>-6.9654699999999998E-14</v>
      </c>
      <c r="O55" s="75">
        <v>1.9494999999999998E-2</v>
      </c>
      <c r="P55" s="75">
        <v>2.4973999999999998E-5</v>
      </c>
      <c r="Q55" s="75">
        <v>1.2305999999999999E-8</v>
      </c>
      <c r="R55" s="75">
        <v>1.4177E-3</v>
      </c>
      <c r="S55" s="75">
        <v>7.8427E-5</v>
      </c>
      <c r="T55" s="75">
        <v>8.7781000000000005E-5</v>
      </c>
      <c r="U55" s="75">
        <v>0</v>
      </c>
      <c r="V55" s="75">
        <v>0</v>
      </c>
      <c r="W55" s="75">
        <v>2.2860999999999999E-4</v>
      </c>
      <c r="X55" s="75">
        <v>0</v>
      </c>
      <c r="Y55" s="75">
        <v>4.8323999999999997E-3</v>
      </c>
      <c r="Z55" s="75">
        <v>1.7385999999999999E-5</v>
      </c>
      <c r="AA55" s="75">
        <v>4.3004E-7</v>
      </c>
      <c r="AB55" s="75">
        <v>8.3749999999999995E-10</v>
      </c>
      <c r="AC55" s="75">
        <v>4.6622E-7</v>
      </c>
      <c r="AD55" s="75">
        <v>9.9679000000000002E-8</v>
      </c>
      <c r="AE55" s="75">
        <v>1.3890999999999999E-7</v>
      </c>
      <c r="AF55" s="75">
        <v>2.7655999999999998E-6</v>
      </c>
      <c r="AG55" s="75">
        <v>4.1483999999999997E-7</v>
      </c>
      <c r="AH55" s="75">
        <v>2.8151000000000001E-4</v>
      </c>
      <c r="AI55" s="75">
        <v>1.6625000000000001E-2</v>
      </c>
      <c r="AJ55" s="75">
        <v>0</v>
      </c>
      <c r="AK55">
        <v>-13.5596</v>
      </c>
      <c r="AL55">
        <v>-2.2604000000000002</v>
      </c>
      <c r="AM55">
        <v>0.53820000000000001</v>
      </c>
      <c r="AN55">
        <v>2.7928999999999999</v>
      </c>
      <c r="AO55">
        <v>3.7530000000000001</v>
      </c>
      <c r="AP55">
        <v>-2.3323999999999998</v>
      </c>
      <c r="AQ55">
        <v>1.151</v>
      </c>
      <c r="AR55">
        <v>-3.4409000000000001</v>
      </c>
      <c r="AS55">
        <v>0.755</v>
      </c>
      <c r="AT55">
        <v>-8.3880999999999997</v>
      </c>
      <c r="AU55" t="s">
        <v>272</v>
      </c>
      <c r="AV55" s="75">
        <v>0</v>
      </c>
      <c r="AW55" s="75">
        <v>1.1185</v>
      </c>
      <c r="AX55" s="75">
        <v>1.8259999999999999E-3</v>
      </c>
    </row>
    <row r="56" spans="2:50" x14ac:dyDescent="0.25">
      <c r="B56">
        <v>2</v>
      </c>
      <c r="C56" t="s">
        <v>268</v>
      </c>
      <c r="D56">
        <v>4</v>
      </c>
      <c r="E56">
        <v>-99</v>
      </c>
      <c r="F56">
        <v>-99</v>
      </c>
      <c r="G56">
        <v>-99</v>
      </c>
      <c r="H56">
        <v>12.4871</v>
      </c>
      <c r="I56">
        <v>4</v>
      </c>
      <c r="J56">
        <v>30.2</v>
      </c>
      <c r="K56">
        <v>5.70342E-2</v>
      </c>
      <c r="L56">
        <v>6.4929500000000001E-2</v>
      </c>
      <c r="M56" s="75">
        <v>-8.7280099999999996E-15</v>
      </c>
      <c r="N56" s="75">
        <v>-7.9870699999999998E-12</v>
      </c>
      <c r="O56" s="75">
        <v>3.1866999999999999E-2</v>
      </c>
      <c r="P56" s="75">
        <v>3.9079000000000003E-5</v>
      </c>
      <c r="Q56" s="75">
        <v>1.5564E-6</v>
      </c>
      <c r="R56" s="75">
        <v>1.2721E-2</v>
      </c>
      <c r="S56" s="75">
        <v>2.4590999999999999E-5</v>
      </c>
      <c r="T56" s="75">
        <v>1.1828E-4</v>
      </c>
      <c r="U56" s="75">
        <v>7.9074999999999998E-5</v>
      </c>
      <c r="V56" s="75">
        <v>0</v>
      </c>
      <c r="W56" s="75">
        <v>5.0974999999999999E-5</v>
      </c>
      <c r="X56" s="75">
        <v>0</v>
      </c>
      <c r="Y56" s="75">
        <v>8.5796E-6</v>
      </c>
      <c r="Z56" s="75">
        <v>2.7595999999999998E-6</v>
      </c>
      <c r="AA56" s="75">
        <v>3.9007E-7</v>
      </c>
      <c r="AB56" s="75">
        <v>8.38E-10</v>
      </c>
      <c r="AC56" s="75">
        <v>4.4336999999999996E-6</v>
      </c>
      <c r="AD56" s="75">
        <v>3.5436E-7</v>
      </c>
      <c r="AE56" s="75">
        <v>2.7424E-7</v>
      </c>
      <c r="AF56" s="75">
        <v>3.0731999999999998E-7</v>
      </c>
      <c r="AG56" s="75">
        <v>4.2029999999999999E-10</v>
      </c>
      <c r="AH56" s="75">
        <v>1.7501000000000001E-5</v>
      </c>
      <c r="AI56" s="75">
        <v>5.4290999999999999E-2</v>
      </c>
      <c r="AJ56" s="75">
        <v>0</v>
      </c>
      <c r="AK56">
        <v>-13.4803</v>
      </c>
      <c r="AL56">
        <v>-1.7222999999999999</v>
      </c>
      <c r="AM56">
        <v>-2.7374000000000001</v>
      </c>
      <c r="AN56">
        <v>3.3199000000000001</v>
      </c>
      <c r="AO56">
        <v>4.5372000000000003</v>
      </c>
      <c r="AP56">
        <v>-12.567600000000001</v>
      </c>
      <c r="AQ56">
        <v>-2.1206</v>
      </c>
      <c r="AR56">
        <v>-2.3075000000000001</v>
      </c>
      <c r="AS56">
        <v>-2.5150999999999999</v>
      </c>
      <c r="AT56">
        <v>-10.2531</v>
      </c>
      <c r="AU56" t="s">
        <v>273</v>
      </c>
      <c r="AV56" s="75">
        <v>0</v>
      </c>
      <c r="AW56" s="75">
        <v>2.2258</v>
      </c>
      <c r="AX56" s="75">
        <v>2.8546000000000001E-3</v>
      </c>
    </row>
    <row r="57" spans="2:50" x14ac:dyDescent="0.25">
      <c r="B57">
        <v>2</v>
      </c>
      <c r="C57" t="s">
        <v>268</v>
      </c>
      <c r="D57">
        <v>5</v>
      </c>
      <c r="E57">
        <v>-99</v>
      </c>
      <c r="F57">
        <v>-99</v>
      </c>
      <c r="G57">
        <v>-99</v>
      </c>
      <c r="H57">
        <v>11.8001</v>
      </c>
      <c r="I57">
        <v>4</v>
      </c>
      <c r="J57">
        <v>29.8</v>
      </c>
      <c r="K57">
        <v>1.91927E-2</v>
      </c>
      <c r="L57">
        <v>1.3117200000000001E-2</v>
      </c>
      <c r="M57" s="75">
        <v>-1.9259599999999998E-15</v>
      </c>
      <c r="N57" s="75">
        <v>-7.8615199999999994E-12</v>
      </c>
      <c r="O57" s="75">
        <v>1.0491E-2</v>
      </c>
      <c r="P57" s="75">
        <v>1.4139E-5</v>
      </c>
      <c r="Q57" s="75">
        <v>1.2302E-8</v>
      </c>
      <c r="R57" s="75">
        <v>9.1153999999999996E-4</v>
      </c>
      <c r="S57" s="75">
        <v>3.3636000000000001E-5</v>
      </c>
      <c r="T57" s="75">
        <v>5.8182E-5</v>
      </c>
      <c r="U57" s="75">
        <v>0</v>
      </c>
      <c r="V57" s="75">
        <v>0</v>
      </c>
      <c r="W57" s="75">
        <v>5.0214999999999999E-5</v>
      </c>
      <c r="X57" s="75">
        <v>0</v>
      </c>
      <c r="Y57" s="75">
        <v>2.3324000000000001E-3</v>
      </c>
      <c r="Z57" s="75">
        <v>6.9534999999999996E-6</v>
      </c>
      <c r="AA57" s="75">
        <v>2.0590000000000001E-7</v>
      </c>
      <c r="AB57" s="75">
        <v>8.3723000000000001E-10</v>
      </c>
      <c r="AC57" s="75">
        <v>5.6674000000000005E-10</v>
      </c>
      <c r="AD57" s="75">
        <v>7.2853999999999998E-8</v>
      </c>
      <c r="AE57" s="75">
        <v>1.4676E-7</v>
      </c>
      <c r="AF57" s="75">
        <v>8.4951000000000004E-7</v>
      </c>
      <c r="AG57" s="75">
        <v>1.24E-7</v>
      </c>
      <c r="AH57" s="75">
        <v>3.3303999999999998E-5</v>
      </c>
      <c r="AI57" s="75">
        <v>9.7379000000000007E-3</v>
      </c>
      <c r="AJ57" s="75">
        <v>0</v>
      </c>
      <c r="AK57">
        <v>-15.9742</v>
      </c>
      <c r="AL57">
        <v>-4.9053000000000004</v>
      </c>
      <c r="AM57">
        <v>0.4481</v>
      </c>
      <c r="AN57">
        <v>0.1414</v>
      </c>
      <c r="AO57">
        <v>3.3607999999999998</v>
      </c>
      <c r="AP57">
        <v>-3.7225000000000001</v>
      </c>
      <c r="AQ57">
        <v>1.0627</v>
      </c>
      <c r="AR57">
        <v>-11.1592</v>
      </c>
      <c r="AS57">
        <v>0.66759999999999997</v>
      </c>
      <c r="AT57">
        <v>-7.1391999999999998</v>
      </c>
      <c r="AU57" t="s">
        <v>274</v>
      </c>
      <c r="AV57" s="75">
        <v>0</v>
      </c>
      <c r="AW57" s="75">
        <v>0.59153</v>
      </c>
      <c r="AX57" s="75">
        <v>9.6060000000000004E-4</v>
      </c>
    </row>
    <row r="58" spans="2:50" x14ac:dyDescent="0.25">
      <c r="B58">
        <v>2</v>
      </c>
      <c r="C58" t="s">
        <v>268</v>
      </c>
      <c r="D58">
        <v>6</v>
      </c>
      <c r="E58">
        <v>-99</v>
      </c>
      <c r="F58">
        <v>-99</v>
      </c>
      <c r="G58">
        <v>-99</v>
      </c>
      <c r="H58">
        <v>11.835900000000001</v>
      </c>
      <c r="I58">
        <v>4</v>
      </c>
      <c r="J58">
        <v>30.1</v>
      </c>
      <c r="K58">
        <v>2.1127799999999999E-2</v>
      </c>
      <c r="L58">
        <v>1.49354E-2</v>
      </c>
      <c r="M58" s="75">
        <v>-1.6656900000000001E-15</v>
      </c>
      <c r="N58" s="75">
        <v>-6.0025300000000003E-12</v>
      </c>
      <c r="O58" s="75">
        <v>1.1727E-2</v>
      </c>
      <c r="P58" s="75">
        <v>6.2150999999999995E-5</v>
      </c>
      <c r="Q58" s="75">
        <v>1.2302999999999999E-8</v>
      </c>
      <c r="R58" s="75">
        <v>1.1077999999999999E-3</v>
      </c>
      <c r="S58" s="75">
        <v>1.6592000000000001E-4</v>
      </c>
      <c r="T58" s="75">
        <v>8.3807999999999994E-5</v>
      </c>
      <c r="U58" s="75">
        <v>0</v>
      </c>
      <c r="V58" s="75">
        <v>4.2243000000000002E-5</v>
      </c>
      <c r="W58" s="75">
        <v>5.3118000000000002E-5</v>
      </c>
      <c r="X58" s="75">
        <v>0</v>
      </c>
      <c r="Y58" s="75">
        <v>2.4697E-3</v>
      </c>
      <c r="Z58" s="75">
        <v>1.0930999999999999E-5</v>
      </c>
      <c r="AA58" s="75">
        <v>4.1855E-7</v>
      </c>
      <c r="AB58" s="75">
        <v>1.0959E-7</v>
      </c>
      <c r="AC58" s="75">
        <v>4.1075000000000002E-5</v>
      </c>
      <c r="AD58" s="75">
        <v>1.5240999999999999E-6</v>
      </c>
      <c r="AE58" s="75">
        <v>7.6878000000000003E-7</v>
      </c>
      <c r="AF58" s="75">
        <v>9.9778000000000008E-7</v>
      </c>
      <c r="AG58" s="75">
        <v>3.2366999999999999E-7</v>
      </c>
      <c r="AH58" s="75">
        <v>1.4920999999999999E-4</v>
      </c>
      <c r="AI58" s="75">
        <v>1.0881E-2</v>
      </c>
      <c r="AJ58" s="75">
        <v>0</v>
      </c>
      <c r="AK58">
        <v>-11.176</v>
      </c>
      <c r="AL58">
        <v>-6.93E-2</v>
      </c>
      <c r="AM58">
        <v>0.4209</v>
      </c>
      <c r="AN58">
        <v>4.9736000000000002</v>
      </c>
      <c r="AO58">
        <v>4.9564000000000004</v>
      </c>
      <c r="AP58">
        <v>-2.5931999999999999</v>
      </c>
      <c r="AQ58">
        <v>1.0367999999999999</v>
      </c>
      <c r="AR58">
        <v>3.3031999999999999</v>
      </c>
      <c r="AS58">
        <v>0.64219999999999999</v>
      </c>
      <c r="AT58">
        <v>-4.7329999999999997</v>
      </c>
      <c r="AU58" t="s">
        <v>275</v>
      </c>
      <c r="AV58" s="75">
        <v>0</v>
      </c>
      <c r="AW58" s="75">
        <v>0.67927999999999999</v>
      </c>
      <c r="AX58" s="75">
        <v>1.0574E-3</v>
      </c>
    </row>
    <row r="59" spans="2:50" x14ac:dyDescent="0.25">
      <c r="B59">
        <v>2</v>
      </c>
      <c r="C59" t="s">
        <v>268</v>
      </c>
      <c r="D59">
        <v>7</v>
      </c>
      <c r="E59">
        <v>-99</v>
      </c>
      <c r="F59">
        <v>-99</v>
      </c>
      <c r="G59">
        <v>-99</v>
      </c>
      <c r="H59">
        <v>11.7773</v>
      </c>
      <c r="I59">
        <v>4</v>
      </c>
      <c r="J59">
        <v>30.1</v>
      </c>
      <c r="K59">
        <v>1.71662E-2</v>
      </c>
      <c r="L59">
        <v>1.25875E-2</v>
      </c>
      <c r="M59" s="75">
        <v>-3.09965E-16</v>
      </c>
      <c r="N59" s="75">
        <v>-1.3354100000000001E-12</v>
      </c>
      <c r="O59" s="75">
        <v>9.6682999999999995E-3</v>
      </c>
      <c r="P59" s="75">
        <v>1.5438E-5</v>
      </c>
      <c r="Q59" s="75">
        <v>1.2652E-6</v>
      </c>
      <c r="R59" s="75">
        <v>1.0169000000000001E-3</v>
      </c>
      <c r="S59" s="75">
        <v>3.4783000000000002E-5</v>
      </c>
      <c r="T59" s="75">
        <v>6.2216000000000002E-5</v>
      </c>
      <c r="U59" s="75">
        <v>0</v>
      </c>
      <c r="V59" s="75">
        <v>0</v>
      </c>
      <c r="W59" s="75">
        <v>5.0435000000000001E-5</v>
      </c>
      <c r="X59" s="75">
        <v>0</v>
      </c>
      <c r="Y59" s="75">
        <v>1.8548E-3</v>
      </c>
      <c r="Z59" s="75">
        <v>1.1539000000000001E-5</v>
      </c>
      <c r="AA59" s="75">
        <v>1.2118999999999999E-7</v>
      </c>
      <c r="AB59" s="75">
        <v>8.3722000000000003E-10</v>
      </c>
      <c r="AC59" s="75">
        <v>1.5994999999999998E-5</v>
      </c>
      <c r="AD59" s="75">
        <v>6.2966999999999997E-8</v>
      </c>
      <c r="AE59" s="75">
        <v>1.0251E-7</v>
      </c>
      <c r="AF59" s="75">
        <v>6.0185999999999996E-7</v>
      </c>
      <c r="AG59" s="75">
        <v>3.6771E-7</v>
      </c>
      <c r="AH59" s="75">
        <v>1.7984000000000001E-4</v>
      </c>
      <c r="AI59" s="75">
        <v>9.4213999999999999E-3</v>
      </c>
      <c r="AJ59" s="75">
        <v>0</v>
      </c>
      <c r="AK59">
        <v>-11.4649</v>
      </c>
      <c r="AL59">
        <v>-0.4168</v>
      </c>
      <c r="AM59">
        <v>0.35920000000000002</v>
      </c>
      <c r="AN59">
        <v>4.6260000000000003</v>
      </c>
      <c r="AO59">
        <v>3.3513000000000002</v>
      </c>
      <c r="AP59">
        <v>-2.3854000000000002</v>
      </c>
      <c r="AQ59">
        <v>0.97509999999999997</v>
      </c>
      <c r="AR59">
        <v>2.3191999999999999</v>
      </c>
      <c r="AS59">
        <v>0.58040000000000003</v>
      </c>
      <c r="AT59">
        <v>-7.1181999999999999</v>
      </c>
      <c r="AU59" t="s">
        <v>276</v>
      </c>
      <c r="AV59" s="75">
        <v>0</v>
      </c>
      <c r="AW59" s="75">
        <v>0.55752999999999997</v>
      </c>
      <c r="AX59" s="75">
        <v>8.5917000000000003E-4</v>
      </c>
    </row>
    <row r="60" spans="2:50" x14ac:dyDescent="0.25">
      <c r="B60">
        <v>2</v>
      </c>
      <c r="C60" t="s">
        <v>268</v>
      </c>
      <c r="D60">
        <v>8</v>
      </c>
      <c r="E60">
        <v>-99</v>
      </c>
      <c r="F60">
        <v>-99</v>
      </c>
      <c r="G60">
        <v>-99</v>
      </c>
      <c r="H60">
        <v>12.3263</v>
      </c>
      <c r="I60">
        <v>4</v>
      </c>
      <c r="J60">
        <v>29.6</v>
      </c>
      <c r="K60">
        <v>3.7103299999999999E-2</v>
      </c>
      <c r="L60">
        <v>4.59496E-2</v>
      </c>
      <c r="M60" s="75">
        <v>-3.0314799999999999E-14</v>
      </c>
      <c r="N60" s="75">
        <v>-4.2900100000000001E-11</v>
      </c>
      <c r="O60" s="75">
        <v>1.2433E-2</v>
      </c>
      <c r="P60" s="75">
        <v>1.7592999999999999E-5</v>
      </c>
      <c r="Q60" s="75">
        <v>1.482E-6</v>
      </c>
      <c r="R60" s="75">
        <v>1.2437999999999999E-2</v>
      </c>
      <c r="S60" s="75">
        <v>2.8325000000000001E-5</v>
      </c>
      <c r="T60" s="75">
        <v>5.8096000000000001E-5</v>
      </c>
      <c r="U60" s="75">
        <v>5.3675999999999999E-5</v>
      </c>
      <c r="V60" s="75">
        <v>0</v>
      </c>
      <c r="W60" s="75">
        <v>5.0358999999999997E-5</v>
      </c>
      <c r="X60" s="75">
        <v>0</v>
      </c>
      <c r="Y60" s="75">
        <v>2.9981999999999999E-6</v>
      </c>
      <c r="Z60" s="75">
        <v>2.7505000000000002E-6</v>
      </c>
      <c r="AA60" s="75">
        <v>1.0045E-7</v>
      </c>
      <c r="AB60" s="75">
        <v>8.3762000000000005E-10</v>
      </c>
      <c r="AC60" s="75">
        <v>4.6933999999999998E-6</v>
      </c>
      <c r="AD60" s="75">
        <v>1.0658000000000001E-7</v>
      </c>
      <c r="AE60" s="75">
        <v>2.4305E-7</v>
      </c>
      <c r="AF60" s="75">
        <v>1.8071999999999999E-7</v>
      </c>
      <c r="AG60" s="75">
        <v>4.2011000000000001E-10</v>
      </c>
      <c r="AH60" s="75">
        <v>1.7159E-4</v>
      </c>
      <c r="AI60" s="75">
        <v>3.4937999999999997E-2</v>
      </c>
      <c r="AJ60" s="75">
        <v>0</v>
      </c>
      <c r="AK60">
        <v>-13.148099999999999</v>
      </c>
      <c r="AL60">
        <v>-1.5545</v>
      </c>
      <c r="AM60">
        <v>-2.9941</v>
      </c>
      <c r="AN60">
        <v>3.4950000000000001</v>
      </c>
      <c r="AO60">
        <v>4.2523999999999997</v>
      </c>
      <c r="AP60">
        <v>-10.423500000000001</v>
      </c>
      <c r="AQ60">
        <v>-2.38</v>
      </c>
      <c r="AR60">
        <v>-1.6251</v>
      </c>
      <c r="AS60">
        <v>-2.7755000000000001</v>
      </c>
      <c r="AT60">
        <v>-10.244</v>
      </c>
      <c r="AU60" t="s">
        <v>277</v>
      </c>
      <c r="AV60" s="75">
        <v>0</v>
      </c>
      <c r="AW60" s="75">
        <v>1.4356</v>
      </c>
      <c r="AX60" s="75">
        <v>1.8569999999999999E-3</v>
      </c>
    </row>
    <row r="61" spans="2:50" x14ac:dyDescent="0.25">
      <c r="B61">
        <v>2</v>
      </c>
      <c r="C61" t="s">
        <v>268</v>
      </c>
      <c r="D61">
        <v>9</v>
      </c>
      <c r="E61">
        <v>-99</v>
      </c>
      <c r="F61">
        <v>-99</v>
      </c>
      <c r="G61">
        <v>-99</v>
      </c>
      <c r="H61">
        <v>11.655099999999999</v>
      </c>
      <c r="I61">
        <v>4</v>
      </c>
      <c r="J61">
        <v>30.2</v>
      </c>
      <c r="K61">
        <v>1.2391599999999999E-2</v>
      </c>
      <c r="L61">
        <v>9.5699800000000005E-3</v>
      </c>
      <c r="M61" s="75">
        <v>-1.4861600000000001E-15</v>
      </c>
      <c r="N61" s="75">
        <v>-8.6076700000000006E-12</v>
      </c>
      <c r="O61" s="75">
        <v>6.7786000000000001E-3</v>
      </c>
      <c r="P61" s="75">
        <v>1.1167E-5</v>
      </c>
      <c r="Q61" s="75">
        <v>1.2301E-8</v>
      </c>
      <c r="R61" s="75">
        <v>9.6460000000000003E-4</v>
      </c>
      <c r="S61" s="75">
        <v>1.9511999999999999E-5</v>
      </c>
      <c r="T61" s="75">
        <v>4.9994000000000003E-5</v>
      </c>
      <c r="U61" s="75">
        <v>0</v>
      </c>
      <c r="V61" s="75">
        <v>0</v>
      </c>
      <c r="W61" s="75">
        <v>5.4823E-5</v>
      </c>
      <c r="X61" s="75">
        <v>0</v>
      </c>
      <c r="Y61" s="75">
        <v>1.2608000000000001E-3</v>
      </c>
      <c r="Z61" s="75">
        <v>6.46E-6</v>
      </c>
      <c r="AA61" s="75">
        <v>2.1605000000000001E-7</v>
      </c>
      <c r="AB61" s="75">
        <v>1.2727E-7</v>
      </c>
      <c r="AC61" s="75">
        <v>1.2208E-6</v>
      </c>
      <c r="AD61" s="75">
        <v>2.0352E-6</v>
      </c>
      <c r="AE61" s="75">
        <v>1.077E-6</v>
      </c>
      <c r="AF61" s="75">
        <v>2.6324999999999998E-7</v>
      </c>
      <c r="AG61" s="75">
        <v>4.1987000000000002E-10</v>
      </c>
      <c r="AH61" s="75">
        <v>1.9148E-4</v>
      </c>
      <c r="AI61" s="75">
        <v>7.0679999999999996E-3</v>
      </c>
      <c r="AJ61" s="75">
        <v>0</v>
      </c>
      <c r="AK61">
        <v>-12.3291</v>
      </c>
      <c r="AL61">
        <v>-1.4025000000000001</v>
      </c>
      <c r="AM61">
        <v>0.31519999999999998</v>
      </c>
      <c r="AN61">
        <v>3.6389999999999998</v>
      </c>
      <c r="AO61">
        <v>4.5644999999999998</v>
      </c>
      <c r="AP61">
        <v>-2.1002999999999998</v>
      </c>
      <c r="AQ61">
        <v>0.93140000000000001</v>
      </c>
      <c r="AR61">
        <v>-0.51919999999999999</v>
      </c>
      <c r="AS61">
        <v>0.53690000000000004</v>
      </c>
      <c r="AT61">
        <v>-3.3199000000000001</v>
      </c>
      <c r="AU61" t="s">
        <v>278</v>
      </c>
      <c r="AV61" s="75">
        <v>0</v>
      </c>
      <c r="AW61" s="75">
        <v>0.4118</v>
      </c>
      <c r="AX61" s="75">
        <v>6.202E-4</v>
      </c>
    </row>
    <row r="62" spans="2:50" x14ac:dyDescent="0.25">
      <c r="B62">
        <v>2</v>
      </c>
      <c r="C62" t="s">
        <v>268</v>
      </c>
      <c r="D62">
        <v>10</v>
      </c>
      <c r="E62">
        <v>-99</v>
      </c>
      <c r="F62">
        <v>-99</v>
      </c>
      <c r="G62">
        <v>-99</v>
      </c>
      <c r="H62">
        <v>11.685600000000001</v>
      </c>
      <c r="I62">
        <v>4</v>
      </c>
      <c r="J62">
        <v>29.6</v>
      </c>
      <c r="K62">
        <v>1.33189E-2</v>
      </c>
      <c r="L62">
        <v>1.01487E-2</v>
      </c>
      <c r="M62" s="75">
        <v>-3.6063499999999999E-15</v>
      </c>
      <c r="N62" s="75">
        <v>-1.9612599999999999E-11</v>
      </c>
      <c r="O62" s="75">
        <v>7.2835E-3</v>
      </c>
      <c r="P62" s="75">
        <v>3.6457E-5</v>
      </c>
      <c r="Q62" s="75">
        <v>1.668E-6</v>
      </c>
      <c r="R62" s="75">
        <v>9.8284999999999996E-4</v>
      </c>
      <c r="S62" s="75">
        <v>2.4797999999999999E-5</v>
      </c>
      <c r="T62" s="75">
        <v>6.0745000000000002E-5</v>
      </c>
      <c r="U62" s="75">
        <v>0</v>
      </c>
      <c r="V62" s="75">
        <v>4.3890000000000002E-5</v>
      </c>
      <c r="W62" s="75">
        <v>7.0986000000000001E-5</v>
      </c>
      <c r="X62" s="75">
        <v>0</v>
      </c>
      <c r="Y62" s="75">
        <v>1.3472E-3</v>
      </c>
      <c r="Z62" s="75">
        <v>7.6579E-6</v>
      </c>
      <c r="AA62" s="75">
        <v>3.4751000000000002E-7</v>
      </c>
      <c r="AB62" s="75">
        <v>1.2055E-7</v>
      </c>
      <c r="AC62" s="75">
        <v>1.7946999999999999E-4</v>
      </c>
      <c r="AD62" s="75">
        <v>1.6196999999999999E-7</v>
      </c>
      <c r="AE62" s="75">
        <v>3.1604000000000002E-7</v>
      </c>
      <c r="AF62" s="75">
        <v>4.3469999999999999E-7</v>
      </c>
      <c r="AG62" s="75">
        <v>2.3418E-7</v>
      </c>
      <c r="AH62" s="75">
        <v>2.0481000000000001E-4</v>
      </c>
      <c r="AI62" s="75">
        <v>7.2814999999999998E-3</v>
      </c>
      <c r="AJ62" s="75">
        <v>0</v>
      </c>
      <c r="AK62">
        <v>-10.2484</v>
      </c>
      <c r="AL62">
        <v>0.70479999999999998</v>
      </c>
      <c r="AM62">
        <v>0.33860000000000001</v>
      </c>
      <c r="AN62">
        <v>5.7539999999999996</v>
      </c>
      <c r="AO62">
        <v>4.5472999999999999</v>
      </c>
      <c r="AP62">
        <v>-2.0377000000000001</v>
      </c>
      <c r="AQ62">
        <v>0.95240000000000002</v>
      </c>
      <c r="AR62">
        <v>5.7919</v>
      </c>
      <c r="AS62">
        <v>0.55700000000000005</v>
      </c>
      <c r="AT62">
        <v>-5.7176999999999998</v>
      </c>
      <c r="AU62" t="s">
        <v>279</v>
      </c>
      <c r="AV62" s="75">
        <v>0</v>
      </c>
      <c r="AW62" s="75">
        <v>0.46195000000000003</v>
      </c>
      <c r="AX62" s="75">
        <v>6.6660999999999999E-4</v>
      </c>
    </row>
    <row r="63" spans="2:50" x14ac:dyDescent="0.25">
      <c r="B63">
        <v>2</v>
      </c>
      <c r="C63" t="s">
        <v>268</v>
      </c>
      <c r="D63">
        <v>11</v>
      </c>
      <c r="E63">
        <v>-99</v>
      </c>
      <c r="F63">
        <v>-99</v>
      </c>
      <c r="G63">
        <v>-99</v>
      </c>
      <c r="H63">
        <v>11.6309</v>
      </c>
      <c r="I63">
        <v>4</v>
      </c>
      <c r="J63">
        <v>31.4</v>
      </c>
      <c r="K63">
        <v>1.2988E-2</v>
      </c>
      <c r="L63">
        <v>9.9162399999999998E-3</v>
      </c>
      <c r="M63" s="75">
        <v>8.7754999999999993E-18</v>
      </c>
      <c r="N63" s="75">
        <v>4.9346200000000002E-14</v>
      </c>
      <c r="O63" s="75">
        <v>6.8089999999999999E-3</v>
      </c>
      <c r="P63" s="75">
        <v>1.26E-5</v>
      </c>
      <c r="Q63" s="75">
        <v>2.4519000000000002E-6</v>
      </c>
      <c r="R63" s="75">
        <v>1.0597E-3</v>
      </c>
      <c r="S63" s="75">
        <v>1.8627E-5</v>
      </c>
      <c r="T63" s="75">
        <v>7.2226999999999998E-5</v>
      </c>
      <c r="U63" s="75">
        <v>0</v>
      </c>
      <c r="V63" s="75">
        <v>0</v>
      </c>
      <c r="W63" s="75">
        <v>5.6558000000000003E-5</v>
      </c>
      <c r="X63" s="75">
        <v>0</v>
      </c>
      <c r="Y63" s="75">
        <v>1.3734999999999999E-3</v>
      </c>
      <c r="Z63" s="75">
        <v>6.7917999999999999E-6</v>
      </c>
      <c r="AA63" s="75">
        <v>1.9371000000000001E-7</v>
      </c>
      <c r="AB63" s="75">
        <v>8.3715000000000005E-10</v>
      </c>
      <c r="AC63" s="75">
        <v>6.1342999999999999E-5</v>
      </c>
      <c r="AD63" s="75">
        <v>1.2274E-7</v>
      </c>
      <c r="AE63" s="75">
        <v>2.2884E-7</v>
      </c>
      <c r="AF63" s="75">
        <v>2.7314999999999998E-7</v>
      </c>
      <c r="AG63" s="75">
        <v>2.2509000000000001E-7</v>
      </c>
      <c r="AH63" s="75">
        <v>2.5142E-6</v>
      </c>
      <c r="AI63" s="75">
        <v>7.2951999999999999E-3</v>
      </c>
      <c r="AJ63" s="75">
        <v>0</v>
      </c>
      <c r="AK63">
        <v>-10.5313</v>
      </c>
      <c r="AL63">
        <v>0.37890000000000001</v>
      </c>
      <c r="AM63">
        <v>0.32350000000000001</v>
      </c>
      <c r="AN63">
        <v>5.4051</v>
      </c>
      <c r="AO63">
        <v>3.1909999999999998</v>
      </c>
      <c r="AP63">
        <v>-5.8662999999999998</v>
      </c>
      <c r="AQ63">
        <v>0.9446</v>
      </c>
      <c r="AR63">
        <v>4.8099999999999996</v>
      </c>
      <c r="AS63">
        <v>0.55210000000000004</v>
      </c>
      <c r="AT63">
        <v>-5.6052999999999997</v>
      </c>
      <c r="AU63" t="s">
        <v>280</v>
      </c>
      <c r="AV63" s="75">
        <v>0</v>
      </c>
      <c r="AW63" s="75">
        <v>0.4204</v>
      </c>
      <c r="AX63" s="75">
        <v>6.5005E-4</v>
      </c>
    </row>
    <row r="64" spans="2:50" x14ac:dyDescent="0.25">
      <c r="B64">
        <v>2</v>
      </c>
      <c r="C64" t="s">
        <v>268</v>
      </c>
      <c r="D64">
        <v>12</v>
      </c>
      <c r="E64">
        <v>-99</v>
      </c>
      <c r="F64">
        <v>-99</v>
      </c>
      <c r="G64">
        <v>-99</v>
      </c>
      <c r="H64">
        <v>11.7521</v>
      </c>
      <c r="I64">
        <v>4</v>
      </c>
      <c r="J64">
        <v>29.7</v>
      </c>
      <c r="K64">
        <v>9.9563900000000007E-3</v>
      </c>
      <c r="L64">
        <v>1.1855299999999999E-2</v>
      </c>
      <c r="M64" s="75">
        <v>-1.57799E-17</v>
      </c>
      <c r="N64" s="75">
        <v>-8.2776700000000003E-14</v>
      </c>
      <c r="O64" s="75">
        <v>4.8512E-3</v>
      </c>
      <c r="P64" s="75">
        <v>8.8440000000000004E-6</v>
      </c>
      <c r="Q64" s="75">
        <v>1.2301E-8</v>
      </c>
      <c r="R64" s="75">
        <v>2.4862999999999999E-3</v>
      </c>
      <c r="S64" s="75">
        <v>2.2870999999999998E-5</v>
      </c>
      <c r="T64" s="75">
        <v>2.6896E-4</v>
      </c>
      <c r="U64" s="75">
        <v>5.2823999999999996E-6</v>
      </c>
      <c r="V64" s="75">
        <v>0</v>
      </c>
      <c r="W64" s="75">
        <v>5.728E-5</v>
      </c>
      <c r="X64" s="75">
        <v>5.5222000000000001E-5</v>
      </c>
      <c r="Y64" s="75">
        <v>1.5956E-4</v>
      </c>
      <c r="Z64" s="75">
        <v>2.5546000000000001E-6</v>
      </c>
      <c r="AA64" s="75">
        <v>4.2737000000000001E-8</v>
      </c>
      <c r="AB64" s="75">
        <v>8.3715000000000005E-10</v>
      </c>
      <c r="AC64" s="75">
        <v>7.8322999999999995E-7</v>
      </c>
      <c r="AD64" s="75">
        <v>7.5634000000000001E-8</v>
      </c>
      <c r="AE64" s="75">
        <v>1.8846000000000001E-7</v>
      </c>
      <c r="AF64" s="75">
        <v>3.3269E-7</v>
      </c>
      <c r="AG64" s="75">
        <v>4.1988E-10</v>
      </c>
      <c r="AH64" s="75">
        <v>3.7296999999999997E-4</v>
      </c>
      <c r="AI64" s="75">
        <v>8.6139000000000007E-3</v>
      </c>
      <c r="AJ64" s="75">
        <v>0</v>
      </c>
      <c r="AK64">
        <v>-12.7402</v>
      </c>
      <c r="AL64">
        <v>-1.7198</v>
      </c>
      <c r="AM64">
        <v>-0.66190000000000004</v>
      </c>
      <c r="AN64">
        <v>3.3281000000000001</v>
      </c>
      <c r="AO64">
        <v>3.2423000000000002</v>
      </c>
      <c r="AP64">
        <v>-3.6092</v>
      </c>
      <c r="AQ64">
        <v>-4.7699999999999999E-2</v>
      </c>
      <c r="AR64">
        <v>-1.5517000000000001</v>
      </c>
      <c r="AS64">
        <v>-0.443</v>
      </c>
      <c r="AT64">
        <v>-6.8029000000000002</v>
      </c>
      <c r="AU64" t="s">
        <v>281</v>
      </c>
      <c r="AV64" s="75">
        <v>0</v>
      </c>
      <c r="AW64" s="75">
        <v>0.41832000000000003</v>
      </c>
      <c r="AX64" s="75">
        <v>4.9832000000000001E-4</v>
      </c>
    </row>
    <row r="65" spans="2:50" x14ac:dyDescent="0.25">
      <c r="B65">
        <v>2</v>
      </c>
      <c r="C65" t="s">
        <v>268</v>
      </c>
      <c r="D65">
        <v>13</v>
      </c>
      <c r="E65">
        <v>-99</v>
      </c>
      <c r="F65">
        <v>-99</v>
      </c>
      <c r="G65">
        <v>-99</v>
      </c>
      <c r="H65">
        <v>11.5318</v>
      </c>
      <c r="I65">
        <v>4</v>
      </c>
      <c r="J65">
        <v>29.9</v>
      </c>
      <c r="K65">
        <v>9.38136E-3</v>
      </c>
      <c r="L65">
        <v>7.2841800000000003E-3</v>
      </c>
      <c r="M65" s="75">
        <v>-8.0296600000000002E-17</v>
      </c>
      <c r="N65" s="75">
        <v>-6.0975200000000005E-13</v>
      </c>
      <c r="O65" s="75">
        <v>5.2556E-3</v>
      </c>
      <c r="P65" s="75">
        <v>9.8004000000000002E-6</v>
      </c>
      <c r="Q65" s="75">
        <v>1.2299999999999999E-8</v>
      </c>
      <c r="R65" s="75">
        <v>7.0551999999999995E-4</v>
      </c>
      <c r="S65" s="75">
        <v>1.7889000000000001E-5</v>
      </c>
      <c r="T65" s="75">
        <v>5.1177000000000001E-5</v>
      </c>
      <c r="U65" s="75">
        <v>0</v>
      </c>
      <c r="V65" s="75">
        <v>0</v>
      </c>
      <c r="W65" s="75">
        <v>5.4855999999999998E-5</v>
      </c>
      <c r="X65" s="75">
        <v>0</v>
      </c>
      <c r="Y65" s="75">
        <v>9.3860999999999999E-4</v>
      </c>
      <c r="Z65" s="75">
        <v>5.3797999999999997E-6</v>
      </c>
      <c r="AA65" s="75">
        <v>5.6896000000000002E-8</v>
      </c>
      <c r="AB65" s="75">
        <v>8.7808000000000001E-8</v>
      </c>
      <c r="AC65" s="75">
        <v>2.6309000000000001E-6</v>
      </c>
      <c r="AD65" s="75">
        <v>1.5021E-6</v>
      </c>
      <c r="AE65" s="75">
        <v>8.0793000000000001E-7</v>
      </c>
      <c r="AF65" s="75">
        <v>1.4747000000000001E-7</v>
      </c>
      <c r="AG65" s="75">
        <v>1.2219000000000001E-7</v>
      </c>
      <c r="AH65" s="75">
        <v>4.1624000000000001E-4</v>
      </c>
      <c r="AI65" s="75">
        <v>5.1463999999999998E-3</v>
      </c>
      <c r="AJ65" s="75">
        <v>0</v>
      </c>
      <c r="AK65">
        <v>-11.7576</v>
      </c>
      <c r="AL65">
        <v>-0.95630000000000004</v>
      </c>
      <c r="AM65">
        <v>0.3286</v>
      </c>
      <c r="AN65">
        <v>4.0891000000000002</v>
      </c>
      <c r="AO65">
        <v>4.1322000000000001</v>
      </c>
      <c r="AP65">
        <v>-1.0857000000000001</v>
      </c>
      <c r="AQ65">
        <v>0.94359999999999999</v>
      </c>
      <c r="AR65">
        <v>0.9526</v>
      </c>
      <c r="AS65">
        <v>0.54859999999999998</v>
      </c>
      <c r="AT65">
        <v>-2.8083999999999998</v>
      </c>
      <c r="AU65" t="s">
        <v>282</v>
      </c>
      <c r="AV65" s="75">
        <v>0</v>
      </c>
      <c r="AW65" s="75">
        <v>0.33167000000000002</v>
      </c>
      <c r="AX65" s="75">
        <v>4.6954000000000001E-4</v>
      </c>
    </row>
    <row r="66" spans="2:50" x14ac:dyDescent="0.25">
      <c r="B66">
        <v>2</v>
      </c>
      <c r="C66" t="s">
        <v>268</v>
      </c>
      <c r="D66">
        <v>14</v>
      </c>
      <c r="E66">
        <v>-99</v>
      </c>
      <c r="F66">
        <v>-99</v>
      </c>
      <c r="G66">
        <v>-99</v>
      </c>
      <c r="H66">
        <v>11.4811</v>
      </c>
      <c r="I66">
        <v>4</v>
      </c>
      <c r="J66">
        <v>29.3</v>
      </c>
      <c r="K66">
        <v>8.8392799999999997E-3</v>
      </c>
      <c r="L66">
        <v>6.2427100000000003E-3</v>
      </c>
      <c r="M66" s="75">
        <v>-2.9819800000000002E-17</v>
      </c>
      <c r="N66" s="75">
        <v>-2.55006E-13</v>
      </c>
      <c r="O66" s="75">
        <v>5.0423000000000004E-3</v>
      </c>
      <c r="P66" s="75">
        <v>2.796E-5</v>
      </c>
      <c r="Q66" s="75">
        <v>6.7693999999999999E-6</v>
      </c>
      <c r="R66" s="75">
        <v>3.9355999999999999E-4</v>
      </c>
      <c r="S66" s="75">
        <v>2.0537E-5</v>
      </c>
      <c r="T66" s="75">
        <v>5.7862999999999998E-5</v>
      </c>
      <c r="U66" s="75">
        <v>0</v>
      </c>
      <c r="V66" s="75">
        <v>4.3034999999999997E-5</v>
      </c>
      <c r="W66" s="75">
        <v>5.6969000000000003E-5</v>
      </c>
      <c r="X66" s="75">
        <v>0</v>
      </c>
      <c r="Y66" s="75">
        <v>9.4156000000000003E-4</v>
      </c>
      <c r="Z66" s="75">
        <v>4.8967000000000001E-6</v>
      </c>
      <c r="AA66" s="75">
        <v>3.6722999999999999E-7</v>
      </c>
      <c r="AB66" s="75">
        <v>3.1095000000000001E-7</v>
      </c>
      <c r="AC66" s="75">
        <v>3.1430999999999999E-4</v>
      </c>
      <c r="AD66" s="75">
        <v>4.9391000000000001E-7</v>
      </c>
      <c r="AE66" s="75">
        <v>6.4425999999999997E-7</v>
      </c>
      <c r="AF66" s="75">
        <v>3.1716999999999997E-7</v>
      </c>
      <c r="AG66" s="75">
        <v>2.3229E-7</v>
      </c>
      <c r="AH66" s="75">
        <v>5.4775999999999999E-5</v>
      </c>
      <c r="AI66" s="75">
        <v>4.3581999999999996E-3</v>
      </c>
      <c r="AJ66" s="75">
        <v>0</v>
      </c>
      <c r="AK66">
        <v>-9.6016999999999992</v>
      </c>
      <c r="AL66">
        <v>1.145</v>
      </c>
      <c r="AM66">
        <v>0.4098</v>
      </c>
      <c r="AN66">
        <v>6.1981000000000002</v>
      </c>
      <c r="AO66">
        <v>4.2234999999999996</v>
      </c>
      <c r="AP66">
        <v>-2.5406</v>
      </c>
      <c r="AQ66">
        <v>1.0223</v>
      </c>
      <c r="AR66">
        <v>7.3268000000000004</v>
      </c>
      <c r="AS66">
        <v>0.62629999999999997</v>
      </c>
      <c r="AT66">
        <v>-3.4575</v>
      </c>
      <c r="AU66" t="s">
        <v>283</v>
      </c>
      <c r="AV66" s="75">
        <v>0</v>
      </c>
      <c r="AW66" s="75">
        <v>0.31605</v>
      </c>
      <c r="AX66" s="75">
        <v>4.4241000000000001E-4</v>
      </c>
    </row>
    <row r="67" spans="2:50" x14ac:dyDescent="0.25">
      <c r="B67">
        <v>2</v>
      </c>
      <c r="C67" t="s">
        <v>268</v>
      </c>
      <c r="D67">
        <v>15</v>
      </c>
      <c r="E67">
        <v>-99</v>
      </c>
      <c r="F67">
        <v>-99</v>
      </c>
      <c r="G67">
        <v>-99</v>
      </c>
      <c r="H67">
        <v>11.508100000000001</v>
      </c>
      <c r="I67">
        <v>4</v>
      </c>
      <c r="J67">
        <v>30.7</v>
      </c>
      <c r="K67">
        <v>9.5336699999999993E-3</v>
      </c>
      <c r="L67">
        <v>7.2730700000000004E-3</v>
      </c>
      <c r="M67" s="75">
        <v>-2.13113E-16</v>
      </c>
      <c r="N67" s="75">
        <v>-1.61031E-12</v>
      </c>
      <c r="O67" s="75">
        <v>5.3600000000000002E-3</v>
      </c>
      <c r="P67" s="75">
        <v>9.6724999999999993E-6</v>
      </c>
      <c r="Q67" s="75">
        <v>1.2299999999999999E-8</v>
      </c>
      <c r="R67" s="75">
        <v>6.6383999999999996E-4</v>
      </c>
      <c r="S67" s="75">
        <v>1.5577999999999999E-5</v>
      </c>
      <c r="T67" s="75">
        <v>5.1149000000000001E-5</v>
      </c>
      <c r="U67" s="75">
        <v>0</v>
      </c>
      <c r="V67" s="75">
        <v>0</v>
      </c>
      <c r="W67" s="75">
        <v>5.4985000000000003E-5</v>
      </c>
      <c r="X67" s="75">
        <v>0</v>
      </c>
      <c r="Y67" s="75">
        <v>9.6382E-4</v>
      </c>
      <c r="Z67" s="75">
        <v>4.1644000000000003E-6</v>
      </c>
      <c r="AA67" s="75">
        <v>1.0712E-7</v>
      </c>
      <c r="AB67" s="75">
        <v>8.3711000000000002E-10</v>
      </c>
      <c r="AC67" s="75">
        <v>6.0785999999999997E-5</v>
      </c>
      <c r="AD67" s="75">
        <v>4.3788E-7</v>
      </c>
      <c r="AE67" s="75">
        <v>3.2305000000000002E-7</v>
      </c>
      <c r="AF67" s="75">
        <v>1.4212E-7</v>
      </c>
      <c r="AG67" s="75">
        <v>1.3003999999999999E-7</v>
      </c>
      <c r="AH67" s="75">
        <v>3.5131000000000002E-4</v>
      </c>
      <c r="AI67" s="75">
        <v>5.1609000000000004E-3</v>
      </c>
      <c r="AJ67" s="75">
        <v>0</v>
      </c>
      <c r="AK67">
        <v>-10.3139</v>
      </c>
      <c r="AL67">
        <v>0.46899999999999997</v>
      </c>
      <c r="AM67">
        <v>0.32879999999999998</v>
      </c>
      <c r="AN67">
        <v>5.5041000000000002</v>
      </c>
      <c r="AO67">
        <v>2.8037999999999998</v>
      </c>
      <c r="AP67">
        <v>-1.2323999999999999</v>
      </c>
      <c r="AQ67">
        <v>0.94699999999999995</v>
      </c>
      <c r="AR67">
        <v>5.2256999999999998</v>
      </c>
      <c r="AS67">
        <v>0.5534</v>
      </c>
      <c r="AT67">
        <v>-3.7275</v>
      </c>
      <c r="AU67" t="s">
        <v>284</v>
      </c>
      <c r="AV67" s="75">
        <v>0</v>
      </c>
      <c r="AW67" s="75">
        <v>0.33589999999999998</v>
      </c>
      <c r="AX67" s="75">
        <v>4.7716000000000002E-4</v>
      </c>
    </row>
    <row r="68" spans="2:50" x14ac:dyDescent="0.25">
      <c r="B68">
        <v>2</v>
      </c>
      <c r="C68" t="s">
        <v>268</v>
      </c>
      <c r="D68">
        <v>16</v>
      </c>
      <c r="E68">
        <v>-99</v>
      </c>
      <c r="F68">
        <v>-99</v>
      </c>
      <c r="G68">
        <v>-99</v>
      </c>
      <c r="H68">
        <v>11.575799999999999</v>
      </c>
      <c r="I68">
        <v>4</v>
      </c>
      <c r="J68">
        <v>28.1</v>
      </c>
      <c r="K68">
        <v>7.1377999999999997E-3</v>
      </c>
      <c r="L68">
        <v>7.1797900000000001E-3</v>
      </c>
      <c r="M68" s="75">
        <v>-1.60963E-17</v>
      </c>
      <c r="N68" s="75">
        <v>-1.37989E-13</v>
      </c>
      <c r="O68" s="75">
        <v>3.1327999999999998E-3</v>
      </c>
      <c r="P68" s="75">
        <v>6.4309999999999999E-6</v>
      </c>
      <c r="Q68" s="75">
        <v>1.2299999999999999E-8</v>
      </c>
      <c r="R68" s="75">
        <v>1.4736E-3</v>
      </c>
      <c r="S68" s="75">
        <v>1.4460999999999999E-5</v>
      </c>
      <c r="T68" s="75">
        <v>4.3022000000000002E-5</v>
      </c>
      <c r="U68" s="75">
        <v>0</v>
      </c>
      <c r="V68" s="75">
        <v>0</v>
      </c>
      <c r="W68" s="75">
        <v>5.4604000000000001E-5</v>
      </c>
      <c r="X68" s="75">
        <v>8.5731999999999998E-5</v>
      </c>
      <c r="Y68" s="75">
        <v>3.8514000000000002E-4</v>
      </c>
      <c r="Z68" s="75">
        <v>1.9564999999999998E-6</v>
      </c>
      <c r="AA68" s="75">
        <v>3.2125E-10</v>
      </c>
      <c r="AB68" s="75">
        <v>1.1981000000000001E-7</v>
      </c>
      <c r="AC68" s="75">
        <v>5.6664000000000002E-10</v>
      </c>
      <c r="AD68" s="75">
        <v>1.4889000000000001E-6</v>
      </c>
      <c r="AE68" s="75">
        <v>9.9099000000000006E-7</v>
      </c>
      <c r="AF68" s="75">
        <v>2.8215999999999998E-7</v>
      </c>
      <c r="AG68" s="75">
        <v>4.1984000000000002E-10</v>
      </c>
      <c r="AH68" s="75">
        <v>2.6804999999999998E-4</v>
      </c>
      <c r="AI68" s="75">
        <v>4.9950999999999997E-3</v>
      </c>
      <c r="AJ68" s="75">
        <v>0</v>
      </c>
      <c r="AK68">
        <v>-15.586399999999999</v>
      </c>
      <c r="AL68">
        <v>-4.7529000000000003</v>
      </c>
      <c r="AM68">
        <v>-2.2200000000000001E-2</v>
      </c>
      <c r="AN68">
        <v>0.31569999999999998</v>
      </c>
      <c r="AO68">
        <v>4.0757000000000003</v>
      </c>
      <c r="AP68">
        <v>-2.1015999999999999</v>
      </c>
      <c r="AQ68">
        <v>0.58530000000000004</v>
      </c>
      <c r="AR68">
        <v>-10.4216</v>
      </c>
      <c r="AS68">
        <v>0.18729999999999999</v>
      </c>
      <c r="AT68">
        <v>-3.0996000000000001</v>
      </c>
      <c r="AU68" t="s">
        <v>285</v>
      </c>
      <c r="AV68" s="75">
        <v>0</v>
      </c>
      <c r="AW68" s="75">
        <v>0.27445000000000003</v>
      </c>
      <c r="AX68" s="75">
        <v>3.5724999999999998E-4</v>
      </c>
    </row>
    <row r="69" spans="2:50" x14ac:dyDescent="0.25">
      <c r="B69">
        <v>2</v>
      </c>
      <c r="C69" t="s">
        <v>268</v>
      </c>
      <c r="D69">
        <v>17</v>
      </c>
      <c r="E69">
        <v>-99</v>
      </c>
      <c r="F69">
        <v>-99</v>
      </c>
      <c r="G69">
        <v>-99</v>
      </c>
      <c r="H69">
        <v>11.4299</v>
      </c>
      <c r="I69">
        <v>4</v>
      </c>
      <c r="J69">
        <v>30.4</v>
      </c>
      <c r="K69">
        <v>7.8935600000000009E-3</v>
      </c>
      <c r="L69">
        <v>5.8857199999999997E-3</v>
      </c>
      <c r="M69" s="75">
        <v>-1.1726999999999999E-17</v>
      </c>
      <c r="N69" s="75">
        <v>-1.0786800000000001E-13</v>
      </c>
      <c r="O69" s="75">
        <v>4.5897999999999998E-3</v>
      </c>
      <c r="P69" s="75">
        <v>8.8791999999999996E-6</v>
      </c>
      <c r="Q69" s="75">
        <v>1.2299999999999999E-8</v>
      </c>
      <c r="R69" s="75">
        <v>4.4995000000000001E-4</v>
      </c>
      <c r="S69" s="75">
        <v>2.0516000000000001E-5</v>
      </c>
      <c r="T69" s="75">
        <v>4.5278999999999998E-5</v>
      </c>
      <c r="U69" s="75">
        <v>0</v>
      </c>
      <c r="V69" s="75">
        <v>4.0756000000000001E-5</v>
      </c>
      <c r="W69" s="75">
        <v>0</v>
      </c>
      <c r="X69" s="75">
        <v>0</v>
      </c>
      <c r="Y69" s="75">
        <v>8.2923000000000003E-4</v>
      </c>
      <c r="Z69" s="75">
        <v>4.6099999999999999E-6</v>
      </c>
      <c r="AA69" s="75">
        <v>4.6165999999999998E-8</v>
      </c>
      <c r="AB69" s="75">
        <v>8.3708999999999995E-10</v>
      </c>
      <c r="AC69" s="75">
        <v>8.7612000000000001E-6</v>
      </c>
      <c r="AD69" s="75">
        <v>6.1320999999999997E-8</v>
      </c>
      <c r="AE69" s="75">
        <v>1.5115E-7</v>
      </c>
      <c r="AF69" s="75">
        <v>1.1294E-7</v>
      </c>
      <c r="AG69" s="75">
        <v>2.1720000000000001E-7</v>
      </c>
      <c r="AH69" s="75">
        <v>3.4464000000000001E-4</v>
      </c>
      <c r="AI69" s="75">
        <v>4.1834999999999997E-3</v>
      </c>
      <c r="AJ69" s="75">
        <v>0</v>
      </c>
      <c r="AK69">
        <v>-11.0085</v>
      </c>
      <c r="AL69">
        <v>-0.30580000000000002</v>
      </c>
      <c r="AM69">
        <v>0.3584</v>
      </c>
      <c r="AN69">
        <v>4.7332000000000001</v>
      </c>
      <c r="AO69">
        <v>2.5680999999999998</v>
      </c>
      <c r="AP69">
        <v>-0.99080000000000001</v>
      </c>
      <c r="AQ69">
        <v>0.97540000000000004</v>
      </c>
      <c r="AR69">
        <v>2.9895</v>
      </c>
      <c r="AS69">
        <v>0.58130000000000004</v>
      </c>
      <c r="AT69">
        <v>-4.9427000000000003</v>
      </c>
      <c r="AU69" t="s">
        <v>286</v>
      </c>
      <c r="AV69" s="75">
        <v>0</v>
      </c>
      <c r="AW69" s="75">
        <v>0.27762999999999999</v>
      </c>
      <c r="AX69" s="75">
        <v>3.9507000000000002E-4</v>
      </c>
    </row>
    <row r="70" spans="2:50" x14ac:dyDescent="0.25">
      <c r="B70">
        <v>2</v>
      </c>
      <c r="C70" t="s">
        <v>268</v>
      </c>
      <c r="D70">
        <v>18</v>
      </c>
      <c r="E70">
        <v>-99</v>
      </c>
      <c r="F70">
        <v>-99</v>
      </c>
      <c r="G70">
        <v>-99</v>
      </c>
      <c r="H70">
        <v>11.381399999999999</v>
      </c>
      <c r="I70">
        <v>4</v>
      </c>
      <c r="J70">
        <v>30.2</v>
      </c>
      <c r="K70">
        <v>7.7038200000000001E-3</v>
      </c>
      <c r="L70">
        <v>5.4958899999999998E-3</v>
      </c>
      <c r="M70" s="75">
        <v>3.1340100000000002E-18</v>
      </c>
      <c r="N70" s="75">
        <v>3.07573E-14</v>
      </c>
      <c r="O70" s="75">
        <v>4.2412999999999999E-3</v>
      </c>
      <c r="P70" s="75">
        <v>7.1626999999999997E-5</v>
      </c>
      <c r="Q70" s="75">
        <v>4.3332000000000003E-6</v>
      </c>
      <c r="R70" s="75">
        <v>4.0004E-4</v>
      </c>
      <c r="S70" s="75">
        <v>2.2727000000000001E-5</v>
      </c>
      <c r="T70" s="75">
        <v>5.0216000000000002E-5</v>
      </c>
      <c r="U70" s="75">
        <v>0</v>
      </c>
      <c r="V70" s="75">
        <v>4.1044000000000002E-5</v>
      </c>
      <c r="W70" s="75">
        <v>5.5640000000000003E-5</v>
      </c>
      <c r="X70" s="75">
        <v>0</v>
      </c>
      <c r="Y70" s="75">
        <v>7.9920000000000002E-4</v>
      </c>
      <c r="Z70" s="75">
        <v>3.5516999999999998E-6</v>
      </c>
      <c r="AA70" s="75">
        <v>3.6488999999999998E-7</v>
      </c>
      <c r="AB70" s="75">
        <v>3.0949E-7</v>
      </c>
      <c r="AC70" s="75">
        <v>3.4600000000000001E-4</v>
      </c>
      <c r="AD70" s="75">
        <v>1.5335999999999999E-7</v>
      </c>
      <c r="AE70" s="75">
        <v>1.8599E-6</v>
      </c>
      <c r="AF70" s="75">
        <v>2.8518000000000002E-7</v>
      </c>
      <c r="AG70" s="75">
        <v>1.5405000000000001E-7</v>
      </c>
      <c r="AH70" s="75">
        <v>1.1222000000000001E-4</v>
      </c>
      <c r="AI70" s="75">
        <v>3.6790999999999998E-3</v>
      </c>
      <c r="AJ70" s="75">
        <v>0</v>
      </c>
      <c r="AK70">
        <v>-9.3229000000000006</v>
      </c>
      <c r="AL70">
        <v>1.3301000000000001</v>
      </c>
      <c r="AM70">
        <v>0.4007</v>
      </c>
      <c r="AN70">
        <v>6.3715999999999999</v>
      </c>
      <c r="AO70">
        <v>4.093</v>
      </c>
      <c r="AP70">
        <v>-1.7626999999999999</v>
      </c>
      <c r="AQ70">
        <v>1.0168999999999999</v>
      </c>
      <c r="AR70">
        <v>7.952</v>
      </c>
      <c r="AS70">
        <v>0.62250000000000005</v>
      </c>
      <c r="AT70">
        <v>-3.8513999999999999</v>
      </c>
      <c r="AU70" t="s">
        <v>287</v>
      </c>
      <c r="AV70" s="75">
        <v>0</v>
      </c>
      <c r="AW70" s="75">
        <v>0.28733999999999998</v>
      </c>
      <c r="AX70" s="75">
        <v>3.8558E-4</v>
      </c>
    </row>
    <row r="71" spans="2:50" x14ac:dyDescent="0.25">
      <c r="B71">
        <v>2</v>
      </c>
      <c r="C71" t="s">
        <v>268</v>
      </c>
      <c r="D71">
        <v>19</v>
      </c>
      <c r="E71">
        <v>-99</v>
      </c>
      <c r="F71">
        <v>-99</v>
      </c>
      <c r="G71">
        <v>-99</v>
      </c>
      <c r="H71">
        <v>11.428000000000001</v>
      </c>
      <c r="I71">
        <v>4</v>
      </c>
      <c r="J71">
        <v>30.9</v>
      </c>
      <c r="K71">
        <v>8.5959899999999995E-3</v>
      </c>
      <c r="L71">
        <v>6.0095299999999999E-3</v>
      </c>
      <c r="M71" s="75">
        <v>1.3773000000000001E-17</v>
      </c>
      <c r="N71" s="75">
        <v>1.21904E-13</v>
      </c>
      <c r="O71" s="75">
        <v>4.9290999999999996E-3</v>
      </c>
      <c r="P71" s="75">
        <v>7.4414999999999998E-6</v>
      </c>
      <c r="Q71" s="75">
        <v>1.7929E-6</v>
      </c>
      <c r="R71" s="75">
        <v>3.6460000000000003E-4</v>
      </c>
      <c r="S71" s="75">
        <v>2.5786E-5</v>
      </c>
      <c r="T71" s="75">
        <v>5.1372999999999998E-5</v>
      </c>
      <c r="U71" s="75">
        <v>0</v>
      </c>
      <c r="V71" s="75">
        <v>4.2420999999999999E-5</v>
      </c>
      <c r="W71" s="75">
        <v>5.5469E-5</v>
      </c>
      <c r="X71" s="75">
        <v>0</v>
      </c>
      <c r="Y71" s="75">
        <v>9.9233000000000003E-4</v>
      </c>
      <c r="Z71" s="75">
        <v>2.9608000000000001E-6</v>
      </c>
      <c r="AA71" s="75">
        <v>1.2625999999999999E-7</v>
      </c>
      <c r="AB71" s="75">
        <v>8.3708999999999995E-10</v>
      </c>
      <c r="AC71" s="75">
        <v>1.2085E-4</v>
      </c>
      <c r="AD71" s="75">
        <v>7.0197000000000003E-8</v>
      </c>
      <c r="AE71" s="75">
        <v>3.1646000000000002E-7</v>
      </c>
      <c r="AF71" s="75">
        <v>1.5965999999999999E-7</v>
      </c>
      <c r="AG71" s="75">
        <v>1.1818E-7</v>
      </c>
      <c r="AH71" s="75">
        <v>4.2122000000000001E-5</v>
      </c>
      <c r="AI71" s="75">
        <v>4.3207999999999996E-3</v>
      </c>
      <c r="AJ71" s="75">
        <v>0</v>
      </c>
      <c r="AK71">
        <v>-9.8450000000000006</v>
      </c>
      <c r="AL71">
        <v>0.85919999999999996</v>
      </c>
      <c r="AM71">
        <v>0.41599999999999998</v>
      </c>
      <c r="AN71">
        <v>5.8917000000000002</v>
      </c>
      <c r="AO71">
        <v>2.6288999999999998</v>
      </c>
      <c r="AP71">
        <v>-2.7357999999999998</v>
      </c>
      <c r="AQ71">
        <v>1.0350999999999999</v>
      </c>
      <c r="AR71">
        <v>6.4698000000000002</v>
      </c>
      <c r="AS71">
        <v>0.64180000000000004</v>
      </c>
      <c r="AT71">
        <v>-4.8109000000000002</v>
      </c>
      <c r="AU71" t="s">
        <v>288</v>
      </c>
      <c r="AV71" s="75">
        <v>0</v>
      </c>
      <c r="AW71" s="75">
        <v>0.28815000000000002</v>
      </c>
      <c r="AX71" s="75">
        <v>4.3022999999999998E-4</v>
      </c>
    </row>
    <row r="72" spans="2:50" x14ac:dyDescent="0.25">
      <c r="B72">
        <v>2</v>
      </c>
      <c r="C72" t="s">
        <v>268</v>
      </c>
      <c r="D72">
        <v>20</v>
      </c>
      <c r="E72">
        <v>-99</v>
      </c>
      <c r="F72">
        <v>-99</v>
      </c>
      <c r="G72">
        <v>-99</v>
      </c>
      <c r="H72">
        <v>11.5168</v>
      </c>
      <c r="I72">
        <v>4</v>
      </c>
      <c r="J72">
        <v>30.3</v>
      </c>
      <c r="K72">
        <v>7.5299299999999998E-3</v>
      </c>
      <c r="L72">
        <v>7.5459999999999998E-3</v>
      </c>
      <c r="M72" s="75">
        <v>-1.41686E-17</v>
      </c>
      <c r="N72" s="75">
        <v>-1.2056300000000001E-13</v>
      </c>
      <c r="O72" s="75">
        <v>2.4789E-3</v>
      </c>
      <c r="P72" s="75">
        <v>5.5636999999999998E-6</v>
      </c>
      <c r="Q72" s="75">
        <v>1.2299999999999999E-8</v>
      </c>
      <c r="R72" s="75">
        <v>1.8537E-3</v>
      </c>
      <c r="S72" s="75">
        <v>2.6254E-5</v>
      </c>
      <c r="T72" s="75">
        <v>4.1470000000000001E-5</v>
      </c>
      <c r="U72" s="75">
        <v>0</v>
      </c>
      <c r="V72" s="75">
        <v>0</v>
      </c>
      <c r="W72" s="75">
        <v>5.6746000000000002E-5</v>
      </c>
      <c r="X72" s="75">
        <v>1.2705999999999999E-4</v>
      </c>
      <c r="Y72" s="75">
        <v>4.8670000000000001E-4</v>
      </c>
      <c r="Z72" s="75">
        <v>1.4493E-6</v>
      </c>
      <c r="AA72" s="75">
        <v>3.2125E-10</v>
      </c>
      <c r="AB72" s="75">
        <v>8.3706999999999998E-10</v>
      </c>
      <c r="AC72" s="75">
        <v>5.6663000000000004E-10</v>
      </c>
      <c r="AD72" s="75">
        <v>7.6097999999999998E-8</v>
      </c>
      <c r="AE72" s="75">
        <v>1.2045E-7</v>
      </c>
      <c r="AF72" s="75">
        <v>2.1703000000000001E-7</v>
      </c>
      <c r="AG72" s="75">
        <v>4.1984000000000002E-10</v>
      </c>
      <c r="AH72" s="75">
        <v>1.1488000000000001E-5</v>
      </c>
      <c r="AI72" s="75">
        <v>5.1243E-3</v>
      </c>
      <c r="AJ72" s="75">
        <v>0</v>
      </c>
      <c r="AK72">
        <v>-15.3788</v>
      </c>
      <c r="AL72">
        <v>-4.5898000000000003</v>
      </c>
      <c r="AM72">
        <v>4.0500000000000001E-2</v>
      </c>
      <c r="AN72">
        <v>0.45040000000000002</v>
      </c>
      <c r="AO72">
        <v>2.7629999999999999</v>
      </c>
      <c r="AP72">
        <v>-4.7031000000000001</v>
      </c>
      <c r="AQ72">
        <v>0.65710000000000002</v>
      </c>
      <c r="AR72">
        <v>-9.9461999999999993</v>
      </c>
      <c r="AS72">
        <v>0.26279999999999998</v>
      </c>
      <c r="AT72">
        <v>-5.3094999999999999</v>
      </c>
      <c r="AU72" t="s">
        <v>289</v>
      </c>
      <c r="AV72" s="75">
        <v>0</v>
      </c>
      <c r="AW72" s="75">
        <v>0.26694000000000001</v>
      </c>
      <c r="AX72" s="75">
        <v>3.7687000000000002E-4</v>
      </c>
    </row>
    <row r="75" spans="2:50" x14ac:dyDescent="0.25">
      <c r="E75" t="s">
        <v>480</v>
      </c>
    </row>
    <row r="76" spans="2:50" x14ac:dyDescent="0.25">
      <c r="C76" s="125" t="s">
        <v>147</v>
      </c>
      <c r="D76" s="125" t="s">
        <v>143</v>
      </c>
      <c r="E76" t="s">
        <v>257</v>
      </c>
      <c r="F76" t="s">
        <v>258</v>
      </c>
      <c r="G76" t="s">
        <v>470</v>
      </c>
      <c r="H76" t="s">
        <v>259</v>
      </c>
      <c r="I76" t="s">
        <v>260</v>
      </c>
      <c r="J76" t="s">
        <v>261</v>
      </c>
      <c r="K76" t="s">
        <v>262</v>
      </c>
      <c r="L76" t="s">
        <v>263</v>
      </c>
      <c r="M76" t="s">
        <v>471</v>
      </c>
      <c r="N76" t="s">
        <v>472</v>
      </c>
      <c r="O76" t="s">
        <v>473</v>
      </c>
      <c r="P76" t="s">
        <v>474</v>
      </c>
      <c r="Q76" t="s">
        <v>267</v>
      </c>
    </row>
    <row r="77" spans="2:50" x14ac:dyDescent="0.25">
      <c r="C77" s="8">
        <v>1</v>
      </c>
      <c r="D77" s="127" t="s">
        <v>4</v>
      </c>
      <c r="E77" s="75">
        <v>1.1121000000000001E-2</v>
      </c>
      <c r="F77" s="75">
        <v>0</v>
      </c>
      <c r="G77">
        <v>-16.5197</v>
      </c>
      <c r="H77">
        <v>-5.2991999999999999</v>
      </c>
      <c r="I77">
        <v>0.7742</v>
      </c>
      <c r="J77">
        <v>-0.19769999999999999</v>
      </c>
      <c r="K77">
        <v>4.7037000000000004</v>
      </c>
      <c r="L77">
        <v>-5.3472</v>
      </c>
      <c r="M77">
        <v>1.371</v>
      </c>
      <c r="N77">
        <v>-12.3788</v>
      </c>
      <c r="O77">
        <v>0.96889999999999998</v>
      </c>
      <c r="P77">
        <v>-5.4907000000000004</v>
      </c>
      <c r="Q77" s="75">
        <v>1.5665E-3</v>
      </c>
    </row>
    <row r="78" spans="2:50" x14ac:dyDescent="0.25">
      <c r="C78" s="8">
        <v>2</v>
      </c>
      <c r="D78" s="127" t="s">
        <v>8</v>
      </c>
      <c r="E78" s="75">
        <v>6.6290999999999997E-3</v>
      </c>
      <c r="F78" s="75">
        <v>0</v>
      </c>
      <c r="G78">
        <v>-11.689500000000001</v>
      </c>
      <c r="H78">
        <v>-0.68899999999999995</v>
      </c>
      <c r="I78">
        <v>0.87360000000000004</v>
      </c>
      <c r="J78">
        <v>4.4124999999999996</v>
      </c>
      <c r="K78">
        <v>2.7042000000000002</v>
      </c>
      <c r="L78">
        <v>-1.1238999999999999</v>
      </c>
      <c r="M78">
        <v>1.4702999999999999</v>
      </c>
      <c r="N78">
        <v>1.6717</v>
      </c>
      <c r="O78">
        <v>1.0682</v>
      </c>
      <c r="P78">
        <v>-5.2121000000000004</v>
      </c>
      <c r="Q78" s="75">
        <v>1.0998E-3</v>
      </c>
    </row>
    <row r="79" spans="2:50" x14ac:dyDescent="0.25">
      <c r="C79" s="8">
        <v>3</v>
      </c>
      <c r="D79" s="127" t="s">
        <v>216</v>
      </c>
      <c r="E79" s="75">
        <v>1.3029000000000001E-2</v>
      </c>
      <c r="F79" s="75">
        <v>0</v>
      </c>
      <c r="G79">
        <v>-13.3505</v>
      </c>
      <c r="H79">
        <v>-2.1549999999999998</v>
      </c>
      <c r="I79">
        <v>0.64400000000000002</v>
      </c>
      <c r="J79">
        <v>2.8982000000000001</v>
      </c>
      <c r="K79">
        <v>3.5566</v>
      </c>
      <c r="L79">
        <v>-1.8975</v>
      </c>
      <c r="M79">
        <v>1.2566999999999999</v>
      </c>
      <c r="N79">
        <v>-3.0211999999999999</v>
      </c>
      <c r="O79">
        <v>0.86080000000000001</v>
      </c>
      <c r="P79">
        <v>-7.7489999999999997</v>
      </c>
      <c r="Q79" s="75">
        <v>1.6440999999999999E-3</v>
      </c>
    </row>
    <row r="80" spans="2:50" x14ac:dyDescent="0.25">
      <c r="C80" s="8">
        <v>4</v>
      </c>
      <c r="D80" s="127" t="s">
        <v>14</v>
      </c>
      <c r="E80" s="75">
        <v>1.4223E-3</v>
      </c>
      <c r="F80" s="75">
        <v>0</v>
      </c>
      <c r="G80">
        <v>-10.3492</v>
      </c>
      <c r="H80">
        <v>-0.15790000000000001</v>
      </c>
      <c r="I80">
        <v>-1.1559999999999999</v>
      </c>
      <c r="J80">
        <v>4.8837999999999999</v>
      </c>
      <c r="K80">
        <v>1.0128999999999999</v>
      </c>
      <c r="L80">
        <v>-6.1081000000000003</v>
      </c>
      <c r="M80">
        <v>-0.53949999999999998</v>
      </c>
      <c r="N80">
        <v>3.9508000000000001</v>
      </c>
      <c r="O80">
        <v>-0.93400000000000005</v>
      </c>
      <c r="P80">
        <v>-0.84840000000000004</v>
      </c>
      <c r="Q80" s="75">
        <v>7.9444999999999996E-5</v>
      </c>
    </row>
    <row r="81" spans="3:17" x14ac:dyDescent="0.25">
      <c r="C81" s="8">
        <v>5</v>
      </c>
      <c r="D81" s="127" t="s">
        <v>16</v>
      </c>
      <c r="E81" s="75">
        <v>1.0204E-2</v>
      </c>
      <c r="F81" s="75">
        <v>0</v>
      </c>
      <c r="G81">
        <v>-16.014299999999999</v>
      </c>
      <c r="H81">
        <v>-4.9255000000000004</v>
      </c>
      <c r="I81">
        <v>0.42780000000000001</v>
      </c>
      <c r="J81">
        <v>0.1212</v>
      </c>
      <c r="K81">
        <v>3.4034</v>
      </c>
      <c r="L81">
        <v>-3.8052000000000001</v>
      </c>
      <c r="M81">
        <v>1.0425</v>
      </c>
      <c r="N81">
        <v>-11.239599999999999</v>
      </c>
      <c r="O81">
        <v>0.64729999999999999</v>
      </c>
      <c r="P81">
        <v>-7.2617000000000003</v>
      </c>
      <c r="Q81" s="75">
        <v>9.8408000000000002E-4</v>
      </c>
    </row>
    <row r="82" spans="3:17" x14ac:dyDescent="0.25">
      <c r="C82" s="8">
        <v>6</v>
      </c>
      <c r="D82" s="127" t="s">
        <v>19</v>
      </c>
      <c r="E82" s="75">
        <v>5.4485999999999996E-3</v>
      </c>
      <c r="F82" s="75">
        <v>0</v>
      </c>
      <c r="G82">
        <v>-10.582100000000001</v>
      </c>
      <c r="H82">
        <v>0.22869999999999999</v>
      </c>
      <c r="I82">
        <v>0.72119999999999995</v>
      </c>
      <c r="J82">
        <v>5.2716000000000003</v>
      </c>
      <c r="K82">
        <v>4.2267000000000001</v>
      </c>
      <c r="L82">
        <v>-1.3783000000000001</v>
      </c>
      <c r="M82">
        <v>1.3371</v>
      </c>
      <c r="N82">
        <v>4.4930000000000003</v>
      </c>
      <c r="O82">
        <v>0.94240000000000002</v>
      </c>
      <c r="P82">
        <v>-2.9239999999999999</v>
      </c>
      <c r="Q82" s="75">
        <v>7.8319999999999996E-4</v>
      </c>
    </row>
    <row r="83" spans="3:17" x14ac:dyDescent="0.25">
      <c r="C83" s="8">
        <v>7</v>
      </c>
      <c r="D83" s="127" t="s">
        <v>22</v>
      </c>
      <c r="E83" s="75">
        <v>9.0475E-3</v>
      </c>
      <c r="F83" s="75">
        <v>0</v>
      </c>
      <c r="G83">
        <v>-11.430199999999999</v>
      </c>
      <c r="H83">
        <v>-0.39939999999999998</v>
      </c>
      <c r="I83">
        <v>0.37680000000000002</v>
      </c>
      <c r="J83">
        <v>4.6435000000000004</v>
      </c>
      <c r="K83">
        <v>3.3134000000000001</v>
      </c>
      <c r="L83">
        <v>-2.3138999999999998</v>
      </c>
      <c r="M83">
        <v>0.99260000000000004</v>
      </c>
      <c r="N83">
        <v>2.3887999999999998</v>
      </c>
      <c r="O83">
        <v>0.59799999999999998</v>
      </c>
      <c r="P83">
        <v>-7.0121000000000002</v>
      </c>
      <c r="Q83" s="75">
        <v>8.4029999999999999E-4</v>
      </c>
    </row>
    <row r="84" spans="3:17" x14ac:dyDescent="0.25">
      <c r="C84" s="8">
        <v>8</v>
      </c>
      <c r="D84" s="127" t="s">
        <v>25</v>
      </c>
      <c r="E84" s="75">
        <v>1.3978E-3</v>
      </c>
      <c r="F84" s="75">
        <v>0</v>
      </c>
      <c r="G84">
        <v>-10.380599999999999</v>
      </c>
      <c r="H84">
        <v>-0.1731</v>
      </c>
      <c r="I84">
        <v>-1.5964</v>
      </c>
      <c r="J84">
        <v>4.8761999999999999</v>
      </c>
      <c r="K84">
        <v>1.0119</v>
      </c>
      <c r="L84">
        <v>-4.7157999999999998</v>
      </c>
      <c r="M84">
        <v>-0.98260000000000003</v>
      </c>
      <c r="N84">
        <v>3.9043000000000001</v>
      </c>
      <c r="O84">
        <v>-1.3781000000000001</v>
      </c>
      <c r="P84">
        <v>-1.9414</v>
      </c>
      <c r="Q84" s="75">
        <v>8.4629999999999994E-5</v>
      </c>
    </row>
    <row r="85" spans="3:17" x14ac:dyDescent="0.25">
      <c r="C85" s="8">
        <v>9</v>
      </c>
      <c r="D85" s="127" t="s">
        <v>29</v>
      </c>
      <c r="E85" s="75">
        <v>7.6708999999999996E-3</v>
      </c>
      <c r="F85" s="75">
        <v>0</v>
      </c>
      <c r="G85">
        <v>-12.3993</v>
      </c>
      <c r="H85">
        <v>-1.4378</v>
      </c>
      <c r="I85">
        <v>0.27960000000000002</v>
      </c>
      <c r="J85">
        <v>3.6038000000000001</v>
      </c>
      <c r="K85">
        <v>4.6508000000000003</v>
      </c>
      <c r="L85">
        <v>-2.2441</v>
      </c>
      <c r="M85">
        <v>0.89590000000000003</v>
      </c>
      <c r="N85">
        <v>-0.65990000000000004</v>
      </c>
      <c r="O85">
        <v>0.50139999999999996</v>
      </c>
      <c r="P85">
        <v>-3.5341999999999998</v>
      </c>
      <c r="Q85" s="75">
        <v>6.5061000000000003E-4</v>
      </c>
    </row>
    <row r="86" spans="3:17" x14ac:dyDescent="0.25">
      <c r="C86" s="8">
        <v>10</v>
      </c>
      <c r="D86" s="127" t="s">
        <v>32</v>
      </c>
      <c r="E86" s="75">
        <v>3.1792999999999999E-3</v>
      </c>
      <c r="F86" s="75">
        <v>0</v>
      </c>
      <c r="G86">
        <v>-9.5372000000000003</v>
      </c>
      <c r="H86">
        <v>1.0604</v>
      </c>
      <c r="I86">
        <v>0.69840000000000002</v>
      </c>
      <c r="J86">
        <v>6.1096000000000004</v>
      </c>
      <c r="K86">
        <v>3.6604000000000001</v>
      </c>
      <c r="L86">
        <v>-0.59309999999999996</v>
      </c>
      <c r="M86">
        <v>1.3122</v>
      </c>
      <c r="N86">
        <v>7.2144000000000004</v>
      </c>
      <c r="O86">
        <v>0.91669999999999996</v>
      </c>
      <c r="P86">
        <v>-3.5589</v>
      </c>
      <c r="Q86" s="75">
        <v>4.5933999999999998E-4</v>
      </c>
    </row>
    <row r="87" spans="3:17" x14ac:dyDescent="0.25">
      <c r="C87" s="8">
        <v>11</v>
      </c>
      <c r="D87" s="127" t="s">
        <v>35</v>
      </c>
      <c r="E87" s="75">
        <v>6.9474999999999997E-3</v>
      </c>
      <c r="F87" s="75">
        <v>0</v>
      </c>
      <c r="G87">
        <v>-10.4894</v>
      </c>
      <c r="H87">
        <v>0.39989999999999998</v>
      </c>
      <c r="I87">
        <v>0.34470000000000001</v>
      </c>
      <c r="J87">
        <v>5.4260999999999999</v>
      </c>
      <c r="K87">
        <v>3.1415000000000002</v>
      </c>
      <c r="L87">
        <v>-5.7807000000000004</v>
      </c>
      <c r="M87">
        <v>0.96579999999999999</v>
      </c>
      <c r="N87">
        <v>4.8939000000000004</v>
      </c>
      <c r="O87">
        <v>0.57330000000000003</v>
      </c>
      <c r="P87">
        <v>-5.4775999999999998</v>
      </c>
      <c r="Q87" s="75">
        <v>6.3252999999999996E-4</v>
      </c>
    </row>
    <row r="88" spans="3:17" x14ac:dyDescent="0.25">
      <c r="C88" s="8">
        <v>12</v>
      </c>
      <c r="D88" s="127" t="s">
        <v>39</v>
      </c>
      <c r="E88" s="75">
        <v>3.8782999999999999E-3</v>
      </c>
      <c r="F88" s="75">
        <v>0</v>
      </c>
      <c r="G88">
        <v>-12.055</v>
      </c>
      <c r="H88">
        <v>-1.3767</v>
      </c>
      <c r="I88">
        <v>-0.31540000000000001</v>
      </c>
      <c r="J88">
        <v>3.6711999999999998</v>
      </c>
      <c r="K88">
        <v>2.4125000000000001</v>
      </c>
      <c r="L88">
        <v>-2.2103000000000002</v>
      </c>
      <c r="M88">
        <v>0.29880000000000001</v>
      </c>
      <c r="N88">
        <v>-0.1804</v>
      </c>
      <c r="O88">
        <v>-9.6500000000000002E-2</v>
      </c>
      <c r="P88">
        <v>-4.72</v>
      </c>
      <c r="Q88" s="75">
        <v>2.5690000000000001E-4</v>
      </c>
    </row>
    <row r="89" spans="3:17" x14ac:dyDescent="0.25">
      <c r="C89" s="8">
        <v>13</v>
      </c>
      <c r="D89" s="127" t="s">
        <v>41</v>
      </c>
      <c r="E89" s="75">
        <v>6.0365000000000002E-3</v>
      </c>
      <c r="F89" s="75">
        <v>0</v>
      </c>
      <c r="G89">
        <v>-11.894399999999999</v>
      </c>
      <c r="H89">
        <v>-1.0247999999999999</v>
      </c>
      <c r="I89">
        <v>0.25940000000000002</v>
      </c>
      <c r="J89">
        <v>4.0205000000000002</v>
      </c>
      <c r="K89">
        <v>4.3015999999999996</v>
      </c>
      <c r="L89">
        <v>-1.3646</v>
      </c>
      <c r="M89">
        <v>0.87439999999999996</v>
      </c>
      <c r="N89">
        <v>0.67869999999999997</v>
      </c>
      <c r="O89">
        <v>0.47939999999999999</v>
      </c>
      <c r="P89">
        <v>-3.2252000000000001</v>
      </c>
      <c r="Q89" s="75">
        <v>5.1447000000000005E-4</v>
      </c>
    </row>
    <row r="90" spans="3:17" x14ac:dyDescent="0.25">
      <c r="C90" s="8">
        <v>14</v>
      </c>
      <c r="D90" s="127" t="s">
        <v>44</v>
      </c>
      <c r="E90" s="75">
        <v>2.7929999999999999E-3</v>
      </c>
      <c r="F90" s="75">
        <v>0</v>
      </c>
      <c r="G90">
        <v>-9.2203999999999997</v>
      </c>
      <c r="H90">
        <v>1.3352999999999999</v>
      </c>
      <c r="I90">
        <v>0.60299999999999998</v>
      </c>
      <c r="J90">
        <v>6.3883000000000001</v>
      </c>
      <c r="K90">
        <v>3.7450000000000001</v>
      </c>
      <c r="L90">
        <v>-1.7699</v>
      </c>
      <c r="M90">
        <v>1.2155</v>
      </c>
      <c r="N90">
        <v>8.0886999999999993</v>
      </c>
      <c r="O90">
        <v>0.81950000000000001</v>
      </c>
      <c r="P90">
        <v>-2.3035999999999999</v>
      </c>
      <c r="Q90" s="75">
        <v>3.6362999999999999E-4</v>
      </c>
    </row>
    <row r="91" spans="3:17" x14ac:dyDescent="0.25">
      <c r="C91" s="8">
        <v>15</v>
      </c>
      <c r="D91" s="127" t="s">
        <v>46</v>
      </c>
      <c r="E91" s="75">
        <v>3.5693999999999999E-3</v>
      </c>
      <c r="F91" s="75">
        <v>0</v>
      </c>
      <c r="G91">
        <v>-9.9978999999999996</v>
      </c>
      <c r="H91">
        <v>0.62690000000000001</v>
      </c>
      <c r="I91">
        <v>0.4889</v>
      </c>
      <c r="J91">
        <v>5.6619999999999999</v>
      </c>
      <c r="K91">
        <v>2.3965999999999998</v>
      </c>
      <c r="L91">
        <v>-0.59230000000000005</v>
      </c>
      <c r="M91">
        <v>1.1071</v>
      </c>
      <c r="N91">
        <v>5.8574999999999999</v>
      </c>
      <c r="O91">
        <v>0.71350000000000002</v>
      </c>
      <c r="P91">
        <v>-2.7686000000000002</v>
      </c>
      <c r="Q91" s="75">
        <v>3.9681999999999999E-4</v>
      </c>
    </row>
    <row r="92" spans="3:17" x14ac:dyDescent="0.25">
      <c r="C92" s="8">
        <v>16</v>
      </c>
      <c r="D92" s="127" t="s">
        <v>50</v>
      </c>
      <c r="E92" s="75">
        <v>4.7033999999999999E-3</v>
      </c>
      <c r="F92" s="75">
        <v>0</v>
      </c>
      <c r="G92">
        <v>-15.534700000000001</v>
      </c>
      <c r="H92">
        <v>-4.7271000000000001</v>
      </c>
      <c r="I92">
        <v>4.0000000000000001E-3</v>
      </c>
      <c r="J92">
        <v>0.34150000000000003</v>
      </c>
      <c r="K92">
        <v>4.0115999999999996</v>
      </c>
      <c r="L92">
        <v>-1.9962</v>
      </c>
      <c r="M92">
        <v>0.61140000000000005</v>
      </c>
      <c r="N92">
        <v>-10.318199999999999</v>
      </c>
      <c r="O92">
        <v>0.2135</v>
      </c>
      <c r="P92">
        <v>-2.9424999999999999</v>
      </c>
      <c r="Q92" s="75">
        <v>3.4245E-4</v>
      </c>
    </row>
    <row r="93" spans="3:17" x14ac:dyDescent="0.25">
      <c r="C93" s="8">
        <v>17</v>
      </c>
      <c r="D93" s="127" t="s">
        <v>53</v>
      </c>
      <c r="E93" s="75">
        <v>5.1640000000000002E-3</v>
      </c>
      <c r="F93" s="75">
        <v>0</v>
      </c>
      <c r="G93">
        <v>-11.1889</v>
      </c>
      <c r="H93">
        <v>-0.39610000000000001</v>
      </c>
      <c r="I93">
        <v>0.26700000000000002</v>
      </c>
      <c r="J93">
        <v>4.6429</v>
      </c>
      <c r="K93">
        <v>2.7957000000000001</v>
      </c>
      <c r="L93">
        <v>-1.3572</v>
      </c>
      <c r="M93">
        <v>0.88400000000000001</v>
      </c>
      <c r="N93">
        <v>2.6284999999999998</v>
      </c>
      <c r="O93">
        <v>0.4899</v>
      </c>
      <c r="P93">
        <v>-5.4916</v>
      </c>
      <c r="Q93" s="75">
        <v>4.4448000000000003E-4</v>
      </c>
    </row>
    <row r="94" spans="3:17" x14ac:dyDescent="0.25">
      <c r="C94" s="8">
        <v>18</v>
      </c>
      <c r="D94" s="127" t="s">
        <v>56</v>
      </c>
      <c r="E94" s="75">
        <v>2.5864E-3</v>
      </c>
      <c r="F94" s="75">
        <v>0</v>
      </c>
      <c r="G94">
        <v>-9.0212000000000003</v>
      </c>
      <c r="H94">
        <v>1.4802999999999999</v>
      </c>
      <c r="I94">
        <v>0.55379999999999996</v>
      </c>
      <c r="J94">
        <v>6.5217999999999998</v>
      </c>
      <c r="K94">
        <v>3.7128000000000001</v>
      </c>
      <c r="L94">
        <v>-1.1547000000000001</v>
      </c>
      <c r="M94">
        <v>1.17</v>
      </c>
      <c r="N94">
        <v>8.5541</v>
      </c>
      <c r="O94">
        <v>0.77549999999999997</v>
      </c>
      <c r="P94">
        <v>-2.9430999999999998</v>
      </c>
      <c r="Q94" s="75">
        <v>3.3049000000000002E-4</v>
      </c>
    </row>
    <row r="95" spans="3:17" x14ac:dyDescent="0.25">
      <c r="C95" s="8">
        <v>19</v>
      </c>
      <c r="D95" s="127" t="s">
        <v>59</v>
      </c>
      <c r="E95" s="75">
        <v>3.3587000000000001E-3</v>
      </c>
      <c r="F95" s="75">
        <v>0</v>
      </c>
      <c r="G95">
        <v>-9.6293000000000006</v>
      </c>
      <c r="H95">
        <v>0.96689999999999998</v>
      </c>
      <c r="I95">
        <v>0.52539999999999998</v>
      </c>
      <c r="J95">
        <v>5.9993999999999996</v>
      </c>
      <c r="K95">
        <v>2.3449</v>
      </c>
      <c r="L95">
        <v>-2.2997999999999998</v>
      </c>
      <c r="M95">
        <v>1.1445000000000001</v>
      </c>
      <c r="N95">
        <v>6.9008000000000003</v>
      </c>
      <c r="O95">
        <v>0.75109999999999999</v>
      </c>
      <c r="P95">
        <v>-4.1577000000000002</v>
      </c>
      <c r="Q95" s="75">
        <v>3.8189000000000002E-4</v>
      </c>
    </row>
    <row r="96" spans="3:17" x14ac:dyDescent="0.25">
      <c r="C96" s="11">
        <v>20</v>
      </c>
      <c r="D96" s="133" t="s">
        <v>62</v>
      </c>
      <c r="E96" s="75">
        <v>4.5944999999999996E-3</v>
      </c>
      <c r="F96" s="75">
        <v>0</v>
      </c>
      <c r="G96">
        <v>-15.2852</v>
      </c>
      <c r="H96">
        <v>-4.5429000000000004</v>
      </c>
      <c r="I96">
        <v>8.7800000000000003E-2</v>
      </c>
      <c r="J96">
        <v>0.49730000000000002</v>
      </c>
      <c r="K96">
        <v>2.6440000000000001</v>
      </c>
      <c r="L96">
        <v>-4.5126999999999997</v>
      </c>
      <c r="M96">
        <v>0.70450000000000002</v>
      </c>
      <c r="N96">
        <v>-9.7589000000000006</v>
      </c>
      <c r="O96">
        <v>0.31009999999999999</v>
      </c>
      <c r="P96">
        <v>-5.0250000000000004</v>
      </c>
      <c r="Q96" s="75">
        <v>3.5005000000000002E-4</v>
      </c>
    </row>
    <row r="98" spans="3:17" x14ac:dyDescent="0.25">
      <c r="E98" t="s">
        <v>481</v>
      </c>
    </row>
    <row r="99" spans="3:17" x14ac:dyDescent="0.25">
      <c r="C99" s="125" t="s">
        <v>147</v>
      </c>
      <c r="D99" s="125" t="s">
        <v>143</v>
      </c>
      <c r="E99" t="s">
        <v>257</v>
      </c>
      <c r="F99" t="s">
        <v>258</v>
      </c>
      <c r="G99" t="s">
        <v>470</v>
      </c>
      <c r="H99" t="s">
        <v>259</v>
      </c>
      <c r="I99" t="s">
        <v>260</v>
      </c>
      <c r="J99" t="s">
        <v>261</v>
      </c>
      <c r="K99" t="s">
        <v>262</v>
      </c>
      <c r="L99" t="s">
        <v>263</v>
      </c>
      <c r="M99" t="s">
        <v>471</v>
      </c>
      <c r="N99" t="s">
        <v>472</v>
      </c>
      <c r="O99" t="s">
        <v>473</v>
      </c>
      <c r="P99" t="s">
        <v>474</v>
      </c>
      <c r="Q99" t="s">
        <v>267</v>
      </c>
    </row>
    <row r="100" spans="3:17" x14ac:dyDescent="0.25">
      <c r="C100" s="8">
        <v>1</v>
      </c>
      <c r="D100" s="127" t="s">
        <v>4</v>
      </c>
      <c r="E100" s="75">
        <v>1.7609E-2</v>
      </c>
      <c r="F100" s="75">
        <v>0</v>
      </c>
      <c r="G100">
        <v>-16.9145</v>
      </c>
      <c r="H100">
        <v>-5.4981</v>
      </c>
      <c r="I100">
        <v>0.57469999999999999</v>
      </c>
      <c r="J100">
        <v>-0.39650000000000002</v>
      </c>
      <c r="K100">
        <v>5.1646999999999998</v>
      </c>
      <c r="L100">
        <v>-6.1776999999999997</v>
      </c>
      <c r="M100">
        <v>1.1716</v>
      </c>
      <c r="N100">
        <v>-13.171099999999999</v>
      </c>
      <c r="O100">
        <v>0.76949999999999996</v>
      </c>
      <c r="P100">
        <v>-6.6952999999999996</v>
      </c>
      <c r="Q100" s="75">
        <v>1.8956000000000001E-3</v>
      </c>
    </row>
    <row r="101" spans="3:17" x14ac:dyDescent="0.25">
      <c r="C101" s="8">
        <v>2</v>
      </c>
      <c r="D101" s="127" t="s">
        <v>8</v>
      </c>
      <c r="E101" s="75">
        <v>1.7215000000000001E-2</v>
      </c>
      <c r="F101" s="75">
        <v>0</v>
      </c>
      <c r="G101">
        <v>-12.5099</v>
      </c>
      <c r="H101">
        <v>-1.1015999999999999</v>
      </c>
      <c r="I101">
        <v>0.45929999999999999</v>
      </c>
      <c r="J101">
        <v>4</v>
      </c>
      <c r="K101">
        <v>3.4874000000000001</v>
      </c>
      <c r="L101">
        <v>-2.8321999999999998</v>
      </c>
      <c r="M101">
        <v>1.0561</v>
      </c>
      <c r="N101">
        <v>2.6499999999999999E-2</v>
      </c>
      <c r="O101">
        <v>0.65400000000000003</v>
      </c>
      <c r="P101">
        <v>-7.7111000000000001</v>
      </c>
      <c r="Q101" s="75">
        <v>1.6367E-3</v>
      </c>
    </row>
    <row r="102" spans="3:17" x14ac:dyDescent="0.25">
      <c r="C102" s="8">
        <v>3</v>
      </c>
      <c r="D102" s="127" t="s">
        <v>216</v>
      </c>
      <c r="E102" s="75">
        <v>1.6625000000000001E-2</v>
      </c>
      <c r="F102" s="75">
        <v>0</v>
      </c>
      <c r="G102">
        <v>-13.5596</v>
      </c>
      <c r="H102">
        <v>-2.2604000000000002</v>
      </c>
      <c r="I102">
        <v>0.53820000000000001</v>
      </c>
      <c r="J102">
        <v>2.7928999999999999</v>
      </c>
      <c r="K102">
        <v>3.7530000000000001</v>
      </c>
      <c r="L102">
        <v>-2.3323999999999998</v>
      </c>
      <c r="M102">
        <v>1.151</v>
      </c>
      <c r="N102">
        <v>-3.4409000000000001</v>
      </c>
      <c r="O102">
        <v>0.755</v>
      </c>
      <c r="P102">
        <v>-8.3880999999999997</v>
      </c>
      <c r="Q102" s="75">
        <v>1.8259999999999999E-3</v>
      </c>
    </row>
    <row r="103" spans="3:17" x14ac:dyDescent="0.25">
      <c r="C103" s="8">
        <v>4</v>
      </c>
      <c r="D103" s="127" t="s">
        <v>14</v>
      </c>
      <c r="E103" s="75">
        <v>5.4290999999999999E-2</v>
      </c>
      <c r="F103" s="75">
        <v>0</v>
      </c>
      <c r="G103">
        <v>-13.4803</v>
      </c>
      <c r="H103">
        <v>-1.7222999999999999</v>
      </c>
      <c r="I103">
        <v>-2.7374000000000001</v>
      </c>
      <c r="J103">
        <v>3.3199000000000001</v>
      </c>
      <c r="K103">
        <v>4.5372000000000003</v>
      </c>
      <c r="L103">
        <v>-12.567600000000001</v>
      </c>
      <c r="M103">
        <v>-2.1206</v>
      </c>
      <c r="N103">
        <v>-2.3075000000000001</v>
      </c>
      <c r="O103">
        <v>-2.5150999999999999</v>
      </c>
      <c r="P103">
        <v>-10.2531</v>
      </c>
      <c r="Q103" s="75">
        <v>2.8546000000000001E-3</v>
      </c>
    </row>
    <row r="104" spans="3:17" x14ac:dyDescent="0.25">
      <c r="C104" s="8">
        <v>5</v>
      </c>
      <c r="D104" s="127" t="s">
        <v>16</v>
      </c>
      <c r="E104" s="75">
        <v>9.7379000000000007E-3</v>
      </c>
      <c r="F104" s="75">
        <v>0</v>
      </c>
      <c r="G104">
        <v>-15.9742</v>
      </c>
      <c r="H104">
        <v>-4.9053000000000004</v>
      </c>
      <c r="I104">
        <v>0.4481</v>
      </c>
      <c r="J104">
        <v>0.1414</v>
      </c>
      <c r="K104">
        <v>3.3607999999999998</v>
      </c>
      <c r="L104">
        <v>-3.7225000000000001</v>
      </c>
      <c r="M104">
        <v>1.0627</v>
      </c>
      <c r="N104">
        <v>-11.1592</v>
      </c>
      <c r="O104">
        <v>0.66759999999999997</v>
      </c>
      <c r="P104">
        <v>-7.1391999999999998</v>
      </c>
      <c r="Q104" s="75">
        <v>9.6060000000000004E-4</v>
      </c>
    </row>
    <row r="105" spans="3:17" x14ac:dyDescent="0.25">
      <c r="C105" s="8">
        <v>6</v>
      </c>
      <c r="D105" s="127" t="s">
        <v>19</v>
      </c>
      <c r="E105" s="75">
        <v>1.0881E-2</v>
      </c>
      <c r="F105" s="75">
        <v>0</v>
      </c>
      <c r="G105">
        <v>-11.176</v>
      </c>
      <c r="H105">
        <v>-6.93E-2</v>
      </c>
      <c r="I105">
        <v>0.4209</v>
      </c>
      <c r="J105">
        <v>4.9736000000000002</v>
      </c>
      <c r="K105">
        <v>4.9564000000000004</v>
      </c>
      <c r="L105">
        <v>-2.5931999999999999</v>
      </c>
      <c r="M105">
        <v>1.0367999999999999</v>
      </c>
      <c r="N105">
        <v>3.3031999999999999</v>
      </c>
      <c r="O105">
        <v>0.64219999999999999</v>
      </c>
      <c r="P105">
        <v>-4.7329999999999997</v>
      </c>
      <c r="Q105" s="75">
        <v>1.0574E-3</v>
      </c>
    </row>
    <row r="106" spans="3:17" x14ac:dyDescent="0.25">
      <c r="C106" s="8">
        <v>7</v>
      </c>
      <c r="D106" s="127" t="s">
        <v>22</v>
      </c>
      <c r="E106" s="75">
        <v>9.4213999999999999E-3</v>
      </c>
      <c r="F106" s="75">
        <v>0</v>
      </c>
      <c r="G106">
        <v>-11.4649</v>
      </c>
      <c r="H106">
        <v>-0.4168</v>
      </c>
      <c r="I106">
        <v>0.35920000000000002</v>
      </c>
      <c r="J106">
        <v>4.6260000000000003</v>
      </c>
      <c r="K106">
        <v>3.3513000000000002</v>
      </c>
      <c r="L106">
        <v>-2.3854000000000002</v>
      </c>
      <c r="M106">
        <v>0.97509999999999997</v>
      </c>
      <c r="N106">
        <v>2.3191999999999999</v>
      </c>
      <c r="O106">
        <v>0.58040000000000003</v>
      </c>
      <c r="P106">
        <v>-7.1181999999999999</v>
      </c>
      <c r="Q106" s="75">
        <v>8.5917000000000003E-4</v>
      </c>
    </row>
    <row r="107" spans="3:17" x14ac:dyDescent="0.25">
      <c r="C107" s="8">
        <v>8</v>
      </c>
      <c r="D107" s="127" t="s">
        <v>25</v>
      </c>
      <c r="E107" s="75">
        <v>3.4937999999999997E-2</v>
      </c>
      <c r="F107" s="75">
        <v>0</v>
      </c>
      <c r="G107">
        <v>-13.148099999999999</v>
      </c>
      <c r="H107">
        <v>-1.5545</v>
      </c>
      <c r="I107">
        <v>-2.9941</v>
      </c>
      <c r="J107">
        <v>3.4950000000000001</v>
      </c>
      <c r="K107">
        <v>4.2523999999999997</v>
      </c>
      <c r="L107">
        <v>-10.423500000000001</v>
      </c>
      <c r="M107">
        <v>-2.38</v>
      </c>
      <c r="N107">
        <v>-1.6251</v>
      </c>
      <c r="O107">
        <v>-2.7755000000000001</v>
      </c>
      <c r="P107">
        <v>-10.244</v>
      </c>
      <c r="Q107" s="75">
        <v>1.8569999999999999E-3</v>
      </c>
    </row>
    <row r="108" spans="3:17" x14ac:dyDescent="0.25">
      <c r="C108" s="8">
        <v>9</v>
      </c>
      <c r="D108" s="127" t="s">
        <v>29</v>
      </c>
      <c r="E108" s="75">
        <v>7.0679999999999996E-3</v>
      </c>
      <c r="F108" s="75">
        <v>0</v>
      </c>
      <c r="G108">
        <v>-12.3291</v>
      </c>
      <c r="H108">
        <v>-1.4025000000000001</v>
      </c>
      <c r="I108">
        <v>0.31519999999999998</v>
      </c>
      <c r="J108">
        <v>3.6389999999999998</v>
      </c>
      <c r="K108">
        <v>4.5644999999999998</v>
      </c>
      <c r="L108">
        <v>-2.1002999999999998</v>
      </c>
      <c r="M108">
        <v>0.93140000000000001</v>
      </c>
      <c r="N108">
        <v>-0.51919999999999999</v>
      </c>
      <c r="O108">
        <v>0.53690000000000004</v>
      </c>
      <c r="P108">
        <v>-3.3199000000000001</v>
      </c>
      <c r="Q108" s="75">
        <v>6.202E-4</v>
      </c>
    </row>
    <row r="109" spans="3:17" x14ac:dyDescent="0.25">
      <c r="C109" s="8">
        <v>10</v>
      </c>
      <c r="D109" s="127" t="s">
        <v>32</v>
      </c>
      <c r="E109" s="75">
        <v>7.2814999999999998E-3</v>
      </c>
      <c r="F109" s="75">
        <v>0</v>
      </c>
      <c r="G109">
        <v>-10.2484</v>
      </c>
      <c r="H109">
        <v>0.70479999999999998</v>
      </c>
      <c r="I109">
        <v>0.33860000000000001</v>
      </c>
      <c r="J109">
        <v>5.7539999999999996</v>
      </c>
      <c r="K109">
        <v>4.5472999999999999</v>
      </c>
      <c r="L109">
        <v>-2.0377000000000001</v>
      </c>
      <c r="M109">
        <v>0.95240000000000002</v>
      </c>
      <c r="N109">
        <v>5.7919</v>
      </c>
      <c r="O109">
        <v>0.55700000000000005</v>
      </c>
      <c r="P109">
        <v>-5.7176999999999998</v>
      </c>
      <c r="Q109" s="75">
        <v>6.6660999999999999E-4</v>
      </c>
    </row>
    <row r="110" spans="3:17" x14ac:dyDescent="0.25">
      <c r="C110" s="8">
        <v>11</v>
      </c>
      <c r="D110" s="127" t="s">
        <v>35</v>
      </c>
      <c r="E110" s="75">
        <v>7.2951999999999999E-3</v>
      </c>
      <c r="F110" s="75">
        <v>0</v>
      </c>
      <c r="G110">
        <v>-10.5313</v>
      </c>
      <c r="H110">
        <v>0.37890000000000001</v>
      </c>
      <c r="I110">
        <v>0.32350000000000001</v>
      </c>
      <c r="J110">
        <v>5.4051</v>
      </c>
      <c r="K110">
        <v>3.1909999999999998</v>
      </c>
      <c r="L110">
        <v>-5.8662999999999998</v>
      </c>
      <c r="M110">
        <v>0.9446</v>
      </c>
      <c r="N110">
        <v>4.8099999999999996</v>
      </c>
      <c r="O110">
        <v>0.55210000000000004</v>
      </c>
      <c r="P110">
        <v>-5.6052999999999997</v>
      </c>
      <c r="Q110" s="75">
        <v>6.5005E-4</v>
      </c>
    </row>
    <row r="111" spans="3:17" x14ac:dyDescent="0.25">
      <c r="C111" s="8">
        <v>12</v>
      </c>
      <c r="D111" s="127" t="s">
        <v>39</v>
      </c>
      <c r="E111" s="75">
        <v>8.6139000000000007E-3</v>
      </c>
      <c r="F111" s="75">
        <v>0</v>
      </c>
      <c r="G111">
        <v>-12.7402</v>
      </c>
      <c r="H111">
        <v>-1.7198</v>
      </c>
      <c r="I111">
        <v>-0.66190000000000004</v>
      </c>
      <c r="J111">
        <v>3.3281000000000001</v>
      </c>
      <c r="K111">
        <v>3.2423000000000002</v>
      </c>
      <c r="L111">
        <v>-3.6092</v>
      </c>
      <c r="M111">
        <v>-4.7699999999999999E-2</v>
      </c>
      <c r="N111">
        <v>-1.5517000000000001</v>
      </c>
      <c r="O111">
        <v>-0.443</v>
      </c>
      <c r="P111">
        <v>-6.8029000000000002</v>
      </c>
      <c r="Q111" s="75">
        <v>4.9832000000000001E-4</v>
      </c>
    </row>
    <row r="112" spans="3:17" x14ac:dyDescent="0.25">
      <c r="C112" s="8">
        <v>13</v>
      </c>
      <c r="D112" s="127" t="s">
        <v>41</v>
      </c>
      <c r="E112" s="75">
        <v>5.1463999999999998E-3</v>
      </c>
      <c r="F112" s="75">
        <v>0</v>
      </c>
      <c r="G112">
        <v>-11.7576</v>
      </c>
      <c r="H112">
        <v>-0.95630000000000004</v>
      </c>
      <c r="I112">
        <v>0.3286</v>
      </c>
      <c r="J112">
        <v>4.0891000000000002</v>
      </c>
      <c r="K112">
        <v>4.1322000000000001</v>
      </c>
      <c r="L112">
        <v>-1.0857000000000001</v>
      </c>
      <c r="M112">
        <v>0.94359999999999999</v>
      </c>
      <c r="N112">
        <v>0.9526</v>
      </c>
      <c r="O112">
        <v>0.54859999999999998</v>
      </c>
      <c r="P112">
        <v>-2.8083999999999998</v>
      </c>
      <c r="Q112" s="75">
        <v>4.6954000000000001E-4</v>
      </c>
    </row>
    <row r="113" spans="3:17" x14ac:dyDescent="0.25">
      <c r="C113" s="8">
        <v>14</v>
      </c>
      <c r="D113" s="127" t="s">
        <v>44</v>
      </c>
      <c r="E113" s="75">
        <v>4.3581999999999996E-3</v>
      </c>
      <c r="F113" s="75">
        <v>0</v>
      </c>
      <c r="G113">
        <v>-9.6016999999999992</v>
      </c>
      <c r="H113">
        <v>1.145</v>
      </c>
      <c r="I113">
        <v>0.4098</v>
      </c>
      <c r="J113">
        <v>6.1981000000000002</v>
      </c>
      <c r="K113">
        <v>4.2234999999999996</v>
      </c>
      <c r="L113">
        <v>-2.5406</v>
      </c>
      <c r="M113">
        <v>1.0223</v>
      </c>
      <c r="N113">
        <v>7.3268000000000004</v>
      </c>
      <c r="O113">
        <v>0.62629999999999997</v>
      </c>
      <c r="P113">
        <v>-3.4575</v>
      </c>
      <c r="Q113" s="75">
        <v>4.4241000000000001E-4</v>
      </c>
    </row>
    <row r="114" spans="3:17" x14ac:dyDescent="0.25">
      <c r="C114" s="8">
        <v>15</v>
      </c>
      <c r="D114" s="127" t="s">
        <v>46</v>
      </c>
      <c r="E114" s="75">
        <v>5.1609000000000004E-3</v>
      </c>
      <c r="F114" s="75">
        <v>0</v>
      </c>
      <c r="G114">
        <v>-10.3139</v>
      </c>
      <c r="H114">
        <v>0.46899999999999997</v>
      </c>
      <c r="I114">
        <v>0.32879999999999998</v>
      </c>
      <c r="J114">
        <v>5.5041000000000002</v>
      </c>
      <c r="K114">
        <v>2.8037999999999998</v>
      </c>
      <c r="L114">
        <v>-1.2323999999999999</v>
      </c>
      <c r="M114">
        <v>0.94699999999999995</v>
      </c>
      <c r="N114">
        <v>5.2256999999999998</v>
      </c>
      <c r="O114">
        <v>0.5534</v>
      </c>
      <c r="P114">
        <v>-3.7275</v>
      </c>
      <c r="Q114" s="75">
        <v>4.7716000000000002E-4</v>
      </c>
    </row>
    <row r="115" spans="3:17" x14ac:dyDescent="0.25">
      <c r="C115" s="8">
        <v>16</v>
      </c>
      <c r="D115" s="127" t="s">
        <v>50</v>
      </c>
      <c r="E115" s="75">
        <v>4.9950999999999997E-3</v>
      </c>
      <c r="F115" s="75">
        <v>0</v>
      </c>
      <c r="G115">
        <v>-15.586399999999999</v>
      </c>
      <c r="H115">
        <v>-4.7529000000000003</v>
      </c>
      <c r="I115">
        <v>-2.2200000000000001E-2</v>
      </c>
      <c r="J115">
        <v>0.31569999999999998</v>
      </c>
      <c r="K115">
        <v>4.0757000000000003</v>
      </c>
      <c r="L115">
        <v>-2.1015999999999999</v>
      </c>
      <c r="M115">
        <v>0.58530000000000004</v>
      </c>
      <c r="N115">
        <v>-10.4216</v>
      </c>
      <c r="O115">
        <v>0.18729999999999999</v>
      </c>
      <c r="P115">
        <v>-3.0996000000000001</v>
      </c>
      <c r="Q115" s="75">
        <v>3.5724999999999998E-4</v>
      </c>
    </row>
    <row r="116" spans="3:17" x14ac:dyDescent="0.25">
      <c r="C116" s="8">
        <v>17</v>
      </c>
      <c r="D116" s="127" t="s">
        <v>53</v>
      </c>
      <c r="E116" s="75">
        <v>4.1834999999999997E-3</v>
      </c>
      <c r="F116" s="75">
        <v>0</v>
      </c>
      <c r="G116">
        <v>-11.0085</v>
      </c>
      <c r="H116">
        <v>-0.30580000000000002</v>
      </c>
      <c r="I116">
        <v>0.3584</v>
      </c>
      <c r="J116">
        <v>4.7332000000000001</v>
      </c>
      <c r="K116">
        <v>2.5680999999999998</v>
      </c>
      <c r="L116">
        <v>-0.99080000000000001</v>
      </c>
      <c r="M116">
        <v>0.97540000000000004</v>
      </c>
      <c r="N116">
        <v>2.9895</v>
      </c>
      <c r="O116">
        <v>0.58130000000000004</v>
      </c>
      <c r="P116">
        <v>-4.9427000000000003</v>
      </c>
      <c r="Q116" s="75">
        <v>3.9507000000000002E-4</v>
      </c>
    </row>
    <row r="117" spans="3:17" x14ac:dyDescent="0.25">
      <c r="C117" s="8">
        <v>18</v>
      </c>
      <c r="D117" s="127" t="s">
        <v>56</v>
      </c>
      <c r="E117" s="75">
        <v>3.6790999999999998E-3</v>
      </c>
      <c r="F117" s="75">
        <v>0</v>
      </c>
      <c r="G117">
        <v>-9.3229000000000006</v>
      </c>
      <c r="H117">
        <v>1.3301000000000001</v>
      </c>
      <c r="I117">
        <v>0.4007</v>
      </c>
      <c r="J117">
        <v>6.3715999999999999</v>
      </c>
      <c r="K117">
        <v>4.093</v>
      </c>
      <c r="L117">
        <v>-1.7626999999999999</v>
      </c>
      <c r="M117">
        <v>1.0168999999999999</v>
      </c>
      <c r="N117">
        <v>7.952</v>
      </c>
      <c r="O117">
        <v>0.62250000000000005</v>
      </c>
      <c r="P117">
        <v>-3.8513999999999999</v>
      </c>
      <c r="Q117" s="75">
        <v>3.8558E-4</v>
      </c>
    </row>
    <row r="118" spans="3:17" x14ac:dyDescent="0.25">
      <c r="C118" s="8">
        <v>19</v>
      </c>
      <c r="D118" s="127" t="s">
        <v>59</v>
      </c>
      <c r="E118" s="75">
        <v>4.3207999999999996E-3</v>
      </c>
      <c r="F118" s="75">
        <v>0</v>
      </c>
      <c r="G118">
        <v>-9.8450000000000006</v>
      </c>
      <c r="H118">
        <v>0.85919999999999996</v>
      </c>
      <c r="I118">
        <v>0.41599999999999998</v>
      </c>
      <c r="J118">
        <v>5.8917000000000002</v>
      </c>
      <c r="K118">
        <v>2.6288999999999998</v>
      </c>
      <c r="L118">
        <v>-2.7357999999999998</v>
      </c>
      <c r="M118">
        <v>1.0350999999999999</v>
      </c>
      <c r="N118">
        <v>6.4698000000000002</v>
      </c>
      <c r="O118">
        <v>0.64180000000000004</v>
      </c>
      <c r="P118">
        <v>-4.8109000000000002</v>
      </c>
      <c r="Q118" s="75">
        <v>4.3022999999999998E-4</v>
      </c>
    </row>
    <row r="119" spans="3:17" x14ac:dyDescent="0.25">
      <c r="C119" s="11">
        <v>20</v>
      </c>
      <c r="D119" s="133" t="s">
        <v>62</v>
      </c>
      <c r="E119" s="75">
        <v>5.1243E-3</v>
      </c>
      <c r="F119" s="75">
        <v>0</v>
      </c>
      <c r="G119">
        <v>-15.3788</v>
      </c>
      <c r="H119">
        <v>-4.5898000000000003</v>
      </c>
      <c r="I119">
        <v>4.0500000000000001E-2</v>
      </c>
      <c r="J119">
        <v>0.45040000000000002</v>
      </c>
      <c r="K119">
        <v>2.7629999999999999</v>
      </c>
      <c r="L119">
        <v>-4.7031000000000001</v>
      </c>
      <c r="M119">
        <v>0.65710000000000002</v>
      </c>
      <c r="N119">
        <v>-9.9461999999999993</v>
      </c>
      <c r="O119">
        <v>0.26279999999999998</v>
      </c>
      <c r="P119">
        <v>-5.3094999999999999</v>
      </c>
      <c r="Q119" s="75">
        <v>3.7687000000000002E-4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67"/>
  <sheetViews>
    <sheetView workbookViewId="0">
      <selection activeCell="F23" sqref="F23"/>
    </sheetView>
  </sheetViews>
  <sheetFormatPr defaultRowHeight="15.75" x14ac:dyDescent="0.25"/>
  <cols>
    <col min="2" max="2" width="11.375" bestFit="1" customWidth="1"/>
    <col min="3" max="3" width="9.5" bestFit="1" customWidth="1"/>
    <col min="4" max="4" width="8.25" bestFit="1" customWidth="1"/>
    <col min="5" max="5" width="10.125" bestFit="1" customWidth="1"/>
    <col min="6" max="6" width="11.25" bestFit="1" customWidth="1"/>
    <col min="7" max="9" width="11" bestFit="1" customWidth="1"/>
    <col min="10" max="10" width="10.5" bestFit="1" customWidth="1"/>
    <col min="11" max="11" width="10.875" bestFit="1" customWidth="1"/>
    <col min="12" max="12" width="11.25" bestFit="1" customWidth="1"/>
    <col min="13" max="13" width="12.5" bestFit="1" customWidth="1"/>
    <col min="14" max="14" width="11" bestFit="1" customWidth="1"/>
    <col min="15" max="15" width="11.625" bestFit="1" customWidth="1"/>
    <col min="16" max="16" width="11.5" bestFit="1" customWidth="1"/>
    <col min="17" max="17" width="10.125" bestFit="1" customWidth="1"/>
    <col min="18" max="18" width="11.5" bestFit="1" customWidth="1"/>
    <col min="19" max="19" width="11.25" bestFit="1" customWidth="1"/>
    <col min="20" max="20" width="8" bestFit="1" customWidth="1"/>
    <col min="21" max="21" width="8.5" bestFit="1" customWidth="1"/>
    <col min="22" max="22" width="8.375" bestFit="1" customWidth="1"/>
    <col min="23" max="23" width="8.875" bestFit="1" customWidth="1"/>
    <col min="24" max="24" width="8.375" bestFit="1" customWidth="1"/>
    <col min="25" max="27" width="8" bestFit="1" customWidth="1"/>
    <col min="28" max="28" width="8.5" bestFit="1" customWidth="1"/>
    <col min="29" max="31" width="8" bestFit="1" customWidth="1"/>
    <col min="32" max="32" width="8.125" bestFit="1" customWidth="1"/>
    <col min="33" max="34" width="8" bestFit="1" customWidth="1"/>
    <col min="35" max="35" width="10.125" bestFit="1" customWidth="1"/>
    <col min="36" max="36" width="11.25" bestFit="1" customWidth="1"/>
    <col min="37" max="39" width="11" bestFit="1" customWidth="1"/>
    <col min="40" max="40" width="10.5" bestFit="1" customWidth="1"/>
    <col min="41" max="41" width="10.75" bestFit="1" customWidth="1"/>
    <col min="42" max="42" width="11.25" bestFit="1" customWidth="1"/>
    <col min="43" max="43" width="10.375" bestFit="1" customWidth="1"/>
    <col min="44" max="44" width="11" bestFit="1" customWidth="1"/>
    <col min="45" max="45" width="11.625" bestFit="1" customWidth="1"/>
    <col min="46" max="46" width="11.5" bestFit="1" customWidth="1"/>
    <col min="47" max="47" width="10.125" bestFit="1" customWidth="1"/>
    <col min="48" max="48" width="11.5" bestFit="1" customWidth="1"/>
    <col min="49" max="49" width="11.25" bestFit="1" customWidth="1"/>
    <col min="50" max="50" width="15.875" bestFit="1" customWidth="1"/>
    <col min="51" max="51" width="10.375" bestFit="1" customWidth="1"/>
  </cols>
  <sheetData>
    <row r="1" spans="2:18" x14ac:dyDescent="0.25">
      <c r="B1" t="s">
        <v>486</v>
      </c>
    </row>
    <row r="2" spans="2:18" x14ac:dyDescent="0.25">
      <c r="B2" s="125" t="s">
        <v>147</v>
      </c>
      <c r="C2" s="125" t="s">
        <v>143</v>
      </c>
      <c r="D2" t="s">
        <v>230</v>
      </c>
      <c r="E2" t="s">
        <v>257</v>
      </c>
      <c r="F2" t="s">
        <v>258</v>
      </c>
      <c r="G2" t="s">
        <v>484</v>
      </c>
      <c r="H2" t="s">
        <v>470</v>
      </c>
      <c r="I2" t="s">
        <v>259</v>
      </c>
      <c r="J2" t="s">
        <v>260</v>
      </c>
      <c r="K2" t="s">
        <v>261</v>
      </c>
      <c r="L2" t="s">
        <v>262</v>
      </c>
      <c r="M2" t="s">
        <v>263</v>
      </c>
      <c r="N2" t="s">
        <v>471</v>
      </c>
      <c r="O2" t="s">
        <v>472</v>
      </c>
      <c r="P2" t="s">
        <v>473</v>
      </c>
      <c r="Q2" t="s">
        <v>474</v>
      </c>
      <c r="R2" t="s">
        <v>267</v>
      </c>
    </row>
    <row r="3" spans="2:18" x14ac:dyDescent="0.25">
      <c r="B3" s="8">
        <v>1</v>
      </c>
      <c r="C3" s="127" t="s">
        <v>4</v>
      </c>
      <c r="D3" s="123">
        <v>9.1756399999999996</v>
      </c>
      <c r="E3" s="75">
        <v>1.7387000000000001E-5</v>
      </c>
      <c r="F3" s="75">
        <v>8.0005000000000007E-3</v>
      </c>
      <c r="G3" s="75">
        <v>8.1174999999999997E-4</v>
      </c>
      <c r="H3">
        <v>-17.167200000000001</v>
      </c>
      <c r="I3">
        <v>-3.0127000000000002</v>
      </c>
      <c r="J3" s="105">
        <v>3.5794000000000001</v>
      </c>
      <c r="K3" s="105">
        <v>2.0889000000000002</v>
      </c>
      <c r="L3" s="105">
        <v>6.4946000000000002</v>
      </c>
      <c r="M3" s="105">
        <v>4.7503000000000002</v>
      </c>
      <c r="N3" s="105">
        <v>4.1761999999999997</v>
      </c>
      <c r="O3">
        <v>-8.4532000000000007</v>
      </c>
      <c r="P3" s="105">
        <v>3.7740999999999998</v>
      </c>
      <c r="Q3">
        <v>-13.2225</v>
      </c>
      <c r="R3" s="75">
        <v>1.5665E-3</v>
      </c>
    </row>
    <row r="4" spans="2:18" x14ac:dyDescent="0.25">
      <c r="B4" s="8">
        <v>2</v>
      </c>
      <c r="C4" s="127" t="s">
        <v>8</v>
      </c>
      <c r="D4" s="123">
        <v>9.0043600000000001</v>
      </c>
      <c r="E4" s="75">
        <v>1.1612E-5</v>
      </c>
      <c r="F4" s="75">
        <v>5.3451999999999996E-3</v>
      </c>
      <c r="G4" s="75">
        <v>3.5603000000000002E-4</v>
      </c>
      <c r="H4">
        <v>-12.7593</v>
      </c>
      <c r="I4" s="105">
        <v>1.4197</v>
      </c>
      <c r="J4" s="105">
        <v>3.629</v>
      </c>
      <c r="K4" s="105">
        <v>6.5212000000000003</v>
      </c>
      <c r="L4" s="105">
        <v>4.3701999999999996</v>
      </c>
      <c r="M4" s="105">
        <v>8.4702999999999999</v>
      </c>
      <c r="N4" s="105">
        <v>4.2257999999999996</v>
      </c>
      <c r="O4" s="105">
        <v>4.8192000000000004</v>
      </c>
      <c r="P4" s="105">
        <v>3.8237000000000001</v>
      </c>
      <c r="Q4">
        <v>-14.003500000000001</v>
      </c>
      <c r="R4" s="75">
        <v>1.0998E-3</v>
      </c>
    </row>
    <row r="5" spans="2:18" x14ac:dyDescent="0.25">
      <c r="B5" s="8">
        <v>3</v>
      </c>
      <c r="C5" s="127" t="s">
        <v>216</v>
      </c>
      <c r="D5" s="123">
        <v>9.2591900000000003</v>
      </c>
      <c r="E5" s="75">
        <v>2.7733E-5</v>
      </c>
      <c r="F5" s="75">
        <v>9.2026E-3</v>
      </c>
      <c r="G5" s="75">
        <v>1.2225999999999999E-3</v>
      </c>
      <c r="H5">
        <v>-14.0169</v>
      </c>
      <c r="I5" s="105">
        <v>5.5300000000000002E-2</v>
      </c>
      <c r="J5" s="105">
        <v>3.3153999999999999</v>
      </c>
      <c r="K5" s="105">
        <v>5.1085000000000003</v>
      </c>
      <c r="L5" s="105">
        <v>4.6856</v>
      </c>
      <c r="M5" s="105">
        <v>7.8335999999999997</v>
      </c>
      <c r="N5" s="105">
        <v>3.9281000000000001</v>
      </c>
      <c r="O5" s="105">
        <v>0.73299999999999998</v>
      </c>
      <c r="P5" s="105">
        <v>3.5322</v>
      </c>
      <c r="Q5">
        <v>-15.698600000000001</v>
      </c>
      <c r="R5" s="75">
        <v>1.6440999999999999E-3</v>
      </c>
    </row>
    <row r="6" spans="2:18" x14ac:dyDescent="0.25">
      <c r="B6" s="8">
        <v>4</v>
      </c>
      <c r="C6" s="127" t="s">
        <v>14</v>
      </c>
      <c r="D6" s="123">
        <v>8.3166600000000006</v>
      </c>
      <c r="E6" s="75">
        <v>3.5425E-6</v>
      </c>
      <c r="F6" s="75">
        <v>1.0846E-3</v>
      </c>
      <c r="G6" s="75">
        <v>1.9117E-5</v>
      </c>
      <c r="H6">
        <v>-12.8368</v>
      </c>
      <c r="I6" s="105">
        <v>1.2289000000000001</v>
      </c>
      <c r="J6" s="105">
        <v>1.4438</v>
      </c>
      <c r="K6" s="105">
        <v>6.2706</v>
      </c>
      <c r="L6" s="105">
        <v>3.9197000000000002</v>
      </c>
      <c r="M6" s="105">
        <v>1.9171</v>
      </c>
      <c r="N6" s="105">
        <v>2.0602</v>
      </c>
      <c r="O6" s="105">
        <v>4.2367999999999997</v>
      </c>
      <c r="P6" s="105">
        <v>1.6657</v>
      </c>
      <c r="Q6">
        <v>-13.7392</v>
      </c>
      <c r="R6" s="75">
        <v>7.9444999999999996E-5</v>
      </c>
    </row>
    <row r="7" spans="2:18" x14ac:dyDescent="0.25">
      <c r="B7" s="8">
        <v>5</v>
      </c>
      <c r="C7" s="127" t="s">
        <v>16</v>
      </c>
      <c r="D7" s="123">
        <v>9.1945700000000006</v>
      </c>
      <c r="E7" s="75">
        <v>2.4133000000000001E-5</v>
      </c>
      <c r="F7" s="75">
        <v>7.6747999999999999E-3</v>
      </c>
      <c r="G7" s="75">
        <v>8.2242000000000003E-4</v>
      </c>
      <c r="H7">
        <v>-16.776499999999999</v>
      </c>
      <c r="I7">
        <v>-2.8113999999999999</v>
      </c>
      <c r="J7" s="105">
        <v>3.0533999999999999</v>
      </c>
      <c r="K7" s="105">
        <v>2.2353000000000001</v>
      </c>
      <c r="L7" s="105">
        <v>4.5267999999999997</v>
      </c>
      <c r="M7" s="105">
        <v>5.5217000000000001</v>
      </c>
      <c r="N7" s="105">
        <v>3.6680000000000001</v>
      </c>
      <c r="O7">
        <v>-7.7736999999999998</v>
      </c>
      <c r="P7" s="105">
        <v>3.2728999999999999</v>
      </c>
      <c r="Q7">
        <v>-15.516</v>
      </c>
      <c r="R7" s="75">
        <v>9.8405999999999993E-4</v>
      </c>
    </row>
    <row r="8" spans="2:18" x14ac:dyDescent="0.25">
      <c r="B8" s="8">
        <v>6</v>
      </c>
      <c r="C8" s="127" t="s">
        <v>19</v>
      </c>
      <c r="D8" s="123">
        <v>8.9650400000000001</v>
      </c>
      <c r="E8" s="75">
        <v>1.4469E-5</v>
      </c>
      <c r="F8" s="75">
        <v>4.4838999999999999E-3</v>
      </c>
      <c r="G8" s="75">
        <v>2.8102999999999998E-4</v>
      </c>
      <c r="H8">
        <v>-11.8551</v>
      </c>
      <c r="I8" s="105">
        <v>2.1214</v>
      </c>
      <c r="J8" s="105">
        <v>3.2961</v>
      </c>
      <c r="K8" s="105">
        <v>7.1642999999999999</v>
      </c>
      <c r="L8" s="105">
        <v>6.6391999999999998</v>
      </c>
      <c r="M8" s="105">
        <v>7.3861999999999997</v>
      </c>
      <c r="N8" s="105">
        <v>3.9119000000000002</v>
      </c>
      <c r="O8" s="105">
        <v>7.0054999999999996</v>
      </c>
      <c r="P8" s="105">
        <v>3.5173000000000001</v>
      </c>
      <c r="Q8">
        <v>-12.479200000000001</v>
      </c>
      <c r="R8" s="75">
        <v>7.8319999999999996E-4</v>
      </c>
    </row>
    <row r="9" spans="2:18" x14ac:dyDescent="0.25">
      <c r="B9" s="8">
        <v>7</v>
      </c>
      <c r="C9" s="127" t="s">
        <v>22</v>
      </c>
      <c r="D9" s="123">
        <v>9.1549200000000006</v>
      </c>
      <c r="E9" s="75">
        <v>2.2408999999999998E-5</v>
      </c>
      <c r="F9" s="75">
        <v>6.9442999999999996E-3</v>
      </c>
      <c r="G9" s="75">
        <v>6.7431000000000001E-4</v>
      </c>
      <c r="H9">
        <v>-12.3012</v>
      </c>
      <c r="I9" s="105">
        <v>1.6657999999999999</v>
      </c>
      <c r="J9" s="105">
        <v>2.9822000000000002</v>
      </c>
      <c r="K9" s="105">
        <v>6.7085999999999997</v>
      </c>
      <c r="L9" s="105">
        <v>4.5609999999999999</v>
      </c>
      <c r="M9" s="105">
        <v>6.8563000000000001</v>
      </c>
      <c r="N9" s="105">
        <v>3.5981000000000001</v>
      </c>
      <c r="O9" s="105">
        <v>5.6481000000000003</v>
      </c>
      <c r="P9" s="105">
        <v>3.2035</v>
      </c>
      <c r="Q9">
        <v>-15.537800000000001</v>
      </c>
      <c r="R9" s="75">
        <v>8.4029000000000005E-4</v>
      </c>
    </row>
    <row r="10" spans="2:18" x14ac:dyDescent="0.25">
      <c r="B10" s="8">
        <v>8</v>
      </c>
      <c r="C10" s="127" t="s">
        <v>25</v>
      </c>
      <c r="D10" s="123">
        <v>8.3482900000000004</v>
      </c>
      <c r="E10" s="75">
        <v>3.5750999999999999E-6</v>
      </c>
      <c r="F10" s="75">
        <v>1.1543E-3</v>
      </c>
      <c r="G10" s="75">
        <v>2.0421E-5</v>
      </c>
      <c r="H10">
        <v>-12.8912</v>
      </c>
      <c r="I10" s="105">
        <v>1.2239</v>
      </c>
      <c r="J10" s="105">
        <v>0.99180000000000001</v>
      </c>
      <c r="K10" s="105">
        <v>6.2732000000000001</v>
      </c>
      <c r="L10" s="105">
        <v>4.0262000000000002</v>
      </c>
      <c r="M10" s="105">
        <v>3.0287000000000002</v>
      </c>
      <c r="N10" s="105">
        <v>1.6056999999999999</v>
      </c>
      <c r="O10" s="105">
        <v>4.1877000000000004</v>
      </c>
      <c r="P10" s="105">
        <v>1.2101999999999999</v>
      </c>
      <c r="Q10">
        <v>-14.8918</v>
      </c>
      <c r="R10" s="75">
        <v>8.4629999999999994E-5</v>
      </c>
    </row>
    <row r="11" spans="2:18" x14ac:dyDescent="0.25">
      <c r="B11" s="8">
        <v>9</v>
      </c>
      <c r="C11" s="127" t="s">
        <v>29</v>
      </c>
      <c r="D11" s="123">
        <v>9.1019900000000007</v>
      </c>
      <c r="E11" s="75">
        <v>1.9757000000000001E-5</v>
      </c>
      <c r="F11" s="75">
        <v>6.0718999999999999E-3</v>
      </c>
      <c r="G11" s="75">
        <v>5.0626000000000002E-4</v>
      </c>
      <c r="H11">
        <v>-13.398899999999999</v>
      </c>
      <c r="I11" s="105">
        <v>0.56879999999999997</v>
      </c>
      <c r="J11" s="105">
        <v>2.8679999999999999</v>
      </c>
      <c r="K11" s="105">
        <v>5.6104000000000003</v>
      </c>
      <c r="L11" s="105">
        <v>6.7469999999999999</v>
      </c>
      <c r="M11" s="105">
        <v>6.7154999999999996</v>
      </c>
      <c r="N11" s="105">
        <v>3.4843000000000002</v>
      </c>
      <c r="O11" s="105">
        <v>2.3536999999999999</v>
      </c>
      <c r="P11" s="105">
        <v>3.0897999999999999</v>
      </c>
      <c r="Q11">
        <v>-12.3948</v>
      </c>
      <c r="R11" s="75">
        <v>6.5059999999999998E-4</v>
      </c>
    </row>
    <row r="12" spans="2:18" x14ac:dyDescent="0.25">
      <c r="B12" s="8">
        <v>10</v>
      </c>
      <c r="C12" s="127" t="s">
        <v>32</v>
      </c>
      <c r="D12" s="123">
        <v>8.7948900000000005</v>
      </c>
      <c r="E12" s="75">
        <v>9.2611000000000002E-6</v>
      </c>
      <c r="F12" s="75">
        <v>2.9989000000000001E-3</v>
      </c>
      <c r="G12" s="75">
        <v>1.1937E-4</v>
      </c>
      <c r="H12">
        <v>-11.294600000000001</v>
      </c>
      <c r="I12" s="105">
        <v>2.7685</v>
      </c>
      <c r="J12" s="105">
        <v>3.2326000000000001</v>
      </c>
      <c r="K12" s="105">
        <v>7.8178000000000001</v>
      </c>
      <c r="L12" s="105">
        <v>6.7050999999999998</v>
      </c>
      <c r="M12" s="105">
        <v>7.6104000000000003</v>
      </c>
      <c r="N12" s="105">
        <v>3.8464</v>
      </c>
      <c r="O12" s="105">
        <v>8.8732000000000006</v>
      </c>
      <c r="P12" s="105">
        <v>3.4508999999999999</v>
      </c>
      <c r="Q12">
        <v>-14.459199999999999</v>
      </c>
      <c r="R12" s="75">
        <v>4.5933999999999998E-4</v>
      </c>
    </row>
    <row r="13" spans="2:18" x14ac:dyDescent="0.25">
      <c r="B13" s="8">
        <v>11</v>
      </c>
      <c r="C13" s="127" t="s">
        <v>35</v>
      </c>
      <c r="D13" s="123">
        <v>9.0604399999999998</v>
      </c>
      <c r="E13" s="75">
        <v>1.9539999999999999E-5</v>
      </c>
      <c r="F13" s="75">
        <v>5.4148E-3</v>
      </c>
      <c r="G13" s="75">
        <v>4.1787999999999998E-4</v>
      </c>
      <c r="H13">
        <v>-11.576000000000001</v>
      </c>
      <c r="I13" s="105">
        <v>2.3374000000000001</v>
      </c>
      <c r="J13" s="105">
        <v>2.8948</v>
      </c>
      <c r="K13" s="105">
        <v>7.3636999999999997</v>
      </c>
      <c r="L13" s="105">
        <v>4.5946999999999996</v>
      </c>
      <c r="M13" s="105">
        <v>2.9786000000000001</v>
      </c>
      <c r="N13" s="105">
        <v>3.5158999999999998</v>
      </c>
      <c r="O13" s="105">
        <v>7.6824000000000003</v>
      </c>
      <c r="P13" s="105">
        <v>3.1234000000000002</v>
      </c>
      <c r="Q13">
        <v>-14.6022</v>
      </c>
      <c r="R13" s="75">
        <v>6.3252000000000002E-4</v>
      </c>
    </row>
    <row r="14" spans="2:18" x14ac:dyDescent="0.25">
      <c r="B14" s="8">
        <v>12</v>
      </c>
      <c r="C14" s="127" t="s">
        <v>39</v>
      </c>
      <c r="D14" s="123">
        <v>8.8284300000000009</v>
      </c>
      <c r="E14" s="75">
        <v>1.0125999999999999E-5</v>
      </c>
      <c r="F14" s="75">
        <v>3.2499999999999999E-3</v>
      </c>
      <c r="G14" s="75">
        <v>1.4194000000000001E-4</v>
      </c>
      <c r="H14">
        <v>-13.6511</v>
      </c>
      <c r="I14" s="105">
        <v>0.40789999999999998</v>
      </c>
      <c r="J14" s="105">
        <v>2.2664</v>
      </c>
      <c r="K14" s="105">
        <v>5.4558999999999997</v>
      </c>
      <c r="L14" s="105">
        <v>4.5582000000000003</v>
      </c>
      <c r="M14" s="105">
        <v>6.1946000000000003</v>
      </c>
      <c r="N14" s="105">
        <v>2.8805999999999998</v>
      </c>
      <c r="O14" s="105">
        <v>1.7927999999999999</v>
      </c>
      <c r="P14" s="105">
        <v>2.4853000000000001</v>
      </c>
      <c r="Q14">
        <v>-15.161</v>
      </c>
      <c r="R14" s="75">
        <v>2.5689000000000002E-4</v>
      </c>
    </row>
    <row r="15" spans="2:18" x14ac:dyDescent="0.25">
      <c r="B15" s="8">
        <v>13</v>
      </c>
      <c r="C15" s="127" t="s">
        <v>41</v>
      </c>
      <c r="D15" s="123">
        <v>9.0373400000000004</v>
      </c>
      <c r="E15" s="75">
        <v>1.6501E-5</v>
      </c>
      <c r="F15" s="75">
        <v>5.2059999999999997E-3</v>
      </c>
      <c r="G15" s="75">
        <v>3.6174999999999998E-4</v>
      </c>
      <c r="H15">
        <v>-13.1083</v>
      </c>
      <c r="I15" s="105">
        <v>0.90469999999999995</v>
      </c>
      <c r="J15" s="105">
        <v>2.8218000000000001</v>
      </c>
      <c r="K15" s="105">
        <v>5.9500999999999999</v>
      </c>
      <c r="L15" s="105">
        <v>6.6231999999999998</v>
      </c>
      <c r="M15" s="105">
        <v>7.3384</v>
      </c>
      <c r="N15" s="105">
        <v>3.4367999999999999</v>
      </c>
      <c r="O15" s="105">
        <v>3.3239000000000001</v>
      </c>
      <c r="P15" s="105">
        <v>3.0417999999999998</v>
      </c>
      <c r="Q15">
        <v>-12.644299999999999</v>
      </c>
      <c r="R15" s="75">
        <v>5.1447000000000005E-4</v>
      </c>
    </row>
    <row r="16" spans="2:18" x14ac:dyDescent="0.25">
      <c r="B16" s="8">
        <v>14</v>
      </c>
      <c r="C16" s="127" t="s">
        <v>44</v>
      </c>
      <c r="D16" s="123">
        <v>8.7688000000000006</v>
      </c>
      <c r="E16" s="75">
        <v>8.4085999999999994E-6</v>
      </c>
      <c r="F16" s="75">
        <v>2.7959E-3</v>
      </c>
      <c r="G16" s="75">
        <v>9.9857000000000003E-5</v>
      </c>
      <c r="H16">
        <v>-11.067299999999999</v>
      </c>
      <c r="I16" s="105">
        <v>3.0019999999999998</v>
      </c>
      <c r="J16" s="105">
        <v>3.1227</v>
      </c>
      <c r="K16" s="105">
        <v>8.0550999999999995</v>
      </c>
      <c r="L16" s="105">
        <v>7.0814000000000004</v>
      </c>
      <c r="M16" s="105">
        <v>6.2664999999999997</v>
      </c>
      <c r="N16" s="105">
        <v>3.7351999999999999</v>
      </c>
      <c r="O16" s="105">
        <v>9.5753000000000004</v>
      </c>
      <c r="P16" s="105">
        <v>3.3391999999999999</v>
      </c>
      <c r="Q16">
        <v>-13.4938</v>
      </c>
      <c r="R16" s="75">
        <v>3.6362999999999999E-4</v>
      </c>
    </row>
    <row r="17" spans="2:51" x14ac:dyDescent="0.25">
      <c r="B17" s="8">
        <v>15</v>
      </c>
      <c r="C17" s="127" t="s">
        <v>46</v>
      </c>
      <c r="D17" s="123">
        <v>8.8564900000000009</v>
      </c>
      <c r="E17" s="75">
        <v>1.1446E-5</v>
      </c>
      <c r="F17" s="75">
        <v>3.3704E-3</v>
      </c>
      <c r="G17" s="75">
        <v>1.5367000000000001E-4</v>
      </c>
      <c r="H17">
        <v>-11.6494</v>
      </c>
      <c r="I17" s="105">
        <v>2.3420999999999998</v>
      </c>
      <c r="J17" s="105">
        <v>2.9815999999999998</v>
      </c>
      <c r="K17" s="105">
        <v>7.3772000000000002</v>
      </c>
      <c r="L17" s="105">
        <v>4.5830000000000002</v>
      </c>
      <c r="M17" s="105">
        <v>7.5324999999999998</v>
      </c>
      <c r="N17" s="105">
        <v>3.5998000000000001</v>
      </c>
      <c r="O17" s="105">
        <v>7.6364999999999998</v>
      </c>
      <c r="P17" s="105">
        <v>3.2061000000000002</v>
      </c>
      <c r="Q17">
        <v>-13.4406</v>
      </c>
      <c r="R17" s="75">
        <v>3.9681999999999999E-4</v>
      </c>
    </row>
    <row r="18" spans="2:51" x14ac:dyDescent="0.25">
      <c r="B18" s="8">
        <v>16</v>
      </c>
      <c r="C18" s="127" t="s">
        <v>50</v>
      </c>
      <c r="D18" s="123">
        <v>8.9161099999999998</v>
      </c>
      <c r="E18" s="75">
        <v>1.0899E-5</v>
      </c>
      <c r="F18" s="75">
        <v>4.0245000000000003E-3</v>
      </c>
      <c r="G18" s="75">
        <v>2.0162000000000001E-4</v>
      </c>
      <c r="H18">
        <v>-16.966000000000001</v>
      </c>
      <c r="I18">
        <v>-2.8235000000000001</v>
      </c>
      <c r="J18" s="105">
        <v>2.6377999999999999</v>
      </c>
      <c r="K18" s="105">
        <v>2.2450999999999999</v>
      </c>
      <c r="L18" s="105">
        <v>6.7262000000000004</v>
      </c>
      <c r="M18" s="105">
        <v>6.6917999999999997</v>
      </c>
      <c r="N18" s="105">
        <v>3.2452000000000001</v>
      </c>
      <c r="O18">
        <v>-7.9424000000000001</v>
      </c>
      <c r="P18" s="105">
        <v>2.8473000000000002</v>
      </c>
      <c r="Q18">
        <v>-12.880699999999999</v>
      </c>
      <c r="R18" s="75">
        <v>3.4244000000000001E-4</v>
      </c>
    </row>
    <row r="19" spans="2:51" x14ac:dyDescent="0.25">
      <c r="B19" s="8">
        <v>17</v>
      </c>
      <c r="C19" s="127" t="s">
        <v>53</v>
      </c>
      <c r="D19" s="123">
        <v>8.9915000000000003</v>
      </c>
      <c r="E19" s="75">
        <v>1.5287000000000001E-5</v>
      </c>
      <c r="F19" s="75">
        <v>4.6192999999999998E-3</v>
      </c>
      <c r="G19" s="75">
        <v>2.8580000000000001E-4</v>
      </c>
      <c r="H19">
        <v>-7.0419</v>
      </c>
      <c r="I19" s="105">
        <v>1.4617</v>
      </c>
      <c r="J19" s="105">
        <v>2.7947000000000002</v>
      </c>
      <c r="K19" s="105">
        <v>6.5007000000000001</v>
      </c>
      <c r="L19">
        <v>-6.3676000000000004</v>
      </c>
      <c r="M19" s="105">
        <v>7.1201999999999996</v>
      </c>
      <c r="N19" s="105">
        <v>3.4117999999999999</v>
      </c>
      <c r="O19" s="105">
        <v>10.491099999999999</v>
      </c>
      <c r="P19" s="105">
        <v>3.0175999999999998</v>
      </c>
      <c r="Q19">
        <v>-4.3132000000000001</v>
      </c>
      <c r="R19" s="75">
        <v>4.4448000000000003E-4</v>
      </c>
    </row>
    <row r="20" spans="2:51" x14ac:dyDescent="0.25">
      <c r="B20" s="8">
        <v>18</v>
      </c>
      <c r="C20" s="127" t="s">
        <v>56</v>
      </c>
      <c r="D20" s="123">
        <v>8.7579600000000006</v>
      </c>
      <c r="E20" s="75">
        <v>8.7198999999999993E-6</v>
      </c>
      <c r="F20" s="75">
        <v>2.6814999999999999E-3</v>
      </c>
      <c r="G20" s="75">
        <v>9.3984E-5</v>
      </c>
      <c r="H20">
        <v>-10.9328</v>
      </c>
      <c r="I20" s="105">
        <v>3.0884999999999998</v>
      </c>
      <c r="J20" s="105">
        <v>3.0243000000000002</v>
      </c>
      <c r="K20" s="105">
        <v>8.1300000000000008</v>
      </c>
      <c r="L20" s="105">
        <v>7.0881999999999996</v>
      </c>
      <c r="M20" s="105">
        <v>6.6669</v>
      </c>
      <c r="N20" s="105">
        <v>3.6404999999999998</v>
      </c>
      <c r="O20" s="105">
        <v>9.8589000000000002</v>
      </c>
      <c r="P20" s="105">
        <v>3.2461000000000002</v>
      </c>
      <c r="Q20">
        <v>-14.370900000000001</v>
      </c>
      <c r="R20" s="75">
        <v>3.3049000000000002E-4</v>
      </c>
    </row>
    <row r="21" spans="2:51" x14ac:dyDescent="0.25">
      <c r="B21" s="8">
        <v>19</v>
      </c>
      <c r="C21" s="127" t="s">
        <v>59</v>
      </c>
      <c r="D21" s="123">
        <v>8.8240599999999993</v>
      </c>
      <c r="E21" s="75">
        <v>1.0716999999999999E-5</v>
      </c>
      <c r="F21" s="75">
        <v>3.1021999999999998E-3</v>
      </c>
      <c r="G21" s="75">
        <v>1.2970000000000001E-4</v>
      </c>
      <c r="H21">
        <v>-11.329599999999999</v>
      </c>
      <c r="I21" s="105">
        <v>2.6555</v>
      </c>
      <c r="J21" s="105">
        <v>3.0202</v>
      </c>
      <c r="K21" s="105">
        <v>7.6879999999999997</v>
      </c>
      <c r="L21" s="105">
        <v>4.5777000000000001</v>
      </c>
      <c r="M21" s="105">
        <v>5.7693000000000003</v>
      </c>
      <c r="N21" s="105">
        <v>3.6392000000000002</v>
      </c>
      <c r="O21" s="105">
        <v>8.5777999999999999</v>
      </c>
      <c r="P21" s="105">
        <v>3.2458999999999998</v>
      </c>
      <c r="Q21">
        <v>-14.984999999999999</v>
      </c>
      <c r="R21" s="75">
        <v>3.8189000000000002E-4</v>
      </c>
    </row>
    <row r="22" spans="2:51" x14ac:dyDescent="0.25">
      <c r="B22" s="11">
        <v>20</v>
      </c>
      <c r="C22" s="133" t="s">
        <v>62</v>
      </c>
      <c r="D22" s="123">
        <v>8.8877299999999995</v>
      </c>
      <c r="E22" s="75">
        <v>1.1980999999999999E-5</v>
      </c>
      <c r="F22" s="75">
        <v>3.6518000000000002E-3</v>
      </c>
      <c r="G22" s="75">
        <v>1.7885000000000001E-4</v>
      </c>
      <c r="H22">
        <v>-16.733000000000001</v>
      </c>
      <c r="I22">
        <v>-2.7128000000000001</v>
      </c>
      <c r="J22" s="105">
        <v>2.6703999999999999</v>
      </c>
      <c r="K22" s="105">
        <v>2.3273999999999999</v>
      </c>
      <c r="L22" s="105">
        <v>4.5765000000000002</v>
      </c>
      <c r="M22" s="105">
        <v>3.9542999999999999</v>
      </c>
      <c r="N22" s="105">
        <v>3.2869999999999999</v>
      </c>
      <c r="O22">
        <v>-7.5465</v>
      </c>
      <c r="P22" s="105">
        <v>2.8927</v>
      </c>
      <c r="Q22">
        <v>-15.1252</v>
      </c>
      <c r="R22" s="75">
        <v>3.5005000000000002E-4</v>
      </c>
    </row>
    <row r="25" spans="2:51" x14ac:dyDescent="0.25">
      <c r="E25" t="s">
        <v>227</v>
      </c>
      <c r="F25" t="s">
        <v>228</v>
      </c>
      <c r="G25" t="s">
        <v>229</v>
      </c>
      <c r="H25" t="s">
        <v>230</v>
      </c>
      <c r="I25" t="s">
        <v>231</v>
      </c>
      <c r="J25" t="s">
        <v>232</v>
      </c>
      <c r="K25" t="s">
        <v>233</v>
      </c>
      <c r="L25" t="s">
        <v>234</v>
      </c>
      <c r="M25" t="s">
        <v>235</v>
      </c>
      <c r="N25" t="s">
        <v>236</v>
      </c>
      <c r="O25" t="s">
        <v>237</v>
      </c>
      <c r="P25" t="s">
        <v>238</v>
      </c>
      <c r="Q25" t="s">
        <v>239</v>
      </c>
    </row>
    <row r="26" spans="2:51" x14ac:dyDescent="0.25">
      <c r="B26" t="s">
        <v>482</v>
      </c>
      <c r="C26" t="s">
        <v>225</v>
      </c>
      <c r="D26" t="s">
        <v>226</v>
      </c>
      <c r="E26">
        <v>-99</v>
      </c>
      <c r="F26">
        <v>-99</v>
      </c>
      <c r="G26">
        <v>-99</v>
      </c>
      <c r="H26">
        <v>11.98</v>
      </c>
      <c r="I26">
        <v>4</v>
      </c>
      <c r="J26">
        <v>25.6</v>
      </c>
      <c r="K26">
        <v>3.1298600000000003E-2</v>
      </c>
      <c r="L26">
        <v>2.1298500000000001E-2</v>
      </c>
      <c r="M26">
        <v>6.57575E-3</v>
      </c>
      <c r="N26">
        <v>16.761099999999999</v>
      </c>
      <c r="O26" s="75">
        <v>1.9439000000000001E-2</v>
      </c>
      <c r="P26" s="75">
        <v>2.6003000000000002E-5</v>
      </c>
      <c r="Q26" s="75">
        <v>1.2305999999999999E-8</v>
      </c>
      <c r="R26" t="s">
        <v>240</v>
      </c>
      <c r="S26" t="s">
        <v>241</v>
      </c>
      <c r="T26" t="s">
        <v>242</v>
      </c>
      <c r="U26" t="s">
        <v>243</v>
      </c>
      <c r="V26" t="s">
        <v>244</v>
      </c>
      <c r="W26" t="s">
        <v>245</v>
      </c>
      <c r="X26" t="s">
        <v>246</v>
      </c>
      <c r="Y26" t="s">
        <v>247</v>
      </c>
      <c r="Z26" t="s">
        <v>248</v>
      </c>
      <c r="AA26" t="s">
        <v>249</v>
      </c>
      <c r="AB26" t="s">
        <v>250</v>
      </c>
      <c r="AC26" t="s">
        <v>251</v>
      </c>
      <c r="AD26" t="s">
        <v>252</v>
      </c>
      <c r="AE26" t="s">
        <v>253</v>
      </c>
      <c r="AF26" t="s">
        <v>254</v>
      </c>
      <c r="AG26" t="s">
        <v>255</v>
      </c>
      <c r="AH26" t="s">
        <v>256</v>
      </c>
      <c r="AI26" t="s">
        <v>257</v>
      </c>
      <c r="AJ26" t="s">
        <v>258</v>
      </c>
      <c r="AK26" t="s">
        <v>484</v>
      </c>
      <c r="AL26" t="s">
        <v>470</v>
      </c>
      <c r="AM26" t="s">
        <v>259</v>
      </c>
      <c r="AN26" t="s">
        <v>260</v>
      </c>
      <c r="AO26" t="s">
        <v>261</v>
      </c>
      <c r="AP26" t="s">
        <v>262</v>
      </c>
      <c r="AQ26" t="s">
        <v>263</v>
      </c>
      <c r="AR26" t="s">
        <v>471</v>
      </c>
      <c r="AS26" t="s">
        <v>472</v>
      </c>
      <c r="AT26" t="s">
        <v>473</v>
      </c>
      <c r="AU26" t="s">
        <v>474</v>
      </c>
      <c r="AV26" t="s">
        <v>264</v>
      </c>
      <c r="AW26" t="s">
        <v>265</v>
      </c>
      <c r="AX26" t="s">
        <v>266</v>
      </c>
      <c r="AY26" t="s">
        <v>267</v>
      </c>
    </row>
    <row r="27" spans="2:51" x14ac:dyDescent="0.25">
      <c r="B27">
        <v>2</v>
      </c>
      <c r="C27" t="s">
        <v>268</v>
      </c>
      <c r="D27">
        <v>1</v>
      </c>
      <c r="E27">
        <v>-99</v>
      </c>
      <c r="F27">
        <v>-99</v>
      </c>
      <c r="G27">
        <v>-99</v>
      </c>
      <c r="H27">
        <v>11.76</v>
      </c>
      <c r="I27">
        <v>4</v>
      </c>
      <c r="J27">
        <v>25.6</v>
      </c>
      <c r="K27">
        <v>2.19735E-2</v>
      </c>
      <c r="L27">
        <v>1.7708100000000001E-2</v>
      </c>
      <c r="M27">
        <v>1.0728700000000001E-2</v>
      </c>
      <c r="N27">
        <v>32.976999999999997</v>
      </c>
      <c r="O27" s="75">
        <v>1.8737E-2</v>
      </c>
      <c r="P27" s="75">
        <v>1.0007E-4</v>
      </c>
      <c r="Q27" s="75">
        <v>1.2305999999999999E-8</v>
      </c>
      <c r="R27" s="75">
        <v>1.8134E-3</v>
      </c>
      <c r="S27" s="75">
        <v>6.1940999999999995E-5</v>
      </c>
      <c r="T27" s="75">
        <v>9.2126999999999994E-5</v>
      </c>
      <c r="U27" s="75">
        <v>0</v>
      </c>
      <c r="V27" s="75">
        <v>0</v>
      </c>
      <c r="W27" s="75">
        <v>5.1073999999999999E-5</v>
      </c>
      <c r="X27" s="75">
        <v>0</v>
      </c>
      <c r="Y27" s="75">
        <v>4.9881999999999999E-3</v>
      </c>
      <c r="Z27" s="75">
        <v>9.9021999999999998E-6</v>
      </c>
      <c r="AA27" s="75">
        <v>4.9829E-7</v>
      </c>
      <c r="AB27" s="75">
        <v>1.1255E-7</v>
      </c>
      <c r="AC27" s="75">
        <v>5.6692000000000004E-10</v>
      </c>
      <c r="AD27" s="75">
        <v>1.9889000000000001E-6</v>
      </c>
      <c r="AE27" s="75">
        <v>1.1535000000000001E-6</v>
      </c>
      <c r="AF27" s="75">
        <v>2.6593999999999999E-6</v>
      </c>
      <c r="AG27" s="75">
        <v>1.5907000000000001E-7</v>
      </c>
      <c r="AH27" s="75">
        <v>3.5480000000000002E-6</v>
      </c>
      <c r="AI27" s="75">
        <v>1.1121000000000001E-2</v>
      </c>
      <c r="AJ27" s="75">
        <v>0</v>
      </c>
      <c r="AK27" s="75">
        <v>0</v>
      </c>
      <c r="AL27">
        <v>-16.5197</v>
      </c>
      <c r="AM27">
        <v>-5.2991999999999999</v>
      </c>
      <c r="AN27">
        <v>0.7742</v>
      </c>
      <c r="AO27">
        <v>-0.19769999999999999</v>
      </c>
      <c r="AP27">
        <v>4.7037000000000004</v>
      </c>
      <c r="AQ27">
        <v>-5.3472</v>
      </c>
      <c r="AR27">
        <v>1.371</v>
      </c>
      <c r="AS27">
        <v>-12.3788</v>
      </c>
      <c r="AT27">
        <v>0.96889999999999998</v>
      </c>
      <c r="AU27">
        <v>-5.4907000000000004</v>
      </c>
      <c r="AV27" t="s">
        <v>270</v>
      </c>
      <c r="AW27" s="75">
        <v>0</v>
      </c>
      <c r="AX27" s="75">
        <v>1.0155000000000001</v>
      </c>
      <c r="AY27" s="75">
        <v>1.5665E-3</v>
      </c>
    </row>
    <row r="28" spans="2:51" x14ac:dyDescent="0.25">
      <c r="B28">
        <v>2</v>
      </c>
      <c r="C28" t="s">
        <v>268</v>
      </c>
      <c r="D28">
        <v>2</v>
      </c>
      <c r="E28">
        <v>-99</v>
      </c>
      <c r="F28">
        <v>-99</v>
      </c>
      <c r="G28">
        <v>-99</v>
      </c>
      <c r="H28">
        <v>11.93</v>
      </c>
      <c r="I28">
        <v>4</v>
      </c>
      <c r="J28">
        <v>29.3</v>
      </c>
      <c r="K28">
        <v>3.2849299999999998E-2</v>
      </c>
      <c r="L28">
        <v>2.16464E-2</v>
      </c>
      <c r="M28">
        <v>3.6343199999999999E-3</v>
      </c>
      <c r="N28">
        <v>8.9553499999999993</v>
      </c>
      <c r="O28" s="75">
        <v>1.9494999999999998E-2</v>
      </c>
      <c r="P28" s="75">
        <v>2.4973999999999998E-5</v>
      </c>
      <c r="Q28" s="75">
        <v>1.2305999999999999E-8</v>
      </c>
      <c r="R28" s="75">
        <v>1.487E-3</v>
      </c>
      <c r="S28" s="75">
        <v>2.8561999999999999E-5</v>
      </c>
      <c r="T28" s="75">
        <v>2.7820999999999998E-4</v>
      </c>
      <c r="U28" s="75">
        <v>0</v>
      </c>
      <c r="V28" s="75">
        <v>0</v>
      </c>
      <c r="W28" s="75">
        <v>5.2979000000000002E-5</v>
      </c>
      <c r="X28" s="75">
        <v>0</v>
      </c>
      <c r="Y28" s="75">
        <v>3.7382000000000001E-3</v>
      </c>
      <c r="Z28" s="75">
        <v>1.5778999999999999E-5</v>
      </c>
      <c r="AA28" s="75">
        <v>7.2770000000000004E-7</v>
      </c>
      <c r="AB28" s="75">
        <v>8.3746000000000002E-10</v>
      </c>
      <c r="AC28" s="75">
        <v>1.3814E-5</v>
      </c>
      <c r="AD28" s="75">
        <v>5.7474000000000002E-7</v>
      </c>
      <c r="AE28" s="75">
        <v>1.7046999999999999E-7</v>
      </c>
      <c r="AF28" s="75">
        <v>2.2230000000000001E-6</v>
      </c>
      <c r="AG28" s="75">
        <v>4.2043000000000001E-7</v>
      </c>
      <c r="AH28" s="75">
        <v>2.0986999999999999E-4</v>
      </c>
      <c r="AI28" s="75">
        <v>6.6290999999999997E-3</v>
      </c>
      <c r="AJ28" s="75">
        <v>0</v>
      </c>
      <c r="AK28" s="75">
        <v>0</v>
      </c>
      <c r="AL28">
        <v>-11.689500000000001</v>
      </c>
      <c r="AM28">
        <v>-0.68899999999999995</v>
      </c>
      <c r="AN28">
        <v>0.87360000000000004</v>
      </c>
      <c r="AO28">
        <v>4.4124999999999996</v>
      </c>
      <c r="AP28">
        <v>2.7042000000000002</v>
      </c>
      <c r="AQ28">
        <v>-1.1238999999999999</v>
      </c>
      <c r="AR28">
        <v>1.4702999999999999</v>
      </c>
      <c r="AS28">
        <v>1.6717</v>
      </c>
      <c r="AT28">
        <v>1.0682</v>
      </c>
      <c r="AU28">
        <v>-5.2121000000000004</v>
      </c>
      <c r="AV28" t="s">
        <v>271</v>
      </c>
      <c r="AW28" s="75">
        <v>0</v>
      </c>
      <c r="AX28" s="75">
        <v>0.86221999999999999</v>
      </c>
      <c r="AY28" s="75">
        <v>1.0998E-3</v>
      </c>
    </row>
    <row r="29" spans="2:51" x14ac:dyDescent="0.25">
      <c r="B29">
        <v>2</v>
      </c>
      <c r="C29" t="s">
        <v>268</v>
      </c>
      <c r="D29">
        <v>3</v>
      </c>
      <c r="E29">
        <v>-99</v>
      </c>
      <c r="F29">
        <v>-99</v>
      </c>
      <c r="G29">
        <v>-99</v>
      </c>
      <c r="H29">
        <v>10.92</v>
      </c>
      <c r="I29">
        <v>4</v>
      </c>
      <c r="J29">
        <v>30.2</v>
      </c>
      <c r="K29">
        <v>1.58731E-3</v>
      </c>
      <c r="L29">
        <v>4.2135800000000001E-2</v>
      </c>
      <c r="M29">
        <v>5.54469E-2</v>
      </c>
      <c r="N29">
        <v>94.065700000000007</v>
      </c>
      <c r="O29" s="75">
        <v>3.1866999999999999E-2</v>
      </c>
      <c r="P29" s="75">
        <v>3.9079000000000003E-5</v>
      </c>
      <c r="Q29" s="75">
        <v>1.5564E-6</v>
      </c>
      <c r="R29" s="75">
        <v>1.4177E-3</v>
      </c>
      <c r="S29" s="75">
        <v>7.8427E-5</v>
      </c>
      <c r="T29" s="75">
        <v>8.7781000000000005E-5</v>
      </c>
      <c r="U29" s="75">
        <v>0</v>
      </c>
      <c r="V29" s="75">
        <v>0</v>
      </c>
      <c r="W29" s="75">
        <v>2.2860999999999999E-4</v>
      </c>
      <c r="X29" s="75">
        <v>0</v>
      </c>
      <c r="Y29" s="75">
        <v>4.8323999999999997E-3</v>
      </c>
      <c r="Z29" s="75">
        <v>1.7385999999999999E-5</v>
      </c>
      <c r="AA29" s="75">
        <v>4.3004E-7</v>
      </c>
      <c r="AB29" s="75">
        <v>8.3749999999999995E-10</v>
      </c>
      <c r="AC29" s="75">
        <v>4.6622E-7</v>
      </c>
      <c r="AD29" s="75">
        <v>9.9679000000000002E-8</v>
      </c>
      <c r="AE29" s="75">
        <v>1.3890999999999999E-7</v>
      </c>
      <c r="AF29" s="75">
        <v>2.7655999999999998E-6</v>
      </c>
      <c r="AG29" s="75">
        <v>4.1483999999999997E-7</v>
      </c>
      <c r="AH29" s="75">
        <v>2.8151000000000001E-4</v>
      </c>
      <c r="AI29" s="75">
        <v>1.3029000000000001E-2</v>
      </c>
      <c r="AJ29" s="75">
        <v>0</v>
      </c>
      <c r="AK29" s="75">
        <v>0</v>
      </c>
      <c r="AL29">
        <v>-13.3505</v>
      </c>
      <c r="AM29">
        <v>-2.1549999999999998</v>
      </c>
      <c r="AN29">
        <v>0.64400000000000002</v>
      </c>
      <c r="AO29">
        <v>2.8982000000000001</v>
      </c>
      <c r="AP29">
        <v>3.5566</v>
      </c>
      <c r="AQ29">
        <v>-1.8975</v>
      </c>
      <c r="AR29">
        <v>1.2566999999999999</v>
      </c>
      <c r="AS29">
        <v>-3.0211999999999999</v>
      </c>
      <c r="AT29">
        <v>0.86080000000000001</v>
      </c>
      <c r="AU29">
        <v>-7.7489999999999997</v>
      </c>
      <c r="AV29" t="s">
        <v>272</v>
      </c>
      <c r="AW29" s="75">
        <v>0</v>
      </c>
      <c r="AX29" s="75">
        <v>1.0569</v>
      </c>
      <c r="AY29" s="75">
        <v>1.6440999999999999E-3</v>
      </c>
    </row>
    <row r="30" spans="2:51" x14ac:dyDescent="0.25">
      <c r="B30">
        <v>2</v>
      </c>
      <c r="C30" t="s">
        <v>268</v>
      </c>
      <c r="D30">
        <v>4</v>
      </c>
      <c r="E30">
        <v>-99</v>
      </c>
      <c r="F30">
        <v>-99</v>
      </c>
      <c r="G30">
        <v>-99</v>
      </c>
      <c r="H30">
        <v>11.82</v>
      </c>
      <c r="I30">
        <v>4</v>
      </c>
      <c r="J30">
        <v>29.8</v>
      </c>
      <c r="K30">
        <v>1.96619E-2</v>
      </c>
      <c r="L30">
        <v>1.33467E-2</v>
      </c>
      <c r="M30">
        <v>-4.6917699999999998E-4</v>
      </c>
      <c r="N30">
        <v>-1.87957</v>
      </c>
      <c r="O30" s="75">
        <v>1.0491E-2</v>
      </c>
      <c r="P30" s="75">
        <v>1.4139E-5</v>
      </c>
      <c r="Q30" s="75">
        <v>1.2302E-8</v>
      </c>
      <c r="R30" s="75">
        <v>1.2721E-2</v>
      </c>
      <c r="S30" s="75">
        <v>2.4590999999999999E-5</v>
      </c>
      <c r="T30" s="75">
        <v>1.1828E-4</v>
      </c>
      <c r="U30" s="75">
        <v>7.9074999999999998E-5</v>
      </c>
      <c r="V30" s="75">
        <v>0</v>
      </c>
      <c r="W30" s="75">
        <v>5.0974999999999999E-5</v>
      </c>
      <c r="X30" s="75">
        <v>0</v>
      </c>
      <c r="Y30" s="75">
        <v>8.5796E-6</v>
      </c>
      <c r="Z30" s="75">
        <v>2.7595999999999998E-6</v>
      </c>
      <c r="AA30" s="75">
        <v>3.9007E-7</v>
      </c>
      <c r="AB30" s="75">
        <v>8.38E-10</v>
      </c>
      <c r="AC30" s="75">
        <v>4.4336999999999996E-6</v>
      </c>
      <c r="AD30" s="75">
        <v>3.5436E-7</v>
      </c>
      <c r="AE30" s="75">
        <v>2.7424E-7</v>
      </c>
      <c r="AF30" s="75">
        <v>3.0731999999999998E-7</v>
      </c>
      <c r="AG30" s="75">
        <v>4.2029999999999999E-10</v>
      </c>
      <c r="AH30" s="75">
        <v>1.7501000000000001E-5</v>
      </c>
      <c r="AI30" s="75">
        <v>1.4223E-3</v>
      </c>
      <c r="AJ30" s="75">
        <v>0</v>
      </c>
      <c r="AK30" s="75">
        <v>0</v>
      </c>
      <c r="AL30">
        <v>-10.3492</v>
      </c>
      <c r="AM30">
        <v>-0.15790000000000001</v>
      </c>
      <c r="AN30">
        <v>-1.1559999999999999</v>
      </c>
      <c r="AO30">
        <v>4.8837999999999999</v>
      </c>
      <c r="AP30">
        <v>1.0128999999999999</v>
      </c>
      <c r="AQ30">
        <v>-6.1081000000000003</v>
      </c>
      <c r="AR30">
        <v>-0.53949999999999998</v>
      </c>
      <c r="AS30">
        <v>3.9508000000000001</v>
      </c>
      <c r="AT30">
        <v>-0.93400000000000005</v>
      </c>
      <c r="AU30">
        <v>-0.84840000000000004</v>
      </c>
      <c r="AV30" t="s">
        <v>273</v>
      </c>
      <c r="AW30" s="75">
        <v>0</v>
      </c>
      <c r="AX30" s="75">
        <v>1.2864</v>
      </c>
      <c r="AY30" s="75">
        <v>7.9444999999999996E-5</v>
      </c>
    </row>
    <row r="31" spans="2:51" x14ac:dyDescent="0.25">
      <c r="B31">
        <v>2</v>
      </c>
      <c r="C31" t="s">
        <v>268</v>
      </c>
      <c r="D31">
        <v>5</v>
      </c>
      <c r="E31">
        <v>-99</v>
      </c>
      <c r="F31">
        <v>-99</v>
      </c>
      <c r="G31">
        <v>-99</v>
      </c>
      <c r="H31">
        <v>11.54</v>
      </c>
      <c r="I31">
        <v>4</v>
      </c>
      <c r="J31">
        <v>30.1</v>
      </c>
      <c r="K31">
        <v>1.56484E-2</v>
      </c>
      <c r="L31">
        <v>1.2264199999999999E-2</v>
      </c>
      <c r="M31">
        <v>5.4793899999999998E-3</v>
      </c>
      <c r="N31">
        <v>24.516300000000001</v>
      </c>
      <c r="O31" s="75">
        <v>1.1727E-2</v>
      </c>
      <c r="P31" s="75">
        <v>6.2150999999999995E-5</v>
      </c>
      <c r="Q31" s="75">
        <v>1.2302999999999999E-8</v>
      </c>
      <c r="R31" s="75">
        <v>9.1153999999999996E-4</v>
      </c>
      <c r="S31" s="75">
        <v>3.3636000000000001E-5</v>
      </c>
      <c r="T31" s="75">
        <v>5.8182E-5</v>
      </c>
      <c r="U31" s="75">
        <v>0</v>
      </c>
      <c r="V31" s="75">
        <v>0</v>
      </c>
      <c r="W31" s="75">
        <v>5.0214999999999999E-5</v>
      </c>
      <c r="X31" s="75">
        <v>0</v>
      </c>
      <c r="Y31" s="75">
        <v>2.3324000000000001E-3</v>
      </c>
      <c r="Z31" s="75">
        <v>6.9534999999999996E-6</v>
      </c>
      <c r="AA31" s="75">
        <v>2.0590000000000001E-7</v>
      </c>
      <c r="AB31" s="75">
        <v>8.3723000000000001E-10</v>
      </c>
      <c r="AC31" s="75">
        <v>5.6674000000000005E-10</v>
      </c>
      <c r="AD31" s="75">
        <v>7.2853999999999998E-8</v>
      </c>
      <c r="AE31" s="75">
        <v>1.4676E-7</v>
      </c>
      <c r="AF31" s="75">
        <v>8.4951000000000004E-7</v>
      </c>
      <c r="AG31" s="75">
        <v>1.24E-7</v>
      </c>
      <c r="AH31" s="75">
        <v>3.3303999999999998E-5</v>
      </c>
      <c r="AI31" s="75">
        <v>1.0204E-2</v>
      </c>
      <c r="AJ31" s="75">
        <v>0</v>
      </c>
      <c r="AK31" s="75">
        <v>0</v>
      </c>
      <c r="AL31">
        <v>-16.014299999999999</v>
      </c>
      <c r="AM31">
        <v>-4.9255000000000004</v>
      </c>
      <c r="AN31">
        <v>0.42780000000000001</v>
      </c>
      <c r="AO31">
        <v>0.1212</v>
      </c>
      <c r="AP31">
        <v>3.4034</v>
      </c>
      <c r="AQ31">
        <v>-3.8052000000000001</v>
      </c>
      <c r="AR31">
        <v>1.0425</v>
      </c>
      <c r="AS31">
        <v>-11.239599999999999</v>
      </c>
      <c r="AT31">
        <v>0.64729999999999999</v>
      </c>
      <c r="AU31">
        <v>-7.2617000000000003</v>
      </c>
      <c r="AV31" t="s">
        <v>274</v>
      </c>
      <c r="AW31" s="75">
        <v>0</v>
      </c>
      <c r="AX31" s="75">
        <v>0.59950000000000003</v>
      </c>
      <c r="AY31" s="75">
        <v>9.8408000000000002E-4</v>
      </c>
    </row>
    <row r="32" spans="2:51" x14ac:dyDescent="0.25">
      <c r="B32">
        <v>2</v>
      </c>
      <c r="C32" t="s">
        <v>268</v>
      </c>
      <c r="D32">
        <v>6</v>
      </c>
      <c r="E32">
        <v>-99</v>
      </c>
      <c r="F32">
        <v>-99</v>
      </c>
      <c r="G32">
        <v>-99</v>
      </c>
      <c r="H32">
        <v>11.76</v>
      </c>
      <c r="I32">
        <v>4</v>
      </c>
      <c r="J32">
        <v>30.1</v>
      </c>
      <c r="K32">
        <v>1.67893E-2</v>
      </c>
      <c r="L32">
        <v>1.24032E-2</v>
      </c>
      <c r="M32">
        <v>3.76883E-4</v>
      </c>
      <c r="N32">
        <v>1.6501600000000001</v>
      </c>
      <c r="O32" s="75">
        <v>9.6682999999999995E-3</v>
      </c>
      <c r="P32" s="75">
        <v>1.5438E-5</v>
      </c>
      <c r="Q32" s="75">
        <v>1.2652E-6</v>
      </c>
      <c r="R32" s="75">
        <v>1.1077999999999999E-3</v>
      </c>
      <c r="S32" s="75">
        <v>1.6592000000000001E-4</v>
      </c>
      <c r="T32" s="75">
        <v>8.3807999999999994E-5</v>
      </c>
      <c r="U32" s="75">
        <v>0</v>
      </c>
      <c r="V32" s="75">
        <v>4.2243000000000002E-5</v>
      </c>
      <c r="W32" s="75">
        <v>5.3118000000000002E-5</v>
      </c>
      <c r="X32" s="75">
        <v>0</v>
      </c>
      <c r="Y32" s="75">
        <v>2.4697E-3</v>
      </c>
      <c r="Z32" s="75">
        <v>1.0930999999999999E-5</v>
      </c>
      <c r="AA32" s="75">
        <v>4.1855E-7</v>
      </c>
      <c r="AB32" s="75">
        <v>1.0959E-7</v>
      </c>
      <c r="AC32" s="75">
        <v>4.1075000000000002E-5</v>
      </c>
      <c r="AD32" s="75">
        <v>1.5240999999999999E-6</v>
      </c>
      <c r="AE32" s="75">
        <v>7.6878000000000003E-7</v>
      </c>
      <c r="AF32" s="75">
        <v>9.9778000000000008E-7</v>
      </c>
      <c r="AG32" s="75">
        <v>3.2366999999999999E-7</v>
      </c>
      <c r="AH32" s="75">
        <v>1.4920999999999999E-4</v>
      </c>
      <c r="AI32" s="75">
        <v>5.4485999999999996E-3</v>
      </c>
      <c r="AJ32" s="75">
        <v>0</v>
      </c>
      <c r="AK32" s="75">
        <v>0</v>
      </c>
      <c r="AL32">
        <v>-10.582100000000001</v>
      </c>
      <c r="AM32">
        <v>0.22869999999999999</v>
      </c>
      <c r="AN32">
        <v>0.72119999999999995</v>
      </c>
      <c r="AO32">
        <v>5.2716000000000003</v>
      </c>
      <c r="AP32">
        <v>4.2267000000000001</v>
      </c>
      <c r="AQ32">
        <v>-1.3783000000000001</v>
      </c>
      <c r="AR32">
        <v>1.3371</v>
      </c>
      <c r="AS32">
        <v>4.4930000000000003</v>
      </c>
      <c r="AT32">
        <v>0.94240000000000002</v>
      </c>
      <c r="AU32">
        <v>-2.9239999999999999</v>
      </c>
      <c r="AV32" t="s">
        <v>275</v>
      </c>
      <c r="AW32" s="75">
        <v>0</v>
      </c>
      <c r="AX32" s="75">
        <v>0.58623999999999998</v>
      </c>
      <c r="AY32" s="75">
        <v>7.8319999999999996E-4</v>
      </c>
    </row>
    <row r="33" spans="2:51" x14ac:dyDescent="0.25">
      <c r="B33">
        <v>2</v>
      </c>
      <c r="C33" t="s">
        <v>268</v>
      </c>
      <c r="D33">
        <v>7</v>
      </c>
      <c r="E33">
        <v>-99</v>
      </c>
      <c r="F33">
        <v>-99</v>
      </c>
      <c r="G33">
        <v>-99</v>
      </c>
      <c r="H33">
        <v>10.94</v>
      </c>
      <c r="I33">
        <v>4</v>
      </c>
      <c r="J33">
        <v>29.6</v>
      </c>
      <c r="K33">
        <v>1.6909099999999999E-3</v>
      </c>
      <c r="L33">
        <v>3.1805E-2</v>
      </c>
      <c r="M33">
        <v>3.5412399999999997E-2</v>
      </c>
      <c r="N33">
        <v>91.071899999999999</v>
      </c>
      <c r="O33" s="75">
        <v>1.2433E-2</v>
      </c>
      <c r="P33" s="75">
        <v>1.7592999999999999E-5</v>
      </c>
      <c r="Q33" s="75">
        <v>1.482E-6</v>
      </c>
      <c r="R33" s="75">
        <v>1.0169000000000001E-3</v>
      </c>
      <c r="S33" s="75">
        <v>3.4783000000000002E-5</v>
      </c>
      <c r="T33" s="75">
        <v>6.2216000000000002E-5</v>
      </c>
      <c r="U33" s="75">
        <v>0</v>
      </c>
      <c r="V33" s="75">
        <v>0</v>
      </c>
      <c r="W33" s="75">
        <v>5.0435000000000001E-5</v>
      </c>
      <c r="X33" s="75">
        <v>0</v>
      </c>
      <c r="Y33" s="75">
        <v>1.8548E-3</v>
      </c>
      <c r="Z33" s="75">
        <v>1.1539000000000001E-5</v>
      </c>
      <c r="AA33" s="75">
        <v>1.2118999999999999E-7</v>
      </c>
      <c r="AB33" s="75">
        <v>8.3722000000000003E-10</v>
      </c>
      <c r="AC33" s="75">
        <v>1.5994999999999998E-5</v>
      </c>
      <c r="AD33" s="75">
        <v>6.2966999999999997E-8</v>
      </c>
      <c r="AE33" s="75">
        <v>1.0251E-7</v>
      </c>
      <c r="AF33" s="75">
        <v>6.0185999999999996E-7</v>
      </c>
      <c r="AG33" s="75">
        <v>3.6771E-7</v>
      </c>
      <c r="AH33" s="75">
        <v>1.7984000000000001E-4</v>
      </c>
      <c r="AI33" s="75">
        <v>9.0475E-3</v>
      </c>
      <c r="AJ33" s="75">
        <v>0</v>
      </c>
      <c r="AK33" s="75">
        <v>0</v>
      </c>
      <c r="AL33">
        <v>-11.430199999999999</v>
      </c>
      <c r="AM33">
        <v>-0.39939999999999998</v>
      </c>
      <c r="AN33">
        <v>0.37680000000000002</v>
      </c>
      <c r="AO33">
        <v>4.6435000000000004</v>
      </c>
      <c r="AP33">
        <v>3.3134000000000001</v>
      </c>
      <c r="AQ33">
        <v>-2.3138999999999998</v>
      </c>
      <c r="AR33">
        <v>0.99260000000000004</v>
      </c>
      <c r="AS33">
        <v>2.3887999999999998</v>
      </c>
      <c r="AT33">
        <v>0.59799999999999998</v>
      </c>
      <c r="AU33">
        <v>-7.0121000000000002</v>
      </c>
      <c r="AV33" t="s">
        <v>276</v>
      </c>
      <c r="AW33" s="75">
        <v>0</v>
      </c>
      <c r="AX33" s="75">
        <v>0.55113000000000001</v>
      </c>
      <c r="AY33" s="75">
        <v>8.4029999999999999E-4</v>
      </c>
    </row>
    <row r="34" spans="2:51" x14ac:dyDescent="0.25">
      <c r="B34">
        <v>2</v>
      </c>
      <c r="C34" t="s">
        <v>268</v>
      </c>
      <c r="D34">
        <v>8</v>
      </c>
      <c r="E34">
        <v>-99</v>
      </c>
      <c r="F34">
        <v>-99</v>
      </c>
      <c r="G34">
        <v>-99</v>
      </c>
      <c r="H34">
        <v>11.69</v>
      </c>
      <c r="I34">
        <v>4</v>
      </c>
      <c r="J34">
        <v>30.2</v>
      </c>
      <c r="K34">
        <v>1.29993E-2</v>
      </c>
      <c r="L34">
        <v>9.8674000000000001E-3</v>
      </c>
      <c r="M34">
        <v>-6.0769399999999999E-4</v>
      </c>
      <c r="N34">
        <v>-3.40144</v>
      </c>
      <c r="O34" s="75">
        <v>6.7786000000000001E-3</v>
      </c>
      <c r="P34" s="75">
        <v>1.1167E-5</v>
      </c>
      <c r="Q34" s="75">
        <v>1.2301E-8</v>
      </c>
      <c r="R34" s="75">
        <v>1.2437999999999999E-2</v>
      </c>
      <c r="S34" s="75">
        <v>2.8325000000000001E-5</v>
      </c>
      <c r="T34" s="75">
        <v>5.8096000000000001E-5</v>
      </c>
      <c r="U34" s="75">
        <v>5.3675999999999999E-5</v>
      </c>
      <c r="V34" s="75">
        <v>0</v>
      </c>
      <c r="W34" s="75">
        <v>5.0358999999999997E-5</v>
      </c>
      <c r="X34" s="75">
        <v>0</v>
      </c>
      <c r="Y34" s="75">
        <v>2.9981999999999999E-6</v>
      </c>
      <c r="Z34" s="75">
        <v>2.7505000000000002E-6</v>
      </c>
      <c r="AA34" s="75">
        <v>1.0045E-7</v>
      </c>
      <c r="AB34" s="75">
        <v>8.3762000000000005E-10</v>
      </c>
      <c r="AC34" s="75">
        <v>4.6933999999999998E-6</v>
      </c>
      <c r="AD34" s="75">
        <v>1.0658000000000001E-7</v>
      </c>
      <c r="AE34" s="75">
        <v>2.4305E-7</v>
      </c>
      <c r="AF34" s="75">
        <v>1.8071999999999999E-7</v>
      </c>
      <c r="AG34" s="75">
        <v>4.2011000000000001E-10</v>
      </c>
      <c r="AH34" s="75">
        <v>1.7159E-4</v>
      </c>
      <c r="AI34" s="75">
        <v>1.3978E-3</v>
      </c>
      <c r="AJ34" s="75">
        <v>0</v>
      </c>
      <c r="AK34" s="75">
        <v>0</v>
      </c>
      <c r="AL34">
        <v>-10.380599999999999</v>
      </c>
      <c r="AM34">
        <v>-0.1731</v>
      </c>
      <c r="AN34">
        <v>-1.5964</v>
      </c>
      <c r="AO34">
        <v>4.8761999999999999</v>
      </c>
      <c r="AP34">
        <v>1.0119</v>
      </c>
      <c r="AQ34">
        <v>-4.7157999999999998</v>
      </c>
      <c r="AR34">
        <v>-0.98260000000000003</v>
      </c>
      <c r="AS34">
        <v>3.9043000000000001</v>
      </c>
      <c r="AT34">
        <v>-1.3781000000000001</v>
      </c>
      <c r="AU34">
        <v>-1.9414</v>
      </c>
      <c r="AV34" t="s">
        <v>277</v>
      </c>
      <c r="AW34" s="75">
        <v>0</v>
      </c>
      <c r="AX34" s="75">
        <v>0.83489999999999998</v>
      </c>
      <c r="AY34" s="75">
        <v>8.4629999999999994E-5</v>
      </c>
    </row>
    <row r="35" spans="2:51" x14ac:dyDescent="0.25">
      <c r="B35">
        <v>2</v>
      </c>
      <c r="C35" t="s">
        <v>268</v>
      </c>
      <c r="D35">
        <v>9</v>
      </c>
      <c r="E35">
        <v>-99</v>
      </c>
      <c r="F35">
        <v>-99</v>
      </c>
      <c r="G35">
        <v>-99</v>
      </c>
      <c r="H35">
        <v>11.33</v>
      </c>
      <c r="I35">
        <v>4</v>
      </c>
      <c r="J35">
        <v>29.6</v>
      </c>
      <c r="K35">
        <v>9.1776300000000009E-3</v>
      </c>
      <c r="L35">
        <v>8.1272500000000008E-3</v>
      </c>
      <c r="M35">
        <v>4.1412899999999997E-3</v>
      </c>
      <c r="N35">
        <v>28.9526</v>
      </c>
      <c r="O35" s="75">
        <v>7.2835E-3</v>
      </c>
      <c r="P35" s="75">
        <v>3.6457E-5</v>
      </c>
      <c r="Q35" s="75">
        <v>1.668E-6</v>
      </c>
      <c r="R35" s="75">
        <v>9.6460000000000003E-4</v>
      </c>
      <c r="S35" s="75">
        <v>1.9511999999999999E-5</v>
      </c>
      <c r="T35" s="75">
        <v>4.9994000000000003E-5</v>
      </c>
      <c r="U35" s="75">
        <v>0</v>
      </c>
      <c r="V35" s="75">
        <v>0</v>
      </c>
      <c r="W35" s="75">
        <v>5.4823E-5</v>
      </c>
      <c r="X35" s="75">
        <v>0</v>
      </c>
      <c r="Y35" s="75">
        <v>1.2608000000000001E-3</v>
      </c>
      <c r="Z35" s="75">
        <v>6.46E-6</v>
      </c>
      <c r="AA35" s="75">
        <v>2.1605000000000001E-7</v>
      </c>
      <c r="AB35" s="75">
        <v>1.2727E-7</v>
      </c>
      <c r="AC35" s="75">
        <v>1.2208E-6</v>
      </c>
      <c r="AD35" s="75">
        <v>2.0352E-6</v>
      </c>
      <c r="AE35" s="75">
        <v>1.077E-6</v>
      </c>
      <c r="AF35" s="75">
        <v>2.6324999999999998E-7</v>
      </c>
      <c r="AG35" s="75">
        <v>4.1987000000000002E-10</v>
      </c>
      <c r="AH35" s="75">
        <v>1.9148E-4</v>
      </c>
      <c r="AI35" s="75">
        <v>7.6708999999999996E-3</v>
      </c>
      <c r="AJ35" s="75">
        <v>0</v>
      </c>
      <c r="AK35" s="75">
        <v>0</v>
      </c>
      <c r="AL35">
        <v>-12.3993</v>
      </c>
      <c r="AM35">
        <v>-1.4378</v>
      </c>
      <c r="AN35">
        <v>0.27960000000000002</v>
      </c>
      <c r="AO35">
        <v>3.6038000000000001</v>
      </c>
      <c r="AP35">
        <v>4.6508000000000003</v>
      </c>
      <c r="AQ35">
        <v>-2.2441</v>
      </c>
      <c r="AR35">
        <v>0.89590000000000003</v>
      </c>
      <c r="AS35">
        <v>-0.65990000000000004</v>
      </c>
      <c r="AT35">
        <v>0.50139999999999996</v>
      </c>
      <c r="AU35">
        <v>-3.5341999999999998</v>
      </c>
      <c r="AV35" t="s">
        <v>278</v>
      </c>
      <c r="AW35" s="75">
        <v>0</v>
      </c>
      <c r="AX35" s="75">
        <v>0.42212</v>
      </c>
      <c r="AY35" s="75">
        <v>6.5061000000000003E-4</v>
      </c>
    </row>
    <row r="36" spans="2:51" x14ac:dyDescent="0.25">
      <c r="B36">
        <v>2</v>
      </c>
      <c r="C36" t="s">
        <v>268</v>
      </c>
      <c r="D36">
        <v>10</v>
      </c>
      <c r="E36">
        <v>-99</v>
      </c>
      <c r="F36">
        <v>-99</v>
      </c>
      <c r="G36">
        <v>-99</v>
      </c>
      <c r="H36">
        <v>11.61</v>
      </c>
      <c r="I36">
        <v>4</v>
      </c>
      <c r="J36">
        <v>31.4</v>
      </c>
      <c r="K36">
        <v>1.2638E-2</v>
      </c>
      <c r="L36">
        <v>9.7454599999999992E-3</v>
      </c>
      <c r="M36">
        <v>3.5004699999999998E-4</v>
      </c>
      <c r="N36">
        <v>2.0073799999999999</v>
      </c>
      <c r="O36" s="75">
        <v>6.8089999999999999E-3</v>
      </c>
      <c r="P36" s="75">
        <v>1.26E-5</v>
      </c>
      <c r="Q36" s="75">
        <v>2.4519000000000002E-6</v>
      </c>
      <c r="R36" s="75">
        <v>9.8284999999999996E-4</v>
      </c>
      <c r="S36" s="75">
        <v>2.4797999999999999E-5</v>
      </c>
      <c r="T36" s="75">
        <v>6.0745000000000002E-5</v>
      </c>
      <c r="U36" s="75">
        <v>0</v>
      </c>
      <c r="V36" s="75">
        <v>4.3890000000000002E-5</v>
      </c>
      <c r="W36" s="75">
        <v>7.0986000000000001E-5</v>
      </c>
      <c r="X36" s="75">
        <v>0</v>
      </c>
      <c r="Y36" s="75">
        <v>1.3472E-3</v>
      </c>
      <c r="Z36" s="75">
        <v>7.6579E-6</v>
      </c>
      <c r="AA36" s="75">
        <v>3.4751000000000002E-7</v>
      </c>
      <c r="AB36" s="75">
        <v>1.2055E-7</v>
      </c>
      <c r="AC36" s="75">
        <v>1.7946999999999999E-4</v>
      </c>
      <c r="AD36" s="75">
        <v>1.6196999999999999E-7</v>
      </c>
      <c r="AE36" s="75">
        <v>3.1604000000000002E-7</v>
      </c>
      <c r="AF36" s="75">
        <v>4.3469999999999999E-7</v>
      </c>
      <c r="AG36" s="75">
        <v>2.3418E-7</v>
      </c>
      <c r="AH36" s="75">
        <v>2.0481000000000001E-4</v>
      </c>
      <c r="AI36" s="75">
        <v>3.1792999999999999E-3</v>
      </c>
      <c r="AJ36" s="75">
        <v>0</v>
      </c>
      <c r="AK36" s="75">
        <v>0</v>
      </c>
      <c r="AL36">
        <v>-9.5372000000000003</v>
      </c>
      <c r="AM36">
        <v>1.0604</v>
      </c>
      <c r="AN36">
        <v>0.69840000000000002</v>
      </c>
      <c r="AO36">
        <v>6.1096000000000004</v>
      </c>
      <c r="AP36">
        <v>3.6604000000000001</v>
      </c>
      <c r="AQ36">
        <v>-0.59309999999999996</v>
      </c>
      <c r="AR36">
        <v>1.3122</v>
      </c>
      <c r="AS36">
        <v>7.2144000000000004</v>
      </c>
      <c r="AT36">
        <v>0.91669999999999996</v>
      </c>
      <c r="AU36">
        <v>-3.5589</v>
      </c>
      <c r="AV36" t="s">
        <v>279</v>
      </c>
      <c r="AW36" s="75">
        <v>0</v>
      </c>
      <c r="AX36" s="75">
        <v>0.3916</v>
      </c>
      <c r="AY36" s="75">
        <v>4.5933999999999998E-4</v>
      </c>
    </row>
    <row r="37" spans="2:51" x14ac:dyDescent="0.25">
      <c r="B37">
        <v>2</v>
      </c>
      <c r="C37" t="s">
        <v>268</v>
      </c>
      <c r="D37">
        <v>11</v>
      </c>
      <c r="E37">
        <v>-99</v>
      </c>
      <c r="F37">
        <v>-99</v>
      </c>
      <c r="G37">
        <v>-99</v>
      </c>
      <c r="H37">
        <v>11.41</v>
      </c>
      <c r="I37">
        <v>4</v>
      </c>
      <c r="J37">
        <v>29.7</v>
      </c>
      <c r="K37">
        <v>5.13278E-3</v>
      </c>
      <c r="L37">
        <v>9.57299E-3</v>
      </c>
      <c r="M37">
        <v>4.8236099999999999E-3</v>
      </c>
      <c r="N37">
        <v>33.541200000000003</v>
      </c>
      <c r="O37" s="75">
        <v>4.8512E-3</v>
      </c>
      <c r="P37" s="75">
        <v>8.8440000000000004E-6</v>
      </c>
      <c r="Q37" s="75">
        <v>1.2301E-8</v>
      </c>
      <c r="R37" s="75">
        <v>1.0597E-3</v>
      </c>
      <c r="S37" s="75">
        <v>1.8627E-5</v>
      </c>
      <c r="T37" s="75">
        <v>7.2226999999999998E-5</v>
      </c>
      <c r="U37" s="75">
        <v>0</v>
      </c>
      <c r="V37" s="75">
        <v>0</v>
      </c>
      <c r="W37" s="75">
        <v>5.6558000000000003E-5</v>
      </c>
      <c r="X37" s="75">
        <v>0</v>
      </c>
      <c r="Y37" s="75">
        <v>1.3734999999999999E-3</v>
      </c>
      <c r="Z37" s="75">
        <v>6.7917999999999999E-6</v>
      </c>
      <c r="AA37" s="75">
        <v>1.9371000000000001E-7</v>
      </c>
      <c r="AB37" s="75">
        <v>8.3715000000000005E-10</v>
      </c>
      <c r="AC37" s="75">
        <v>6.1342999999999999E-5</v>
      </c>
      <c r="AD37" s="75">
        <v>1.2274E-7</v>
      </c>
      <c r="AE37" s="75">
        <v>2.2884E-7</v>
      </c>
      <c r="AF37" s="75">
        <v>2.7314999999999998E-7</v>
      </c>
      <c r="AG37" s="75">
        <v>2.2509000000000001E-7</v>
      </c>
      <c r="AH37" s="75">
        <v>2.5142E-6</v>
      </c>
      <c r="AI37" s="75">
        <v>6.9474999999999997E-3</v>
      </c>
      <c r="AJ37" s="75">
        <v>0</v>
      </c>
      <c r="AK37" s="75">
        <v>0</v>
      </c>
      <c r="AL37">
        <v>-10.4894</v>
      </c>
      <c r="AM37">
        <v>0.39989999999999998</v>
      </c>
      <c r="AN37">
        <v>0.34470000000000001</v>
      </c>
      <c r="AO37">
        <v>5.4260999999999999</v>
      </c>
      <c r="AP37">
        <v>3.1415000000000002</v>
      </c>
      <c r="AQ37">
        <v>-5.7807000000000004</v>
      </c>
      <c r="AR37">
        <v>0.96579999999999999</v>
      </c>
      <c r="AS37">
        <v>4.8939000000000004</v>
      </c>
      <c r="AT37">
        <v>0.57330000000000003</v>
      </c>
      <c r="AU37">
        <v>-5.4775999999999998</v>
      </c>
      <c r="AV37" t="s">
        <v>280</v>
      </c>
      <c r="AW37" s="75">
        <v>0</v>
      </c>
      <c r="AX37" s="75">
        <v>0.41446</v>
      </c>
      <c r="AY37" s="75">
        <v>6.3252999999999996E-4</v>
      </c>
    </row>
    <row r="38" spans="2:51" x14ac:dyDescent="0.25">
      <c r="B38">
        <v>2</v>
      </c>
      <c r="C38" t="s">
        <v>268</v>
      </c>
      <c r="D38">
        <v>12</v>
      </c>
      <c r="E38">
        <v>-99</v>
      </c>
      <c r="F38">
        <v>-99</v>
      </c>
      <c r="G38">
        <v>-99</v>
      </c>
      <c r="H38">
        <v>11.6</v>
      </c>
      <c r="I38">
        <v>4</v>
      </c>
      <c r="J38">
        <v>29.9</v>
      </c>
      <c r="K38">
        <v>1.02792E-2</v>
      </c>
      <c r="L38">
        <v>7.7271800000000002E-3</v>
      </c>
      <c r="M38">
        <v>-8.9784999999999995E-4</v>
      </c>
      <c r="N38">
        <v>-6.3866199999999997</v>
      </c>
      <c r="O38" s="75">
        <v>5.2556E-3</v>
      </c>
      <c r="P38" s="75">
        <v>9.8004000000000002E-6</v>
      </c>
      <c r="Q38" s="75">
        <v>1.2299999999999999E-8</v>
      </c>
      <c r="R38" s="75">
        <v>2.4862999999999999E-3</v>
      </c>
      <c r="S38" s="75">
        <v>2.2870999999999998E-5</v>
      </c>
      <c r="T38" s="75">
        <v>2.6896E-4</v>
      </c>
      <c r="U38" s="75">
        <v>5.2823999999999996E-6</v>
      </c>
      <c r="V38" s="75">
        <v>0</v>
      </c>
      <c r="W38" s="75">
        <v>5.728E-5</v>
      </c>
      <c r="X38" s="75">
        <v>5.5222000000000001E-5</v>
      </c>
      <c r="Y38" s="75">
        <v>1.5956E-4</v>
      </c>
      <c r="Z38" s="75">
        <v>2.5546000000000001E-6</v>
      </c>
      <c r="AA38" s="75">
        <v>4.2737000000000001E-8</v>
      </c>
      <c r="AB38" s="75">
        <v>8.3715000000000005E-10</v>
      </c>
      <c r="AC38" s="75">
        <v>7.8322999999999995E-7</v>
      </c>
      <c r="AD38" s="75">
        <v>7.5634000000000001E-8</v>
      </c>
      <c r="AE38" s="75">
        <v>1.8846000000000001E-7</v>
      </c>
      <c r="AF38" s="75">
        <v>3.3269E-7</v>
      </c>
      <c r="AG38" s="75">
        <v>4.1988E-10</v>
      </c>
      <c r="AH38" s="75">
        <v>3.7296999999999997E-4</v>
      </c>
      <c r="AI38" s="75">
        <v>3.8782999999999999E-3</v>
      </c>
      <c r="AJ38" s="75">
        <v>0</v>
      </c>
      <c r="AK38" s="75">
        <v>0</v>
      </c>
      <c r="AL38">
        <v>-12.055</v>
      </c>
      <c r="AM38">
        <v>-1.3767</v>
      </c>
      <c r="AN38">
        <v>-0.31540000000000001</v>
      </c>
      <c r="AO38">
        <v>3.6711999999999998</v>
      </c>
      <c r="AP38">
        <v>2.4125000000000001</v>
      </c>
      <c r="AQ38">
        <v>-2.2103000000000002</v>
      </c>
      <c r="AR38">
        <v>0.29880000000000001</v>
      </c>
      <c r="AS38">
        <v>-0.1804</v>
      </c>
      <c r="AT38">
        <v>-9.6500000000000002E-2</v>
      </c>
      <c r="AU38">
        <v>-4.72</v>
      </c>
      <c r="AV38" t="s">
        <v>281</v>
      </c>
      <c r="AW38" s="75">
        <v>0</v>
      </c>
      <c r="AX38" s="75">
        <v>0.33637</v>
      </c>
      <c r="AY38" s="75">
        <v>2.5690000000000001E-4</v>
      </c>
    </row>
    <row r="39" spans="2:51" x14ac:dyDescent="0.25">
      <c r="B39">
        <v>2</v>
      </c>
      <c r="C39" t="s">
        <v>268</v>
      </c>
      <c r="D39">
        <v>13</v>
      </c>
      <c r="E39">
        <v>-99</v>
      </c>
      <c r="F39">
        <v>-99</v>
      </c>
      <c r="G39">
        <v>-99</v>
      </c>
      <c r="H39">
        <v>11.29</v>
      </c>
      <c r="I39">
        <v>4</v>
      </c>
      <c r="J39">
        <v>29.3</v>
      </c>
      <c r="K39">
        <v>7.2653099999999997E-3</v>
      </c>
      <c r="L39">
        <v>5.4649399999999997E-3</v>
      </c>
      <c r="M39">
        <v>1.57398E-3</v>
      </c>
      <c r="N39">
        <v>15.536799999999999</v>
      </c>
      <c r="O39" s="75">
        <v>5.0423000000000004E-3</v>
      </c>
      <c r="P39" s="75">
        <v>2.796E-5</v>
      </c>
      <c r="Q39" s="75">
        <v>6.7693999999999999E-6</v>
      </c>
      <c r="R39" s="75">
        <v>7.0551999999999995E-4</v>
      </c>
      <c r="S39" s="75">
        <v>1.7889000000000001E-5</v>
      </c>
      <c r="T39" s="75">
        <v>5.1177000000000001E-5</v>
      </c>
      <c r="U39" s="75">
        <v>0</v>
      </c>
      <c r="V39" s="75">
        <v>0</v>
      </c>
      <c r="W39" s="75">
        <v>5.4855999999999998E-5</v>
      </c>
      <c r="X39" s="75">
        <v>0</v>
      </c>
      <c r="Y39" s="75">
        <v>9.3860999999999999E-4</v>
      </c>
      <c r="Z39" s="75">
        <v>5.3797999999999997E-6</v>
      </c>
      <c r="AA39" s="75">
        <v>5.6896000000000002E-8</v>
      </c>
      <c r="AB39" s="75">
        <v>8.7808000000000001E-8</v>
      </c>
      <c r="AC39" s="75">
        <v>2.6309000000000001E-6</v>
      </c>
      <c r="AD39" s="75">
        <v>1.5021E-6</v>
      </c>
      <c r="AE39" s="75">
        <v>8.0793000000000001E-7</v>
      </c>
      <c r="AF39" s="75">
        <v>1.4747000000000001E-7</v>
      </c>
      <c r="AG39" s="75">
        <v>1.2219000000000001E-7</v>
      </c>
      <c r="AH39" s="75">
        <v>4.1624000000000001E-4</v>
      </c>
      <c r="AI39" s="75">
        <v>6.0365000000000002E-3</v>
      </c>
      <c r="AJ39" s="75">
        <v>0</v>
      </c>
      <c r="AK39" s="75">
        <v>0</v>
      </c>
      <c r="AL39">
        <v>-11.894399999999999</v>
      </c>
      <c r="AM39">
        <v>-1.0247999999999999</v>
      </c>
      <c r="AN39">
        <v>0.25940000000000002</v>
      </c>
      <c r="AO39">
        <v>4.0205000000000002</v>
      </c>
      <c r="AP39">
        <v>4.3015999999999996</v>
      </c>
      <c r="AQ39">
        <v>-1.3646</v>
      </c>
      <c r="AR39">
        <v>0.87439999999999996</v>
      </c>
      <c r="AS39">
        <v>0.67869999999999997</v>
      </c>
      <c r="AT39">
        <v>0.47939999999999999</v>
      </c>
      <c r="AU39">
        <v>-3.2252000000000001</v>
      </c>
      <c r="AV39" t="s">
        <v>282</v>
      </c>
      <c r="AW39" s="75">
        <v>0</v>
      </c>
      <c r="AX39" s="75">
        <v>0.34692000000000001</v>
      </c>
      <c r="AY39" s="75">
        <v>5.1447000000000005E-4</v>
      </c>
    </row>
    <row r="40" spans="2:51" x14ac:dyDescent="0.25">
      <c r="B40">
        <v>2</v>
      </c>
      <c r="C40" t="s">
        <v>268</v>
      </c>
      <c r="D40">
        <v>14</v>
      </c>
      <c r="E40">
        <v>-99</v>
      </c>
      <c r="F40">
        <v>-99</v>
      </c>
      <c r="G40">
        <v>-99</v>
      </c>
      <c r="H40">
        <v>11.35</v>
      </c>
      <c r="I40">
        <v>4</v>
      </c>
      <c r="J40">
        <v>30.7</v>
      </c>
      <c r="K40">
        <v>7.9285299999999996E-3</v>
      </c>
      <c r="L40">
        <v>6.48125E-3</v>
      </c>
      <c r="M40">
        <v>1.6051399999999999E-3</v>
      </c>
      <c r="N40">
        <v>13.785600000000001</v>
      </c>
      <c r="O40" s="75">
        <v>5.3600000000000002E-3</v>
      </c>
      <c r="P40" s="75">
        <v>9.6724999999999993E-6</v>
      </c>
      <c r="Q40" s="75">
        <v>1.2299999999999999E-8</v>
      </c>
      <c r="R40" s="75">
        <v>3.9355999999999999E-4</v>
      </c>
      <c r="S40" s="75">
        <v>2.0537E-5</v>
      </c>
      <c r="T40" s="75">
        <v>5.7862999999999998E-5</v>
      </c>
      <c r="U40" s="75">
        <v>0</v>
      </c>
      <c r="V40" s="75">
        <v>4.3034999999999997E-5</v>
      </c>
      <c r="W40" s="75">
        <v>5.6969000000000003E-5</v>
      </c>
      <c r="X40" s="75">
        <v>0</v>
      </c>
      <c r="Y40" s="75">
        <v>9.4156000000000003E-4</v>
      </c>
      <c r="Z40" s="75">
        <v>4.8967000000000001E-6</v>
      </c>
      <c r="AA40" s="75">
        <v>3.6722999999999999E-7</v>
      </c>
      <c r="AB40" s="75">
        <v>3.1095000000000001E-7</v>
      </c>
      <c r="AC40" s="75">
        <v>3.1430999999999999E-4</v>
      </c>
      <c r="AD40" s="75">
        <v>4.9391000000000001E-7</v>
      </c>
      <c r="AE40" s="75">
        <v>6.4425999999999997E-7</v>
      </c>
      <c r="AF40" s="75">
        <v>3.1716999999999997E-7</v>
      </c>
      <c r="AG40" s="75">
        <v>2.3229E-7</v>
      </c>
      <c r="AH40" s="75">
        <v>5.4775999999999999E-5</v>
      </c>
      <c r="AI40" s="75">
        <v>2.7929999999999999E-3</v>
      </c>
      <c r="AJ40" s="75">
        <v>0</v>
      </c>
      <c r="AK40" s="75">
        <v>0</v>
      </c>
      <c r="AL40">
        <v>-9.2203999999999997</v>
      </c>
      <c r="AM40">
        <v>1.3352999999999999</v>
      </c>
      <c r="AN40">
        <v>0.60299999999999998</v>
      </c>
      <c r="AO40">
        <v>6.3883000000000001</v>
      </c>
      <c r="AP40">
        <v>3.7450000000000001</v>
      </c>
      <c r="AQ40">
        <v>-1.7699</v>
      </c>
      <c r="AR40">
        <v>1.2155</v>
      </c>
      <c r="AS40">
        <v>8.0886999999999993</v>
      </c>
      <c r="AT40">
        <v>0.81950000000000001</v>
      </c>
      <c r="AU40">
        <v>-2.3035999999999999</v>
      </c>
      <c r="AV40" t="s">
        <v>283</v>
      </c>
      <c r="AW40" s="75">
        <v>0</v>
      </c>
      <c r="AX40" s="75">
        <v>0.28931000000000001</v>
      </c>
      <c r="AY40" s="75">
        <v>3.6362999999999999E-4</v>
      </c>
    </row>
    <row r="41" spans="2:51" x14ac:dyDescent="0.25">
      <c r="B41">
        <v>2</v>
      </c>
      <c r="C41" t="s">
        <v>268</v>
      </c>
      <c r="D41">
        <v>15</v>
      </c>
      <c r="E41">
        <v>-99</v>
      </c>
      <c r="F41">
        <v>-99</v>
      </c>
      <c r="G41">
        <v>-99</v>
      </c>
      <c r="H41">
        <v>11.55</v>
      </c>
      <c r="I41">
        <v>4</v>
      </c>
      <c r="J41">
        <v>28.1</v>
      </c>
      <c r="K41">
        <v>6.8420800000000004E-3</v>
      </c>
      <c r="L41">
        <v>7.0373399999999996E-3</v>
      </c>
      <c r="M41">
        <v>2.95722E-4</v>
      </c>
      <c r="N41">
        <v>2.5996999999999999</v>
      </c>
      <c r="O41" s="75">
        <v>3.1327999999999998E-3</v>
      </c>
      <c r="P41" s="75">
        <v>6.4309999999999999E-6</v>
      </c>
      <c r="Q41" s="75">
        <v>1.2299999999999999E-8</v>
      </c>
      <c r="R41" s="75">
        <v>6.6383999999999996E-4</v>
      </c>
      <c r="S41" s="75">
        <v>1.5577999999999999E-5</v>
      </c>
      <c r="T41" s="75">
        <v>5.1149000000000001E-5</v>
      </c>
      <c r="U41" s="75">
        <v>0</v>
      </c>
      <c r="V41" s="75">
        <v>0</v>
      </c>
      <c r="W41" s="75">
        <v>5.4985000000000003E-5</v>
      </c>
      <c r="X41" s="75">
        <v>0</v>
      </c>
      <c r="Y41" s="75">
        <v>9.6382E-4</v>
      </c>
      <c r="Z41" s="75">
        <v>4.1644000000000003E-6</v>
      </c>
      <c r="AA41" s="75">
        <v>1.0712E-7</v>
      </c>
      <c r="AB41" s="75">
        <v>8.3711000000000002E-10</v>
      </c>
      <c r="AC41" s="75">
        <v>6.0785999999999997E-5</v>
      </c>
      <c r="AD41" s="75">
        <v>4.3788E-7</v>
      </c>
      <c r="AE41" s="75">
        <v>3.2305000000000002E-7</v>
      </c>
      <c r="AF41" s="75">
        <v>1.4212E-7</v>
      </c>
      <c r="AG41" s="75">
        <v>1.3003999999999999E-7</v>
      </c>
      <c r="AH41" s="75">
        <v>3.5131000000000002E-4</v>
      </c>
      <c r="AI41" s="75">
        <v>3.5693999999999999E-3</v>
      </c>
      <c r="AJ41" s="75">
        <v>0</v>
      </c>
      <c r="AK41" s="75">
        <v>0</v>
      </c>
      <c r="AL41">
        <v>-9.9978999999999996</v>
      </c>
      <c r="AM41">
        <v>0.62690000000000001</v>
      </c>
      <c r="AN41">
        <v>0.4889</v>
      </c>
      <c r="AO41">
        <v>5.6619999999999999</v>
      </c>
      <c r="AP41">
        <v>2.3965999999999998</v>
      </c>
      <c r="AQ41">
        <v>-0.59230000000000005</v>
      </c>
      <c r="AR41">
        <v>1.1071</v>
      </c>
      <c r="AS41">
        <v>5.8574999999999999</v>
      </c>
      <c r="AT41">
        <v>0.71350000000000002</v>
      </c>
      <c r="AU41">
        <v>-2.7686000000000002</v>
      </c>
      <c r="AV41" t="s">
        <v>284</v>
      </c>
      <c r="AW41" s="75">
        <v>0</v>
      </c>
      <c r="AX41" s="75">
        <v>0.30863000000000002</v>
      </c>
      <c r="AY41" s="75">
        <v>3.9681999999999999E-4</v>
      </c>
    </row>
    <row r="42" spans="2:51" x14ac:dyDescent="0.25">
      <c r="B42">
        <v>2</v>
      </c>
      <c r="C42" t="s">
        <v>268</v>
      </c>
      <c r="D42">
        <v>16</v>
      </c>
      <c r="E42">
        <v>-99</v>
      </c>
      <c r="F42">
        <v>-99</v>
      </c>
      <c r="G42">
        <v>-99</v>
      </c>
      <c r="H42">
        <v>11.52</v>
      </c>
      <c r="I42">
        <v>4</v>
      </c>
      <c r="J42">
        <v>30.4</v>
      </c>
      <c r="K42">
        <v>8.8807999999999995E-3</v>
      </c>
      <c r="L42">
        <v>6.3753400000000002E-3</v>
      </c>
      <c r="M42">
        <v>-9.8724199999999994E-4</v>
      </c>
      <c r="N42">
        <v>-8.3292900000000003</v>
      </c>
      <c r="O42" s="75">
        <v>4.5897999999999998E-3</v>
      </c>
      <c r="P42" s="75">
        <v>8.8791999999999996E-6</v>
      </c>
      <c r="Q42" s="75">
        <v>1.2299999999999999E-8</v>
      </c>
      <c r="R42" s="75">
        <v>1.4736E-3</v>
      </c>
      <c r="S42" s="75">
        <v>1.4460999999999999E-5</v>
      </c>
      <c r="T42" s="75">
        <v>4.3022000000000002E-5</v>
      </c>
      <c r="U42" s="75">
        <v>0</v>
      </c>
      <c r="V42" s="75">
        <v>0</v>
      </c>
      <c r="W42" s="75">
        <v>5.4604000000000001E-5</v>
      </c>
      <c r="X42" s="75">
        <v>8.5731999999999998E-5</v>
      </c>
      <c r="Y42" s="75">
        <v>3.8514000000000002E-4</v>
      </c>
      <c r="Z42" s="75">
        <v>1.9564999999999998E-6</v>
      </c>
      <c r="AA42" s="75">
        <v>3.2125E-10</v>
      </c>
      <c r="AB42" s="75">
        <v>1.1981000000000001E-7</v>
      </c>
      <c r="AC42" s="75">
        <v>5.6664000000000002E-10</v>
      </c>
      <c r="AD42" s="75">
        <v>1.4889000000000001E-6</v>
      </c>
      <c r="AE42" s="75">
        <v>9.9099000000000006E-7</v>
      </c>
      <c r="AF42" s="75">
        <v>2.8215999999999998E-7</v>
      </c>
      <c r="AG42" s="75">
        <v>4.1984000000000002E-10</v>
      </c>
      <c r="AH42" s="75">
        <v>2.6804999999999998E-4</v>
      </c>
      <c r="AI42" s="75">
        <v>4.7033999999999999E-3</v>
      </c>
      <c r="AJ42" s="75">
        <v>0</v>
      </c>
      <c r="AK42" s="75">
        <v>0</v>
      </c>
      <c r="AL42">
        <v>-15.534700000000001</v>
      </c>
      <c r="AM42">
        <v>-4.7271000000000001</v>
      </c>
      <c r="AN42">
        <v>4.0000000000000001E-3</v>
      </c>
      <c r="AO42">
        <v>0.34150000000000003</v>
      </c>
      <c r="AP42">
        <v>4.0115999999999996</v>
      </c>
      <c r="AQ42">
        <v>-1.9962</v>
      </c>
      <c r="AR42">
        <v>0.61140000000000005</v>
      </c>
      <c r="AS42">
        <v>-10.318199999999999</v>
      </c>
      <c r="AT42">
        <v>0.2135</v>
      </c>
      <c r="AU42">
        <v>-2.9424999999999999</v>
      </c>
      <c r="AV42" t="s">
        <v>285</v>
      </c>
      <c r="AW42" s="75">
        <v>0</v>
      </c>
      <c r="AX42" s="75">
        <v>0.26943</v>
      </c>
      <c r="AY42" s="75">
        <v>3.4245E-4</v>
      </c>
    </row>
    <row r="43" spans="2:51" x14ac:dyDescent="0.25">
      <c r="B43">
        <v>2</v>
      </c>
      <c r="C43" t="s">
        <v>268</v>
      </c>
      <c r="D43">
        <v>17</v>
      </c>
      <c r="E43">
        <v>-99</v>
      </c>
      <c r="F43">
        <v>-99</v>
      </c>
      <c r="G43">
        <v>-99</v>
      </c>
      <c r="H43">
        <v>11.23</v>
      </c>
      <c r="I43">
        <v>4</v>
      </c>
      <c r="J43">
        <v>30.2</v>
      </c>
      <c r="K43">
        <v>6.6032900000000004E-3</v>
      </c>
      <c r="L43">
        <v>4.9514800000000003E-3</v>
      </c>
      <c r="M43">
        <v>1.10053E-3</v>
      </c>
      <c r="N43">
        <v>12.098800000000001</v>
      </c>
      <c r="O43" s="75">
        <v>4.2412999999999999E-3</v>
      </c>
      <c r="P43" s="75">
        <v>7.1626999999999997E-5</v>
      </c>
      <c r="Q43" s="75">
        <v>4.3332000000000003E-6</v>
      </c>
      <c r="R43" s="75">
        <v>4.4995000000000001E-4</v>
      </c>
      <c r="S43" s="75">
        <v>2.0516000000000001E-5</v>
      </c>
      <c r="T43" s="75">
        <v>4.5278999999999998E-5</v>
      </c>
      <c r="U43" s="75">
        <v>0</v>
      </c>
      <c r="V43" s="75">
        <v>4.0756000000000001E-5</v>
      </c>
      <c r="W43" s="75">
        <v>0</v>
      </c>
      <c r="X43" s="75">
        <v>0</v>
      </c>
      <c r="Y43" s="75">
        <v>8.2923000000000003E-4</v>
      </c>
      <c r="Z43" s="75">
        <v>4.6099999999999999E-6</v>
      </c>
      <c r="AA43" s="75">
        <v>4.6165999999999998E-8</v>
      </c>
      <c r="AB43" s="75">
        <v>8.3708999999999995E-10</v>
      </c>
      <c r="AC43" s="75">
        <v>8.7612000000000001E-6</v>
      </c>
      <c r="AD43" s="75">
        <v>6.1320999999999997E-8</v>
      </c>
      <c r="AE43" s="75">
        <v>1.5115E-7</v>
      </c>
      <c r="AF43" s="75">
        <v>1.1294E-7</v>
      </c>
      <c r="AG43" s="75">
        <v>2.1720000000000001E-7</v>
      </c>
      <c r="AH43" s="75">
        <v>3.4464000000000001E-4</v>
      </c>
      <c r="AI43" s="75">
        <v>5.1640000000000002E-3</v>
      </c>
      <c r="AJ43" s="75">
        <v>0</v>
      </c>
      <c r="AK43" s="75">
        <v>0</v>
      </c>
      <c r="AL43">
        <v>-11.1889</v>
      </c>
      <c r="AM43">
        <v>-0.39610000000000001</v>
      </c>
      <c r="AN43">
        <v>0.26700000000000002</v>
      </c>
      <c r="AO43">
        <v>4.6429</v>
      </c>
      <c r="AP43">
        <v>2.7957000000000001</v>
      </c>
      <c r="AQ43">
        <v>-1.3572</v>
      </c>
      <c r="AR43">
        <v>0.88400000000000001</v>
      </c>
      <c r="AS43">
        <v>2.6284999999999998</v>
      </c>
      <c r="AT43">
        <v>0.4899</v>
      </c>
      <c r="AU43">
        <v>-5.4916</v>
      </c>
      <c r="AV43" t="s">
        <v>286</v>
      </c>
      <c r="AW43" s="75">
        <v>0</v>
      </c>
      <c r="AX43" s="75">
        <v>0.2944</v>
      </c>
      <c r="AY43" s="75">
        <v>4.4448000000000003E-4</v>
      </c>
    </row>
    <row r="44" spans="2:51" x14ac:dyDescent="0.25">
      <c r="B44">
        <v>2</v>
      </c>
      <c r="C44" t="s">
        <v>268</v>
      </c>
      <c r="D44">
        <v>18</v>
      </c>
      <c r="E44">
        <v>-99</v>
      </c>
      <c r="F44">
        <v>-99</v>
      </c>
      <c r="G44">
        <v>-99</v>
      </c>
      <c r="H44">
        <v>11.32</v>
      </c>
      <c r="I44">
        <v>4</v>
      </c>
      <c r="J44">
        <v>30.9</v>
      </c>
      <c r="K44">
        <v>7.6301099999999998E-3</v>
      </c>
      <c r="L44">
        <v>5.5314300000000004E-3</v>
      </c>
      <c r="M44">
        <v>9.6587099999999998E-4</v>
      </c>
      <c r="N44">
        <v>9.3428799999999992</v>
      </c>
      <c r="O44" s="75">
        <v>4.9290999999999996E-3</v>
      </c>
      <c r="P44" s="75">
        <v>7.4414999999999998E-6</v>
      </c>
      <c r="Q44" s="75">
        <v>1.7929E-6</v>
      </c>
      <c r="R44" s="75">
        <v>4.0004E-4</v>
      </c>
      <c r="S44" s="75">
        <v>2.2727000000000001E-5</v>
      </c>
      <c r="T44" s="75">
        <v>5.0216000000000002E-5</v>
      </c>
      <c r="U44" s="75">
        <v>0</v>
      </c>
      <c r="V44" s="75">
        <v>4.1044000000000002E-5</v>
      </c>
      <c r="W44" s="75">
        <v>5.5640000000000003E-5</v>
      </c>
      <c r="X44" s="75">
        <v>0</v>
      </c>
      <c r="Y44" s="75">
        <v>7.9920000000000002E-4</v>
      </c>
      <c r="Z44" s="75">
        <v>3.5516999999999998E-6</v>
      </c>
      <c r="AA44" s="75">
        <v>3.6488999999999998E-7</v>
      </c>
      <c r="AB44" s="75">
        <v>3.0949E-7</v>
      </c>
      <c r="AC44" s="75">
        <v>3.4600000000000001E-4</v>
      </c>
      <c r="AD44" s="75">
        <v>1.5335999999999999E-7</v>
      </c>
      <c r="AE44" s="75">
        <v>1.8599E-6</v>
      </c>
      <c r="AF44" s="75">
        <v>2.8518000000000002E-7</v>
      </c>
      <c r="AG44" s="75">
        <v>1.5405000000000001E-7</v>
      </c>
      <c r="AH44" s="75">
        <v>1.1222000000000001E-4</v>
      </c>
      <c r="AI44" s="75">
        <v>2.5864E-3</v>
      </c>
      <c r="AJ44" s="75">
        <v>0</v>
      </c>
      <c r="AK44" s="75">
        <v>0</v>
      </c>
      <c r="AL44">
        <v>-9.0212000000000003</v>
      </c>
      <c r="AM44">
        <v>1.4802999999999999</v>
      </c>
      <c r="AN44">
        <v>0.55379999999999996</v>
      </c>
      <c r="AO44">
        <v>6.5217999999999998</v>
      </c>
      <c r="AP44">
        <v>3.7128000000000001</v>
      </c>
      <c r="AQ44">
        <v>-1.1547000000000001</v>
      </c>
      <c r="AR44">
        <v>1.17</v>
      </c>
      <c r="AS44">
        <v>8.5541</v>
      </c>
      <c r="AT44">
        <v>0.77549999999999997</v>
      </c>
      <c r="AU44">
        <v>-2.9430999999999998</v>
      </c>
      <c r="AV44" t="s">
        <v>287</v>
      </c>
      <c r="AW44" s="75">
        <v>0</v>
      </c>
      <c r="AX44" s="75">
        <v>0.26863999999999999</v>
      </c>
      <c r="AY44" s="75">
        <v>3.3049000000000002E-4</v>
      </c>
    </row>
    <row r="45" spans="2:51" x14ac:dyDescent="0.25">
      <c r="B45">
        <v>2</v>
      </c>
      <c r="C45" t="s">
        <v>268</v>
      </c>
      <c r="D45">
        <v>19</v>
      </c>
      <c r="E45">
        <v>-99</v>
      </c>
      <c r="F45">
        <v>-99</v>
      </c>
      <c r="G45">
        <v>-99</v>
      </c>
      <c r="H45">
        <v>11.47</v>
      </c>
      <c r="I45">
        <v>4</v>
      </c>
      <c r="J45">
        <v>30.3</v>
      </c>
      <c r="K45">
        <v>6.9940899999999997E-3</v>
      </c>
      <c r="L45">
        <v>7.2897400000000003E-3</v>
      </c>
      <c r="M45">
        <v>5.3583700000000005E-4</v>
      </c>
      <c r="N45">
        <v>4.7722800000000003</v>
      </c>
      <c r="O45" s="75">
        <v>2.4789E-3</v>
      </c>
      <c r="P45" s="75">
        <v>5.5636999999999998E-6</v>
      </c>
      <c r="Q45" s="75">
        <v>1.2299999999999999E-8</v>
      </c>
      <c r="R45" s="75">
        <v>3.6460000000000003E-4</v>
      </c>
      <c r="S45" s="75">
        <v>2.5786E-5</v>
      </c>
      <c r="T45" s="75">
        <v>5.1372999999999998E-5</v>
      </c>
      <c r="U45" s="75">
        <v>0</v>
      </c>
      <c r="V45" s="75">
        <v>4.2420999999999999E-5</v>
      </c>
      <c r="W45" s="75">
        <v>5.5469E-5</v>
      </c>
      <c r="X45" s="75">
        <v>0</v>
      </c>
      <c r="Y45" s="75">
        <v>9.9233000000000003E-4</v>
      </c>
      <c r="Z45" s="75">
        <v>2.9608000000000001E-6</v>
      </c>
      <c r="AA45" s="75">
        <v>1.2625999999999999E-7</v>
      </c>
      <c r="AB45" s="75">
        <v>8.3708999999999995E-10</v>
      </c>
      <c r="AC45" s="75">
        <v>1.2085E-4</v>
      </c>
      <c r="AD45" s="75">
        <v>7.0197000000000003E-8</v>
      </c>
      <c r="AE45" s="75">
        <v>3.1646000000000002E-7</v>
      </c>
      <c r="AF45" s="75">
        <v>1.5965999999999999E-7</v>
      </c>
      <c r="AG45" s="75">
        <v>1.1818E-7</v>
      </c>
      <c r="AH45" s="75">
        <v>4.2122000000000001E-5</v>
      </c>
      <c r="AI45" s="75">
        <v>3.3587000000000001E-3</v>
      </c>
      <c r="AJ45" s="75">
        <v>0</v>
      </c>
      <c r="AK45" s="75">
        <v>0</v>
      </c>
      <c r="AL45">
        <v>-9.6293000000000006</v>
      </c>
      <c r="AM45">
        <v>0.96689999999999998</v>
      </c>
      <c r="AN45">
        <v>0.52539999999999998</v>
      </c>
      <c r="AO45">
        <v>5.9993999999999996</v>
      </c>
      <c r="AP45">
        <v>2.3449</v>
      </c>
      <c r="AQ45">
        <v>-2.2997999999999998</v>
      </c>
      <c r="AR45">
        <v>1.1445000000000001</v>
      </c>
      <c r="AS45">
        <v>6.9008000000000003</v>
      </c>
      <c r="AT45">
        <v>0.75109999999999999</v>
      </c>
      <c r="AU45">
        <v>-4.1577000000000002</v>
      </c>
      <c r="AV45" t="s">
        <v>288</v>
      </c>
      <c r="AW45" s="75">
        <v>0</v>
      </c>
      <c r="AX45" s="75">
        <v>0.27173000000000003</v>
      </c>
      <c r="AY45" s="75">
        <v>3.8189000000000002E-4</v>
      </c>
    </row>
    <row r="46" spans="2:51" x14ac:dyDescent="0.25">
      <c r="B46">
        <v>2</v>
      </c>
      <c r="C46" t="s">
        <v>268</v>
      </c>
      <c r="D46">
        <v>20</v>
      </c>
      <c r="E46" s="105">
        <v>-99</v>
      </c>
      <c r="F46" s="105">
        <v>0</v>
      </c>
      <c r="G46" s="105">
        <v>1</v>
      </c>
      <c r="H46" s="105">
        <v>9.1756399999999996</v>
      </c>
      <c r="I46" s="105">
        <v>9.7384400000000007</v>
      </c>
      <c r="J46" s="105">
        <v>25.6</v>
      </c>
      <c r="K46" s="105">
        <v>3.1297800000000001E-2</v>
      </c>
      <c r="L46" s="105">
        <v>2.0045500000000001E-2</v>
      </c>
      <c r="M46" s="105">
        <v>6.57575E-3</v>
      </c>
      <c r="N46" s="105">
        <v>18.110199999999999</v>
      </c>
      <c r="O46" s="113">
        <v>1.9438E-2</v>
      </c>
      <c r="P46" s="113">
        <v>2.6001999999999999E-5</v>
      </c>
      <c r="Q46" s="113">
        <v>1.2305999999999999E-8</v>
      </c>
      <c r="R46" s="75">
        <v>1.8537E-3</v>
      </c>
      <c r="S46" s="75">
        <v>2.6254E-5</v>
      </c>
      <c r="T46" s="75">
        <v>4.1470000000000001E-5</v>
      </c>
      <c r="U46" s="75">
        <v>0</v>
      </c>
      <c r="V46" s="75">
        <v>0</v>
      </c>
      <c r="W46" s="75">
        <v>5.6746000000000002E-5</v>
      </c>
      <c r="X46" s="75">
        <v>1.2705999999999999E-4</v>
      </c>
      <c r="Y46" s="75">
        <v>4.8670000000000001E-4</v>
      </c>
      <c r="Z46" s="75">
        <v>1.4493E-6</v>
      </c>
      <c r="AA46" s="75">
        <v>3.2125E-10</v>
      </c>
      <c r="AB46" s="75">
        <v>8.3706999999999998E-10</v>
      </c>
      <c r="AC46" s="75">
        <v>5.6663000000000004E-10</v>
      </c>
      <c r="AD46" s="75">
        <v>7.6097999999999998E-8</v>
      </c>
      <c r="AE46" s="75">
        <v>1.2045E-7</v>
      </c>
      <c r="AF46" s="75">
        <v>2.1703000000000001E-7</v>
      </c>
      <c r="AG46" s="75">
        <v>4.1984000000000002E-10</v>
      </c>
      <c r="AH46" s="75">
        <v>1.1488000000000001E-5</v>
      </c>
      <c r="AI46" s="75">
        <v>4.5944999999999996E-3</v>
      </c>
      <c r="AJ46" s="75">
        <v>0</v>
      </c>
      <c r="AK46" s="75">
        <v>0</v>
      </c>
      <c r="AL46">
        <v>-15.2852</v>
      </c>
      <c r="AM46">
        <v>-4.5429000000000004</v>
      </c>
      <c r="AN46">
        <v>8.7800000000000003E-2</v>
      </c>
      <c r="AO46">
        <v>0.49730000000000002</v>
      </c>
      <c r="AP46">
        <v>2.6440000000000001</v>
      </c>
      <c r="AQ46">
        <v>-4.5126999999999997</v>
      </c>
      <c r="AR46">
        <v>0.70450000000000002</v>
      </c>
      <c r="AS46">
        <v>-9.7589000000000006</v>
      </c>
      <c r="AT46">
        <v>0.31009999999999999</v>
      </c>
      <c r="AU46">
        <v>-5.0250000000000004</v>
      </c>
      <c r="AV46" t="s">
        <v>289</v>
      </c>
      <c r="AW46" s="75">
        <v>0</v>
      </c>
      <c r="AX46" s="75">
        <v>0.25783</v>
      </c>
      <c r="AY46" s="75">
        <v>3.5005000000000002E-4</v>
      </c>
    </row>
    <row r="47" spans="2:51" s="105" customFormat="1" x14ac:dyDescent="0.25">
      <c r="B47" s="105">
        <v>2</v>
      </c>
      <c r="C47" s="105" t="s">
        <v>485</v>
      </c>
      <c r="D47" s="105">
        <v>1</v>
      </c>
      <c r="E47">
        <v>-99</v>
      </c>
      <c r="F47">
        <v>0</v>
      </c>
      <c r="G47">
        <v>1</v>
      </c>
      <c r="H47">
        <v>9.1756399999999996</v>
      </c>
      <c r="I47">
        <v>9.7384400000000007</v>
      </c>
      <c r="J47">
        <v>25.6</v>
      </c>
      <c r="K47">
        <v>3.1297800000000001E-2</v>
      </c>
      <c r="L47">
        <v>2.0045500000000001E-2</v>
      </c>
      <c r="M47">
        <v>6.57575E-3</v>
      </c>
      <c r="N47">
        <v>18.110199999999999</v>
      </c>
      <c r="O47" s="75">
        <v>1.9438E-2</v>
      </c>
      <c r="P47" s="75">
        <v>2.6001999999999999E-5</v>
      </c>
      <c r="Q47" s="75">
        <v>1.2305999999999999E-8</v>
      </c>
      <c r="R47" s="113">
        <v>1.8134E-3</v>
      </c>
      <c r="S47" s="113">
        <v>6.1939000000000004E-5</v>
      </c>
      <c r="T47" s="113">
        <v>9.2125000000000003E-5</v>
      </c>
      <c r="U47" s="113">
        <v>0</v>
      </c>
      <c r="V47" s="113">
        <v>0</v>
      </c>
      <c r="W47" s="113">
        <v>5.1070999999999999E-5</v>
      </c>
      <c r="X47" s="113">
        <v>0</v>
      </c>
      <c r="Y47" s="113">
        <v>4.9880999999999997E-3</v>
      </c>
      <c r="Z47" s="113">
        <v>9.9018999999999992E-6</v>
      </c>
      <c r="AA47" s="113">
        <v>4.9828000000000004E-7</v>
      </c>
      <c r="AB47" s="113">
        <v>1.1254E-7</v>
      </c>
      <c r="AC47" s="113">
        <v>5.6690999999999996E-10</v>
      </c>
      <c r="AD47" s="113">
        <v>1.9887999999999999E-6</v>
      </c>
      <c r="AE47" s="113">
        <v>1.1535000000000001E-6</v>
      </c>
      <c r="AF47" s="113">
        <v>2.6593000000000001E-6</v>
      </c>
      <c r="AG47" s="113">
        <v>1.5907000000000001E-7</v>
      </c>
      <c r="AH47" s="113">
        <v>3.5478999999999999E-6</v>
      </c>
      <c r="AI47" s="113">
        <v>1.7387000000000001E-5</v>
      </c>
      <c r="AJ47" s="113">
        <v>8.0005000000000007E-3</v>
      </c>
      <c r="AK47" s="113">
        <v>8.1174999999999997E-4</v>
      </c>
      <c r="AL47" s="105">
        <v>-17.167200000000001</v>
      </c>
      <c r="AM47" s="105">
        <v>-3.0127000000000002</v>
      </c>
      <c r="AN47" s="105">
        <v>3.5794000000000001</v>
      </c>
      <c r="AO47" s="105">
        <v>2.0889000000000002</v>
      </c>
      <c r="AP47" s="105">
        <v>6.4946000000000002</v>
      </c>
      <c r="AQ47" s="105">
        <v>4.7503000000000002</v>
      </c>
      <c r="AR47" s="105">
        <v>4.1761999999999997</v>
      </c>
      <c r="AS47" s="105">
        <v>-8.4532000000000007</v>
      </c>
      <c r="AT47" s="105">
        <v>3.7740999999999998</v>
      </c>
      <c r="AU47" s="105">
        <v>-13.2225</v>
      </c>
      <c r="AV47" s="105" t="s">
        <v>270</v>
      </c>
      <c r="AW47" s="113">
        <v>0</v>
      </c>
      <c r="AX47" s="113">
        <v>1.4171</v>
      </c>
      <c r="AY47" s="113">
        <v>1.5665E-3</v>
      </c>
    </row>
    <row r="48" spans="2:51" x14ac:dyDescent="0.25">
      <c r="B48">
        <v>3</v>
      </c>
      <c r="C48" t="s">
        <v>485</v>
      </c>
      <c r="D48">
        <v>1</v>
      </c>
      <c r="E48">
        <v>-99</v>
      </c>
      <c r="F48">
        <v>0</v>
      </c>
      <c r="G48">
        <v>1</v>
      </c>
      <c r="H48">
        <v>9.0043600000000001</v>
      </c>
      <c r="I48">
        <v>9.9340600000000006</v>
      </c>
      <c r="J48">
        <v>25.6</v>
      </c>
      <c r="K48">
        <v>2.1973300000000001E-2</v>
      </c>
      <c r="L48">
        <v>1.7068199999999999E-2</v>
      </c>
      <c r="M48">
        <v>1.0728700000000001E-2</v>
      </c>
      <c r="N48">
        <v>34.421900000000001</v>
      </c>
      <c r="O48" s="75">
        <v>1.8737E-2</v>
      </c>
      <c r="P48" s="75">
        <v>1.0007E-4</v>
      </c>
      <c r="Q48" s="75">
        <v>1.2305E-8</v>
      </c>
      <c r="R48" s="75">
        <v>1.8134E-3</v>
      </c>
      <c r="S48" s="75">
        <v>6.1939000000000004E-5</v>
      </c>
      <c r="T48" s="75">
        <v>9.2125000000000003E-5</v>
      </c>
      <c r="U48" s="75">
        <v>0</v>
      </c>
      <c r="V48" s="75">
        <v>0</v>
      </c>
      <c r="W48" s="75">
        <v>5.1070999999999999E-5</v>
      </c>
      <c r="X48" s="75">
        <v>0</v>
      </c>
      <c r="Y48" s="75">
        <v>4.9880999999999997E-3</v>
      </c>
      <c r="Z48" s="75">
        <v>9.9018999999999992E-6</v>
      </c>
      <c r="AA48" s="75">
        <v>4.9828000000000004E-7</v>
      </c>
      <c r="AB48" s="75">
        <v>1.1254E-7</v>
      </c>
      <c r="AC48" s="75">
        <v>5.6690999999999996E-10</v>
      </c>
      <c r="AD48" s="75">
        <v>1.9887999999999999E-6</v>
      </c>
      <c r="AE48" s="75">
        <v>1.1535000000000001E-6</v>
      </c>
      <c r="AF48" s="75">
        <v>2.6593000000000001E-6</v>
      </c>
      <c r="AG48" s="75">
        <v>1.5907000000000001E-7</v>
      </c>
      <c r="AH48" s="75">
        <v>3.5478999999999999E-6</v>
      </c>
      <c r="AI48" s="75">
        <v>1.7387000000000001E-5</v>
      </c>
      <c r="AJ48" s="75">
        <v>8.0005000000000007E-3</v>
      </c>
      <c r="AK48" s="75">
        <v>8.1174999999999997E-4</v>
      </c>
      <c r="AL48">
        <v>-17.167200000000001</v>
      </c>
      <c r="AM48">
        <v>-3.0127000000000002</v>
      </c>
      <c r="AN48">
        <v>3.5794000000000001</v>
      </c>
      <c r="AO48">
        <v>2.0889000000000002</v>
      </c>
      <c r="AP48">
        <v>6.4946000000000002</v>
      </c>
      <c r="AQ48">
        <v>4.7503000000000002</v>
      </c>
      <c r="AR48">
        <v>4.1761999999999997</v>
      </c>
      <c r="AS48">
        <v>-8.4532000000000007</v>
      </c>
      <c r="AT48">
        <v>3.7740999999999998</v>
      </c>
      <c r="AU48">
        <v>-13.2225</v>
      </c>
      <c r="AV48" t="s">
        <v>270</v>
      </c>
      <c r="AW48" s="75">
        <v>0</v>
      </c>
      <c r="AX48" s="75">
        <v>1.4171</v>
      </c>
      <c r="AY48" s="75">
        <v>1.5665E-3</v>
      </c>
    </row>
    <row r="49" spans="2:51" x14ac:dyDescent="0.25">
      <c r="B49">
        <v>3</v>
      </c>
      <c r="C49" t="s">
        <v>485</v>
      </c>
      <c r="D49">
        <v>2</v>
      </c>
      <c r="E49">
        <v>-99</v>
      </c>
      <c r="F49">
        <v>0</v>
      </c>
      <c r="G49">
        <v>1</v>
      </c>
      <c r="H49">
        <v>9.2591900000000003</v>
      </c>
      <c r="I49">
        <v>9.5475600000000007</v>
      </c>
      <c r="J49">
        <v>29.3</v>
      </c>
      <c r="K49">
        <v>3.2848200000000001E-2</v>
      </c>
      <c r="L49">
        <v>2.0750399999999999E-2</v>
      </c>
      <c r="M49">
        <v>3.6343199999999999E-3</v>
      </c>
      <c r="N49">
        <v>9.6496600000000008</v>
      </c>
      <c r="O49" s="75">
        <v>1.9494999999999998E-2</v>
      </c>
      <c r="P49" s="75">
        <v>2.4973E-5</v>
      </c>
      <c r="Q49" s="75">
        <v>1.2305999999999999E-8</v>
      </c>
      <c r="R49" s="75">
        <v>1.487E-3</v>
      </c>
      <c r="S49" s="75">
        <v>2.8561999999999999E-5</v>
      </c>
      <c r="T49" s="75">
        <v>2.7819999999999999E-4</v>
      </c>
      <c r="U49" s="75">
        <v>0</v>
      </c>
      <c r="V49" s="75">
        <v>0</v>
      </c>
      <c r="W49" s="75">
        <v>5.2976999999999998E-5</v>
      </c>
      <c r="X49" s="75">
        <v>0</v>
      </c>
      <c r="Y49" s="75">
        <v>3.7382000000000001E-3</v>
      </c>
      <c r="Z49" s="75">
        <v>1.5778999999999999E-5</v>
      </c>
      <c r="AA49" s="75">
        <v>7.2768999999999997E-7</v>
      </c>
      <c r="AB49" s="75">
        <v>8.3745000000000004E-10</v>
      </c>
      <c r="AC49" s="75">
        <v>1.3814E-5</v>
      </c>
      <c r="AD49" s="75">
        <v>5.7474000000000002E-7</v>
      </c>
      <c r="AE49" s="75">
        <v>1.7046999999999999E-7</v>
      </c>
      <c r="AF49" s="75">
        <v>2.2230000000000001E-6</v>
      </c>
      <c r="AG49" s="75">
        <v>4.2043000000000001E-7</v>
      </c>
      <c r="AH49" s="75">
        <v>2.0986999999999999E-4</v>
      </c>
      <c r="AI49" s="75">
        <v>1.1612E-5</v>
      </c>
      <c r="AJ49" s="75">
        <v>5.3451999999999996E-3</v>
      </c>
      <c r="AK49" s="75">
        <v>3.5603000000000002E-4</v>
      </c>
      <c r="AL49">
        <v>-12.7593</v>
      </c>
      <c r="AM49">
        <v>1.4197</v>
      </c>
      <c r="AN49">
        <v>3.629</v>
      </c>
      <c r="AO49">
        <v>6.5212000000000003</v>
      </c>
      <c r="AP49">
        <v>4.3701999999999996</v>
      </c>
      <c r="AQ49">
        <v>8.4702999999999999</v>
      </c>
      <c r="AR49">
        <v>4.2257999999999996</v>
      </c>
      <c r="AS49">
        <v>4.8192000000000004</v>
      </c>
      <c r="AT49">
        <v>3.8237000000000001</v>
      </c>
      <c r="AU49">
        <v>-14.003500000000001</v>
      </c>
      <c r="AV49" t="s">
        <v>271</v>
      </c>
      <c r="AW49" s="75">
        <v>0</v>
      </c>
      <c r="AX49" s="75">
        <v>1.1226</v>
      </c>
      <c r="AY49" s="75">
        <v>1.0998E-3</v>
      </c>
    </row>
    <row r="50" spans="2:51" x14ac:dyDescent="0.25">
      <c r="B50">
        <v>3</v>
      </c>
      <c r="C50" t="s">
        <v>485</v>
      </c>
      <c r="D50">
        <v>3</v>
      </c>
      <c r="E50">
        <v>-99</v>
      </c>
      <c r="F50">
        <v>0</v>
      </c>
      <c r="G50">
        <v>1</v>
      </c>
      <c r="H50">
        <v>8.3166600000000006</v>
      </c>
      <c r="I50">
        <v>10.4777</v>
      </c>
      <c r="J50">
        <v>30.2</v>
      </c>
      <c r="K50">
        <v>1.58731E-3</v>
      </c>
      <c r="L50">
        <v>4.1705300000000001E-2</v>
      </c>
      <c r="M50">
        <v>5.54469E-2</v>
      </c>
      <c r="N50">
        <v>95.059299999999993</v>
      </c>
      <c r="O50" s="75">
        <v>3.1866999999999999E-2</v>
      </c>
      <c r="P50" s="75">
        <v>3.9079000000000003E-5</v>
      </c>
      <c r="Q50" s="75">
        <v>1.5564E-6</v>
      </c>
      <c r="R50" s="75">
        <v>1.4176E-3</v>
      </c>
      <c r="S50" s="75">
        <v>7.8424000000000007E-5</v>
      </c>
      <c r="T50" s="75">
        <v>8.7777999999999999E-5</v>
      </c>
      <c r="U50" s="75">
        <v>0</v>
      </c>
      <c r="V50" s="75">
        <v>0</v>
      </c>
      <c r="W50" s="75">
        <v>2.286E-4</v>
      </c>
      <c r="X50" s="75">
        <v>0</v>
      </c>
      <c r="Y50" s="75">
        <v>4.8323000000000003E-3</v>
      </c>
      <c r="Z50" s="75">
        <v>1.7385999999999999E-5</v>
      </c>
      <c r="AA50" s="75">
        <v>4.3002999999999999E-7</v>
      </c>
      <c r="AB50" s="75">
        <v>8.3747E-10</v>
      </c>
      <c r="AC50" s="75">
        <v>4.6620999999999999E-7</v>
      </c>
      <c r="AD50" s="75">
        <v>9.9674999999999998E-8</v>
      </c>
      <c r="AE50" s="75">
        <v>1.3890000000000001E-7</v>
      </c>
      <c r="AF50" s="75">
        <v>2.7655E-6</v>
      </c>
      <c r="AG50" s="75">
        <v>4.1483000000000002E-7</v>
      </c>
      <c r="AH50" s="75">
        <v>2.8150000000000001E-4</v>
      </c>
      <c r="AI50" s="75">
        <v>2.7733E-5</v>
      </c>
      <c r="AJ50" s="75">
        <v>9.2026E-3</v>
      </c>
      <c r="AK50" s="75">
        <v>1.2225999999999999E-3</v>
      </c>
      <c r="AL50">
        <v>-14.0169</v>
      </c>
      <c r="AM50">
        <v>5.5300000000000002E-2</v>
      </c>
      <c r="AN50">
        <v>3.3153999999999999</v>
      </c>
      <c r="AO50">
        <v>5.1085000000000003</v>
      </c>
      <c r="AP50">
        <v>4.6856</v>
      </c>
      <c r="AQ50">
        <v>7.8335999999999997</v>
      </c>
      <c r="AR50">
        <v>3.9281000000000001</v>
      </c>
      <c r="AS50">
        <v>0.73299999999999998</v>
      </c>
      <c r="AT50">
        <v>3.5322</v>
      </c>
      <c r="AU50">
        <v>-15.698600000000001</v>
      </c>
      <c r="AV50" t="s">
        <v>272</v>
      </c>
      <c r="AW50" s="75">
        <v>0</v>
      </c>
      <c r="AX50" s="75">
        <v>1.5218</v>
      </c>
      <c r="AY50" s="75">
        <v>1.6440999999999999E-3</v>
      </c>
    </row>
    <row r="51" spans="2:51" x14ac:dyDescent="0.25">
      <c r="B51">
        <v>3</v>
      </c>
      <c r="C51" t="s">
        <v>485</v>
      </c>
      <c r="D51">
        <v>4</v>
      </c>
      <c r="E51">
        <v>-99</v>
      </c>
      <c r="F51">
        <v>0</v>
      </c>
      <c r="G51">
        <v>1</v>
      </c>
      <c r="H51">
        <v>9.1945700000000006</v>
      </c>
      <c r="I51">
        <v>9.5016800000000003</v>
      </c>
      <c r="J51">
        <v>29.8</v>
      </c>
      <c r="K51">
        <v>1.9661499999999998E-2</v>
      </c>
      <c r="L51">
        <v>1.29195E-2</v>
      </c>
      <c r="M51">
        <v>-4.6917699999999998E-4</v>
      </c>
      <c r="N51">
        <v>-2.0199699999999998</v>
      </c>
      <c r="O51" s="75">
        <v>1.0491E-2</v>
      </c>
      <c r="P51" s="75">
        <v>1.4138000000000001E-5</v>
      </c>
      <c r="Q51" s="75">
        <v>1.2302E-8</v>
      </c>
      <c r="R51" s="75">
        <v>1.2721E-2</v>
      </c>
      <c r="S51" s="75">
        <v>2.4590999999999999E-5</v>
      </c>
      <c r="T51" s="75">
        <v>1.1828E-4</v>
      </c>
      <c r="U51" s="75">
        <v>7.9074999999999998E-5</v>
      </c>
      <c r="V51" s="75">
        <v>0</v>
      </c>
      <c r="W51" s="75">
        <v>5.0973999999999997E-5</v>
      </c>
      <c r="X51" s="75">
        <v>0</v>
      </c>
      <c r="Y51" s="75">
        <v>8.5796E-6</v>
      </c>
      <c r="Z51" s="75">
        <v>2.7595999999999998E-6</v>
      </c>
      <c r="AA51" s="75">
        <v>3.9007E-7</v>
      </c>
      <c r="AB51" s="75">
        <v>8.3799000000000002E-10</v>
      </c>
      <c r="AC51" s="75">
        <v>4.4336999999999996E-6</v>
      </c>
      <c r="AD51" s="75">
        <v>3.5436E-7</v>
      </c>
      <c r="AE51" s="75">
        <v>2.7424E-7</v>
      </c>
      <c r="AF51" s="75">
        <v>3.0731000000000002E-7</v>
      </c>
      <c r="AG51" s="75">
        <v>4.2029999999999999E-10</v>
      </c>
      <c r="AH51" s="75">
        <v>1.7501000000000001E-5</v>
      </c>
      <c r="AI51" s="75">
        <v>3.5425E-6</v>
      </c>
      <c r="AJ51" s="75">
        <v>1.0846E-3</v>
      </c>
      <c r="AK51" s="75">
        <v>1.9117E-5</v>
      </c>
      <c r="AL51">
        <v>-12.8368</v>
      </c>
      <c r="AM51">
        <v>1.2289000000000001</v>
      </c>
      <c r="AN51">
        <v>1.4438</v>
      </c>
      <c r="AO51">
        <v>6.2706</v>
      </c>
      <c r="AP51">
        <v>3.9197000000000002</v>
      </c>
      <c r="AQ51">
        <v>1.9171</v>
      </c>
      <c r="AR51">
        <v>2.0602</v>
      </c>
      <c r="AS51">
        <v>4.2367999999999997</v>
      </c>
      <c r="AT51">
        <v>1.6657</v>
      </c>
      <c r="AU51">
        <v>-13.7392</v>
      </c>
      <c r="AV51" t="s">
        <v>273</v>
      </c>
      <c r="AW51" s="75">
        <v>0</v>
      </c>
      <c r="AX51" s="75">
        <v>1.3438000000000001</v>
      </c>
      <c r="AY51" s="75">
        <v>7.9444999999999996E-5</v>
      </c>
    </row>
    <row r="52" spans="2:51" x14ac:dyDescent="0.25">
      <c r="B52">
        <v>3</v>
      </c>
      <c r="C52" t="s">
        <v>485</v>
      </c>
      <c r="D52">
        <v>5</v>
      </c>
      <c r="E52">
        <v>-99</v>
      </c>
      <c r="F52">
        <v>0</v>
      </c>
      <c r="G52">
        <v>1</v>
      </c>
      <c r="H52">
        <v>8.9650400000000001</v>
      </c>
      <c r="I52">
        <v>9.7406400000000009</v>
      </c>
      <c r="J52">
        <v>30.1</v>
      </c>
      <c r="K52">
        <v>1.56483E-2</v>
      </c>
      <c r="L52">
        <v>1.17807E-2</v>
      </c>
      <c r="M52">
        <v>5.4793899999999998E-3</v>
      </c>
      <c r="N52">
        <v>25.700800000000001</v>
      </c>
      <c r="O52" s="75">
        <v>1.1727E-2</v>
      </c>
      <c r="P52" s="75">
        <v>6.2150000000000006E-5</v>
      </c>
      <c r="Q52" s="75">
        <v>1.2302999999999999E-8</v>
      </c>
      <c r="R52" s="75">
        <v>9.1151999999999997E-4</v>
      </c>
      <c r="S52" s="75">
        <v>3.3634999999999999E-5</v>
      </c>
      <c r="T52" s="75">
        <v>5.8180999999999997E-5</v>
      </c>
      <c r="U52" s="75">
        <v>0</v>
      </c>
      <c r="V52" s="75">
        <v>0</v>
      </c>
      <c r="W52" s="75">
        <v>5.0213000000000002E-5</v>
      </c>
      <c r="X52" s="75">
        <v>0</v>
      </c>
      <c r="Y52" s="75">
        <v>2.3324000000000001E-3</v>
      </c>
      <c r="Z52" s="75">
        <v>6.9534000000000002E-6</v>
      </c>
      <c r="AA52" s="75">
        <v>2.0589E-7</v>
      </c>
      <c r="AB52" s="75">
        <v>8.3722000000000003E-10</v>
      </c>
      <c r="AC52" s="75">
        <v>5.6672999999999997E-10</v>
      </c>
      <c r="AD52" s="75">
        <v>7.2852999999999997E-8</v>
      </c>
      <c r="AE52" s="75">
        <v>1.4674999999999999E-7</v>
      </c>
      <c r="AF52" s="75">
        <v>8.4949000000000002E-7</v>
      </c>
      <c r="AG52" s="75">
        <v>1.24E-7</v>
      </c>
      <c r="AH52" s="75">
        <v>3.3303000000000003E-5</v>
      </c>
      <c r="AI52" s="75">
        <v>2.4133000000000001E-5</v>
      </c>
      <c r="AJ52" s="75">
        <v>7.6747999999999999E-3</v>
      </c>
      <c r="AK52" s="75">
        <v>8.2242000000000003E-4</v>
      </c>
      <c r="AL52">
        <v>-16.776499999999999</v>
      </c>
      <c r="AM52">
        <v>-2.8113999999999999</v>
      </c>
      <c r="AN52">
        <v>3.0533999999999999</v>
      </c>
      <c r="AO52">
        <v>2.2353000000000001</v>
      </c>
      <c r="AP52">
        <v>4.5267999999999997</v>
      </c>
      <c r="AQ52">
        <v>5.5217000000000001</v>
      </c>
      <c r="AR52">
        <v>3.6680000000000001</v>
      </c>
      <c r="AS52">
        <v>-7.7736999999999998</v>
      </c>
      <c r="AT52">
        <v>3.2728999999999999</v>
      </c>
      <c r="AU52">
        <v>-15.516</v>
      </c>
      <c r="AV52" t="s">
        <v>274</v>
      </c>
      <c r="AW52" s="75">
        <v>0</v>
      </c>
      <c r="AX52" s="75">
        <v>0.97436999999999996</v>
      </c>
      <c r="AY52" s="75">
        <v>9.8405999999999993E-4</v>
      </c>
    </row>
    <row r="53" spans="2:51" x14ac:dyDescent="0.25">
      <c r="B53">
        <v>3</v>
      </c>
      <c r="C53" t="s">
        <v>485</v>
      </c>
      <c r="D53">
        <v>6</v>
      </c>
      <c r="E53">
        <v>-99</v>
      </c>
      <c r="F53">
        <v>0</v>
      </c>
      <c r="G53">
        <v>1</v>
      </c>
      <c r="H53">
        <v>9.1549200000000006</v>
      </c>
      <c r="I53">
        <v>9.5411599999999996</v>
      </c>
      <c r="J53">
        <v>30.1</v>
      </c>
      <c r="K53">
        <v>1.6788999999999998E-2</v>
      </c>
      <c r="L53">
        <v>1.1828E-2</v>
      </c>
      <c r="M53">
        <v>3.76883E-4</v>
      </c>
      <c r="N53">
        <v>1.7825599999999999</v>
      </c>
      <c r="O53" s="75">
        <v>9.6682000000000001E-3</v>
      </c>
      <c r="P53" s="75">
        <v>1.5438E-5</v>
      </c>
      <c r="Q53" s="75">
        <v>1.2652E-6</v>
      </c>
      <c r="R53" s="75">
        <v>1.1077999999999999E-3</v>
      </c>
      <c r="S53" s="75">
        <v>1.6592000000000001E-4</v>
      </c>
      <c r="T53" s="75">
        <v>8.3807000000000006E-5</v>
      </c>
      <c r="U53" s="75">
        <v>0</v>
      </c>
      <c r="V53" s="75">
        <v>4.2242E-5</v>
      </c>
      <c r="W53" s="75">
        <v>5.3117E-5</v>
      </c>
      <c r="X53" s="75">
        <v>0</v>
      </c>
      <c r="Y53" s="75">
        <v>2.4697E-3</v>
      </c>
      <c r="Z53" s="75">
        <v>1.0930999999999999E-5</v>
      </c>
      <c r="AA53" s="75">
        <v>4.1853999999999999E-7</v>
      </c>
      <c r="AB53" s="75">
        <v>1.0959E-7</v>
      </c>
      <c r="AC53" s="75">
        <v>4.1075000000000002E-5</v>
      </c>
      <c r="AD53" s="75">
        <v>1.5240999999999999E-6</v>
      </c>
      <c r="AE53" s="75">
        <v>7.6876999999999997E-7</v>
      </c>
      <c r="AF53" s="75">
        <v>9.9777000000000002E-7</v>
      </c>
      <c r="AG53" s="75">
        <v>3.2366999999999999E-7</v>
      </c>
      <c r="AH53" s="75">
        <v>1.4920999999999999E-4</v>
      </c>
      <c r="AI53" s="75">
        <v>1.4469E-5</v>
      </c>
      <c r="AJ53" s="75">
        <v>4.4838999999999999E-3</v>
      </c>
      <c r="AK53" s="75">
        <v>2.8102999999999998E-4</v>
      </c>
      <c r="AL53">
        <v>-11.8551</v>
      </c>
      <c r="AM53">
        <v>2.1214</v>
      </c>
      <c r="AN53">
        <v>3.2961</v>
      </c>
      <c r="AO53">
        <v>7.1642999999999999</v>
      </c>
      <c r="AP53">
        <v>6.6391999999999998</v>
      </c>
      <c r="AQ53">
        <v>7.3861999999999997</v>
      </c>
      <c r="AR53">
        <v>3.9119000000000002</v>
      </c>
      <c r="AS53">
        <v>7.0054999999999996</v>
      </c>
      <c r="AT53">
        <v>3.5173000000000001</v>
      </c>
      <c r="AU53">
        <v>-12.479200000000001</v>
      </c>
      <c r="AV53" t="s">
        <v>275</v>
      </c>
      <c r="AW53" s="75">
        <v>0</v>
      </c>
      <c r="AX53" s="75">
        <v>0.80157999999999996</v>
      </c>
      <c r="AY53" s="75">
        <v>7.8319999999999996E-4</v>
      </c>
    </row>
    <row r="54" spans="2:51" x14ac:dyDescent="0.25">
      <c r="B54">
        <v>3</v>
      </c>
      <c r="C54" t="s">
        <v>485</v>
      </c>
      <c r="D54">
        <v>7</v>
      </c>
      <c r="E54">
        <v>-99</v>
      </c>
      <c r="F54">
        <v>0</v>
      </c>
      <c r="G54">
        <v>1</v>
      </c>
      <c r="H54">
        <v>8.3482900000000004</v>
      </c>
      <c r="I54">
        <v>10.4993</v>
      </c>
      <c r="J54">
        <v>29.6</v>
      </c>
      <c r="K54">
        <v>1.6909099999999999E-3</v>
      </c>
      <c r="L54">
        <v>3.1335200000000001E-2</v>
      </c>
      <c r="M54">
        <v>3.5412399999999997E-2</v>
      </c>
      <c r="N54">
        <v>92.581999999999994</v>
      </c>
      <c r="O54" s="75">
        <v>1.2433E-2</v>
      </c>
      <c r="P54" s="75">
        <v>1.7592999999999999E-5</v>
      </c>
      <c r="Q54" s="75">
        <v>1.482E-6</v>
      </c>
      <c r="R54" s="75">
        <v>1.0168E-3</v>
      </c>
      <c r="S54" s="75">
        <v>3.4782E-5</v>
      </c>
      <c r="T54" s="75">
        <v>6.2215E-5</v>
      </c>
      <c r="U54" s="75">
        <v>0</v>
      </c>
      <c r="V54" s="75">
        <v>0</v>
      </c>
      <c r="W54" s="75">
        <v>5.0433999999999999E-5</v>
      </c>
      <c r="X54" s="75">
        <v>0</v>
      </c>
      <c r="Y54" s="75">
        <v>1.8548E-3</v>
      </c>
      <c r="Z54" s="75">
        <v>1.1538E-5</v>
      </c>
      <c r="AA54" s="75">
        <v>1.2118999999999999E-7</v>
      </c>
      <c r="AB54" s="75">
        <v>8.3719999999999996E-10</v>
      </c>
      <c r="AC54" s="75">
        <v>1.5994999999999998E-5</v>
      </c>
      <c r="AD54" s="75">
        <v>6.2965999999999996E-8</v>
      </c>
      <c r="AE54" s="75">
        <v>1.0251E-7</v>
      </c>
      <c r="AF54" s="75">
        <v>6.0185000000000001E-7</v>
      </c>
      <c r="AG54" s="75">
        <v>3.6769999999999999E-7</v>
      </c>
      <c r="AH54" s="75">
        <v>1.7984000000000001E-4</v>
      </c>
      <c r="AI54" s="75">
        <v>2.2408999999999998E-5</v>
      </c>
      <c r="AJ54" s="75">
        <v>6.9442999999999996E-3</v>
      </c>
      <c r="AK54" s="75">
        <v>6.7431000000000001E-4</v>
      </c>
      <c r="AL54">
        <v>-12.3012</v>
      </c>
      <c r="AM54">
        <v>1.6657999999999999</v>
      </c>
      <c r="AN54">
        <v>2.9822000000000002</v>
      </c>
      <c r="AO54">
        <v>6.7085999999999997</v>
      </c>
      <c r="AP54">
        <v>4.5609999999999999</v>
      </c>
      <c r="AQ54">
        <v>6.8563000000000001</v>
      </c>
      <c r="AR54">
        <v>3.5981000000000001</v>
      </c>
      <c r="AS54">
        <v>5.6481000000000003</v>
      </c>
      <c r="AT54">
        <v>3.2035</v>
      </c>
      <c r="AU54">
        <v>-15.537800000000001</v>
      </c>
      <c r="AV54" t="s">
        <v>276</v>
      </c>
      <c r="AW54" s="75">
        <v>0</v>
      </c>
      <c r="AX54" s="75">
        <v>0.88978000000000002</v>
      </c>
      <c r="AY54" s="75">
        <v>8.4029000000000005E-4</v>
      </c>
    </row>
    <row r="55" spans="2:51" x14ac:dyDescent="0.25">
      <c r="B55">
        <v>3</v>
      </c>
      <c r="C55" t="s">
        <v>485</v>
      </c>
      <c r="D55">
        <v>8</v>
      </c>
      <c r="E55">
        <v>-99</v>
      </c>
      <c r="F55">
        <v>0</v>
      </c>
      <c r="G55">
        <v>1</v>
      </c>
      <c r="H55">
        <v>9.1019900000000007</v>
      </c>
      <c r="I55">
        <v>9.5942000000000007</v>
      </c>
      <c r="J55">
        <v>30.2</v>
      </c>
      <c r="K55">
        <v>1.29991E-2</v>
      </c>
      <c r="L55">
        <v>9.3323399999999997E-3</v>
      </c>
      <c r="M55">
        <v>-6.0769399999999999E-4</v>
      </c>
      <c r="N55">
        <v>-3.69028</v>
      </c>
      <c r="O55" s="75">
        <v>6.7784999999999998E-3</v>
      </c>
      <c r="P55" s="75">
        <v>1.1167E-5</v>
      </c>
      <c r="Q55" s="75">
        <v>1.2301E-8</v>
      </c>
      <c r="R55" s="75">
        <v>1.2437999999999999E-2</v>
      </c>
      <c r="S55" s="75">
        <v>2.8325000000000001E-5</v>
      </c>
      <c r="T55" s="75">
        <v>5.8096000000000001E-5</v>
      </c>
      <c r="U55" s="75">
        <v>5.3675999999999999E-5</v>
      </c>
      <c r="V55" s="75">
        <v>0</v>
      </c>
      <c r="W55" s="75">
        <v>5.0358999999999997E-5</v>
      </c>
      <c r="X55" s="75">
        <v>0</v>
      </c>
      <c r="Y55" s="75">
        <v>2.9981999999999999E-6</v>
      </c>
      <c r="Z55" s="75">
        <v>2.7505000000000002E-6</v>
      </c>
      <c r="AA55" s="75">
        <v>1.0045E-7</v>
      </c>
      <c r="AB55" s="75">
        <v>8.3760999999999996E-10</v>
      </c>
      <c r="AC55" s="75">
        <v>4.6933999999999998E-6</v>
      </c>
      <c r="AD55" s="75">
        <v>1.0658000000000001E-7</v>
      </c>
      <c r="AE55" s="75">
        <v>2.4305E-7</v>
      </c>
      <c r="AF55" s="75">
        <v>1.8071999999999999E-7</v>
      </c>
      <c r="AG55" s="75">
        <v>4.2011000000000001E-10</v>
      </c>
      <c r="AH55" s="75">
        <v>1.7159E-4</v>
      </c>
      <c r="AI55" s="75">
        <v>3.5750999999999999E-6</v>
      </c>
      <c r="AJ55" s="75">
        <v>1.1543E-3</v>
      </c>
      <c r="AK55" s="75">
        <v>2.0421E-5</v>
      </c>
      <c r="AL55">
        <v>-12.8912</v>
      </c>
      <c r="AM55">
        <v>1.2239</v>
      </c>
      <c r="AN55">
        <v>0.99180000000000001</v>
      </c>
      <c r="AO55">
        <v>6.2732000000000001</v>
      </c>
      <c r="AP55">
        <v>4.0262000000000002</v>
      </c>
      <c r="AQ55">
        <v>3.0287000000000002</v>
      </c>
      <c r="AR55">
        <v>1.6056999999999999</v>
      </c>
      <c r="AS55">
        <v>4.1877000000000004</v>
      </c>
      <c r="AT55">
        <v>1.2101999999999999</v>
      </c>
      <c r="AU55">
        <v>-14.8918</v>
      </c>
      <c r="AV55" t="s">
        <v>277</v>
      </c>
      <c r="AW55" s="75">
        <v>0</v>
      </c>
      <c r="AX55" s="75">
        <v>0.89573999999999998</v>
      </c>
      <c r="AY55" s="75">
        <v>8.4629999999999994E-5</v>
      </c>
    </row>
    <row r="56" spans="2:51" x14ac:dyDescent="0.25">
      <c r="B56">
        <v>3</v>
      </c>
      <c r="C56" t="s">
        <v>485</v>
      </c>
      <c r="D56">
        <v>9</v>
      </c>
      <c r="E56">
        <v>-99</v>
      </c>
      <c r="F56">
        <v>0</v>
      </c>
      <c r="G56">
        <v>1</v>
      </c>
      <c r="H56">
        <v>8.7948900000000005</v>
      </c>
      <c r="I56">
        <v>10.0007</v>
      </c>
      <c r="J56">
        <v>29.6</v>
      </c>
      <c r="K56">
        <v>9.1775999999999993E-3</v>
      </c>
      <c r="L56">
        <v>7.8874099999999992E-3</v>
      </c>
      <c r="M56">
        <v>4.1412899999999997E-3</v>
      </c>
      <c r="N56">
        <v>29.924700000000001</v>
      </c>
      <c r="O56" s="75">
        <v>7.2835E-3</v>
      </c>
      <c r="P56" s="75">
        <v>3.6455999999999998E-5</v>
      </c>
      <c r="Q56" s="75">
        <v>1.668E-6</v>
      </c>
      <c r="R56" s="75">
        <v>9.6458999999999998E-4</v>
      </c>
      <c r="S56" s="75">
        <v>1.9511E-5</v>
      </c>
      <c r="T56" s="75">
        <v>4.9994000000000003E-5</v>
      </c>
      <c r="U56" s="75">
        <v>0</v>
      </c>
      <c r="V56" s="75">
        <v>0</v>
      </c>
      <c r="W56" s="75">
        <v>5.4821999999999998E-5</v>
      </c>
      <c r="X56" s="75">
        <v>0</v>
      </c>
      <c r="Y56" s="75">
        <v>1.2608000000000001E-3</v>
      </c>
      <c r="Z56" s="75">
        <v>6.4598999999999998E-6</v>
      </c>
      <c r="AA56" s="75">
        <v>2.1605000000000001E-7</v>
      </c>
      <c r="AB56" s="75">
        <v>1.2725999999999999E-7</v>
      </c>
      <c r="AC56" s="75">
        <v>1.2208E-6</v>
      </c>
      <c r="AD56" s="75">
        <v>2.0352E-6</v>
      </c>
      <c r="AE56" s="75">
        <v>1.077E-6</v>
      </c>
      <c r="AF56" s="75">
        <v>2.6324000000000002E-7</v>
      </c>
      <c r="AG56" s="75">
        <v>4.1987000000000002E-10</v>
      </c>
      <c r="AH56" s="75">
        <v>1.9148E-4</v>
      </c>
      <c r="AI56" s="75">
        <v>1.9757000000000001E-5</v>
      </c>
      <c r="AJ56" s="75">
        <v>6.0718999999999999E-3</v>
      </c>
      <c r="AK56" s="75">
        <v>5.0626000000000002E-4</v>
      </c>
      <c r="AL56">
        <v>-13.398899999999999</v>
      </c>
      <c r="AM56">
        <v>0.56879999999999997</v>
      </c>
      <c r="AN56">
        <v>2.8679999999999999</v>
      </c>
      <c r="AO56">
        <v>5.6104000000000003</v>
      </c>
      <c r="AP56">
        <v>6.7469999999999999</v>
      </c>
      <c r="AQ56">
        <v>6.7154999999999996</v>
      </c>
      <c r="AR56">
        <v>3.4843000000000002</v>
      </c>
      <c r="AS56">
        <v>2.3536999999999999</v>
      </c>
      <c r="AT56">
        <v>3.0897999999999999</v>
      </c>
      <c r="AU56">
        <v>-12.3948</v>
      </c>
      <c r="AV56" t="s">
        <v>278</v>
      </c>
      <c r="AW56" s="75">
        <v>0</v>
      </c>
      <c r="AX56" s="75">
        <v>0.71519999999999995</v>
      </c>
      <c r="AY56" s="75">
        <v>6.5059999999999998E-4</v>
      </c>
    </row>
    <row r="57" spans="2:51" x14ac:dyDescent="0.25">
      <c r="B57">
        <v>3</v>
      </c>
      <c r="C57" t="s">
        <v>485</v>
      </c>
      <c r="D57">
        <v>10</v>
      </c>
      <c r="E57">
        <v>-99</v>
      </c>
      <c r="F57">
        <v>0</v>
      </c>
      <c r="G57">
        <v>1</v>
      </c>
      <c r="H57">
        <v>9.0604399999999998</v>
      </c>
      <c r="I57">
        <v>9.5737500000000004</v>
      </c>
      <c r="J57">
        <v>31.4</v>
      </c>
      <c r="K57">
        <v>1.2637799999999999E-2</v>
      </c>
      <c r="L57">
        <v>9.1046400000000006E-3</v>
      </c>
      <c r="M57">
        <v>3.5004699999999998E-4</v>
      </c>
      <c r="N57">
        <v>2.1886399999999999</v>
      </c>
      <c r="O57" s="75">
        <v>6.8088999999999997E-3</v>
      </c>
      <c r="P57" s="75">
        <v>1.2599000000000001E-5</v>
      </c>
      <c r="Q57" s="75">
        <v>2.4519000000000002E-6</v>
      </c>
      <c r="R57" s="75">
        <v>9.8284999999999996E-4</v>
      </c>
      <c r="S57" s="75">
        <v>2.4797999999999999E-5</v>
      </c>
      <c r="T57" s="75">
        <v>6.0745000000000002E-5</v>
      </c>
      <c r="U57" s="75">
        <v>0</v>
      </c>
      <c r="V57" s="75">
        <v>4.3890000000000002E-5</v>
      </c>
      <c r="W57" s="75">
        <v>7.0984999999999999E-5</v>
      </c>
      <c r="X57" s="75">
        <v>0</v>
      </c>
      <c r="Y57" s="75">
        <v>1.3472E-3</v>
      </c>
      <c r="Z57" s="75">
        <v>7.6579E-6</v>
      </c>
      <c r="AA57" s="75">
        <v>3.4751000000000002E-7</v>
      </c>
      <c r="AB57" s="75">
        <v>1.2055E-7</v>
      </c>
      <c r="AC57" s="75">
        <v>1.7946999999999999E-4</v>
      </c>
      <c r="AD57" s="75">
        <v>1.6196999999999999E-7</v>
      </c>
      <c r="AE57" s="75">
        <v>3.1604000000000002E-7</v>
      </c>
      <c r="AF57" s="75">
        <v>4.3468999999999998E-7</v>
      </c>
      <c r="AG57" s="75">
        <v>2.3417000000000001E-7</v>
      </c>
      <c r="AH57" s="75">
        <v>2.0479999999999999E-4</v>
      </c>
      <c r="AI57" s="75">
        <v>9.2611000000000002E-6</v>
      </c>
      <c r="AJ57" s="75">
        <v>2.9989000000000001E-3</v>
      </c>
      <c r="AK57" s="75">
        <v>1.1937E-4</v>
      </c>
      <c r="AL57">
        <v>-11.294600000000001</v>
      </c>
      <c r="AM57">
        <v>2.7685</v>
      </c>
      <c r="AN57">
        <v>3.2326000000000001</v>
      </c>
      <c r="AO57">
        <v>7.8178000000000001</v>
      </c>
      <c r="AP57">
        <v>6.7050999999999998</v>
      </c>
      <c r="AQ57">
        <v>7.6104000000000003</v>
      </c>
      <c r="AR57">
        <v>3.8464</v>
      </c>
      <c r="AS57">
        <v>8.8732000000000006</v>
      </c>
      <c r="AT57">
        <v>3.4508999999999999</v>
      </c>
      <c r="AU57">
        <v>-14.459199999999999</v>
      </c>
      <c r="AV57" t="s">
        <v>279</v>
      </c>
      <c r="AW57" s="75">
        <v>0</v>
      </c>
      <c r="AX57" s="75">
        <v>0.53227999999999998</v>
      </c>
      <c r="AY57" s="75">
        <v>4.5933999999999998E-4</v>
      </c>
    </row>
    <row r="58" spans="2:51" x14ac:dyDescent="0.25">
      <c r="B58">
        <v>3</v>
      </c>
      <c r="C58" t="s">
        <v>485</v>
      </c>
      <c r="D58">
        <v>11</v>
      </c>
      <c r="E58">
        <v>-99</v>
      </c>
      <c r="F58">
        <v>0</v>
      </c>
      <c r="G58">
        <v>1</v>
      </c>
      <c r="H58">
        <v>8.8284300000000009</v>
      </c>
      <c r="I58">
        <v>9.9623299999999997</v>
      </c>
      <c r="J58">
        <v>29.7</v>
      </c>
      <c r="K58">
        <v>5.1327400000000002E-3</v>
      </c>
      <c r="L58">
        <v>8.7984099999999996E-3</v>
      </c>
      <c r="M58">
        <v>4.8236099999999999E-3</v>
      </c>
      <c r="N58">
        <v>36.665900000000001</v>
      </c>
      <c r="O58" s="75">
        <v>4.8512E-3</v>
      </c>
      <c r="P58" s="75">
        <v>8.8440000000000004E-6</v>
      </c>
      <c r="Q58" s="75">
        <v>1.2301E-8</v>
      </c>
      <c r="R58" s="75">
        <v>1.0597E-3</v>
      </c>
      <c r="S58" s="75">
        <v>1.8627E-5</v>
      </c>
      <c r="T58" s="75">
        <v>7.2225999999999996E-5</v>
      </c>
      <c r="U58" s="75">
        <v>0</v>
      </c>
      <c r="V58" s="75">
        <v>0</v>
      </c>
      <c r="W58" s="75">
        <v>5.6557000000000001E-5</v>
      </c>
      <c r="X58" s="75">
        <v>0</v>
      </c>
      <c r="Y58" s="75">
        <v>1.3734999999999999E-3</v>
      </c>
      <c r="Z58" s="75">
        <v>6.7916999999999997E-6</v>
      </c>
      <c r="AA58" s="75">
        <v>1.9371000000000001E-7</v>
      </c>
      <c r="AB58" s="75">
        <v>8.3713999999999996E-10</v>
      </c>
      <c r="AC58" s="75">
        <v>6.1341999999999996E-5</v>
      </c>
      <c r="AD58" s="75">
        <v>1.2274E-7</v>
      </c>
      <c r="AE58" s="75">
        <v>2.2882999999999999E-7</v>
      </c>
      <c r="AF58" s="75">
        <v>2.7314000000000002E-7</v>
      </c>
      <c r="AG58" s="75">
        <v>2.2509000000000001E-7</v>
      </c>
      <c r="AH58" s="75">
        <v>2.5142E-6</v>
      </c>
      <c r="AI58" s="75">
        <v>1.9539999999999999E-5</v>
      </c>
      <c r="AJ58" s="75">
        <v>5.4148E-3</v>
      </c>
      <c r="AK58" s="75">
        <v>4.1787999999999998E-4</v>
      </c>
      <c r="AL58">
        <v>-11.576000000000001</v>
      </c>
      <c r="AM58">
        <v>2.3374000000000001</v>
      </c>
      <c r="AN58">
        <v>2.8948</v>
      </c>
      <c r="AO58">
        <v>7.3636999999999997</v>
      </c>
      <c r="AP58">
        <v>4.5946999999999996</v>
      </c>
      <c r="AQ58">
        <v>2.9786000000000001</v>
      </c>
      <c r="AR58">
        <v>3.5158999999999998</v>
      </c>
      <c r="AS58">
        <v>7.6824000000000003</v>
      </c>
      <c r="AT58">
        <v>3.1234000000000002</v>
      </c>
      <c r="AU58">
        <v>-14.6022</v>
      </c>
      <c r="AV58" t="s">
        <v>280</v>
      </c>
      <c r="AW58" s="75">
        <v>0</v>
      </c>
      <c r="AX58" s="75">
        <v>0.67596999999999996</v>
      </c>
      <c r="AY58" s="75">
        <v>6.3252000000000002E-4</v>
      </c>
    </row>
    <row r="59" spans="2:51" x14ac:dyDescent="0.25">
      <c r="B59">
        <v>3</v>
      </c>
      <c r="C59" t="s">
        <v>485</v>
      </c>
      <c r="D59">
        <v>12</v>
      </c>
      <c r="E59">
        <v>-99</v>
      </c>
      <c r="F59">
        <v>0</v>
      </c>
      <c r="G59">
        <v>1</v>
      </c>
      <c r="H59">
        <v>9.0373400000000004</v>
      </c>
      <c r="I59">
        <v>9.7060499999999994</v>
      </c>
      <c r="J59">
        <v>29.9</v>
      </c>
      <c r="K59">
        <v>1.0279099999999999E-2</v>
      </c>
      <c r="L59">
        <v>7.4673300000000003E-3</v>
      </c>
      <c r="M59">
        <v>-8.9784999999999995E-4</v>
      </c>
      <c r="N59">
        <v>-6.7713599999999996</v>
      </c>
      <c r="O59" s="75">
        <v>5.2554999999999998E-3</v>
      </c>
      <c r="P59" s="75">
        <v>9.8003E-6</v>
      </c>
      <c r="Q59" s="75">
        <v>1.2299999999999999E-8</v>
      </c>
      <c r="R59" s="75">
        <v>2.4862999999999999E-3</v>
      </c>
      <c r="S59" s="75">
        <v>2.2870999999999998E-5</v>
      </c>
      <c r="T59" s="75">
        <v>2.6896E-4</v>
      </c>
      <c r="U59" s="75">
        <v>5.2823000000000002E-6</v>
      </c>
      <c r="V59" s="75">
        <v>0</v>
      </c>
      <c r="W59" s="75">
        <v>5.7278999999999998E-5</v>
      </c>
      <c r="X59" s="75">
        <v>5.5220999999999999E-5</v>
      </c>
      <c r="Y59" s="75">
        <v>1.5956E-4</v>
      </c>
      <c r="Z59" s="75">
        <v>2.5544999999999999E-6</v>
      </c>
      <c r="AA59" s="75">
        <v>4.2736E-8</v>
      </c>
      <c r="AB59" s="75">
        <v>8.3715000000000005E-10</v>
      </c>
      <c r="AC59" s="75">
        <v>7.8321999999999999E-7</v>
      </c>
      <c r="AD59" s="75">
        <v>7.5633E-8</v>
      </c>
      <c r="AE59" s="75">
        <v>1.8845E-7</v>
      </c>
      <c r="AF59" s="75">
        <v>3.3267999999999999E-7</v>
      </c>
      <c r="AG59" s="75">
        <v>4.1987000000000002E-10</v>
      </c>
      <c r="AH59" s="75">
        <v>3.7296999999999997E-4</v>
      </c>
      <c r="AI59" s="75">
        <v>1.0125999999999999E-5</v>
      </c>
      <c r="AJ59" s="75">
        <v>3.2499999999999999E-3</v>
      </c>
      <c r="AK59" s="75">
        <v>1.4194000000000001E-4</v>
      </c>
      <c r="AL59">
        <v>-13.6511</v>
      </c>
      <c r="AM59">
        <v>0.40789999999999998</v>
      </c>
      <c r="AN59">
        <v>2.2664</v>
      </c>
      <c r="AO59">
        <v>5.4558999999999997</v>
      </c>
      <c r="AP59">
        <v>4.5582000000000003</v>
      </c>
      <c r="AQ59">
        <v>6.1946000000000003</v>
      </c>
      <c r="AR59">
        <v>2.8805999999999998</v>
      </c>
      <c r="AS59">
        <v>1.7927999999999999</v>
      </c>
      <c r="AT59">
        <v>2.4853000000000001</v>
      </c>
      <c r="AU59">
        <v>-15.161</v>
      </c>
      <c r="AV59" t="s">
        <v>281</v>
      </c>
      <c r="AW59" s="75">
        <v>0</v>
      </c>
      <c r="AX59" s="75">
        <v>0.49624000000000001</v>
      </c>
      <c r="AY59" s="75">
        <v>2.5689000000000002E-4</v>
      </c>
    </row>
    <row r="60" spans="2:51" x14ac:dyDescent="0.25">
      <c r="B60">
        <v>3</v>
      </c>
      <c r="C60" t="s">
        <v>485</v>
      </c>
      <c r="D60">
        <v>13</v>
      </c>
      <c r="E60">
        <v>-99</v>
      </c>
      <c r="F60">
        <v>0</v>
      </c>
      <c r="G60">
        <v>1</v>
      </c>
      <c r="H60">
        <v>8.7688000000000006</v>
      </c>
      <c r="I60">
        <v>10.0349</v>
      </c>
      <c r="J60">
        <v>29.3</v>
      </c>
      <c r="K60">
        <v>7.2652899999999998E-3</v>
      </c>
      <c r="L60">
        <v>5.41699E-3</v>
      </c>
      <c r="M60">
        <v>1.57398E-3</v>
      </c>
      <c r="N60">
        <v>15.848599999999999</v>
      </c>
      <c r="O60" s="75">
        <v>5.0423000000000004E-3</v>
      </c>
      <c r="P60" s="75">
        <v>2.796E-5</v>
      </c>
      <c r="Q60" s="75">
        <v>6.7693999999999999E-6</v>
      </c>
      <c r="R60" s="75">
        <v>7.0551000000000001E-4</v>
      </c>
      <c r="S60" s="75">
        <v>1.7889000000000001E-5</v>
      </c>
      <c r="T60" s="75">
        <v>5.1177000000000001E-5</v>
      </c>
      <c r="U60" s="75">
        <v>0</v>
      </c>
      <c r="V60" s="75">
        <v>0</v>
      </c>
      <c r="W60" s="75">
        <v>5.4855999999999998E-5</v>
      </c>
      <c r="X60" s="75">
        <v>0</v>
      </c>
      <c r="Y60" s="75">
        <v>9.3860000000000005E-4</v>
      </c>
      <c r="Z60" s="75">
        <v>5.3797999999999997E-6</v>
      </c>
      <c r="AA60" s="75">
        <v>5.6895000000000001E-8</v>
      </c>
      <c r="AB60" s="75">
        <v>8.7807E-8</v>
      </c>
      <c r="AC60" s="75">
        <v>2.6309000000000001E-6</v>
      </c>
      <c r="AD60" s="75">
        <v>1.502E-6</v>
      </c>
      <c r="AE60" s="75">
        <v>8.0792000000000005E-7</v>
      </c>
      <c r="AF60" s="75">
        <v>1.4747000000000001E-7</v>
      </c>
      <c r="AG60" s="75">
        <v>1.2219000000000001E-7</v>
      </c>
      <c r="AH60" s="75">
        <v>4.1624000000000001E-4</v>
      </c>
      <c r="AI60" s="75">
        <v>1.6501E-5</v>
      </c>
      <c r="AJ60" s="75">
        <v>5.2059999999999997E-3</v>
      </c>
      <c r="AK60" s="75">
        <v>3.6174999999999998E-4</v>
      </c>
      <c r="AL60">
        <v>-13.1083</v>
      </c>
      <c r="AM60">
        <v>0.90469999999999995</v>
      </c>
      <c r="AN60">
        <v>2.8218000000000001</v>
      </c>
      <c r="AO60">
        <v>5.9500999999999999</v>
      </c>
      <c r="AP60">
        <v>6.6231999999999998</v>
      </c>
      <c r="AQ60">
        <v>7.3384</v>
      </c>
      <c r="AR60">
        <v>3.4367999999999999</v>
      </c>
      <c r="AS60">
        <v>3.3239000000000001</v>
      </c>
      <c r="AT60">
        <v>3.0417999999999998</v>
      </c>
      <c r="AU60">
        <v>-12.644299999999999</v>
      </c>
      <c r="AV60" t="s">
        <v>282</v>
      </c>
      <c r="AW60" s="75">
        <v>0</v>
      </c>
      <c r="AX60" s="75">
        <v>0.59362999999999999</v>
      </c>
      <c r="AY60" s="75">
        <v>5.1447000000000005E-4</v>
      </c>
    </row>
    <row r="61" spans="2:51" x14ac:dyDescent="0.25">
      <c r="B61">
        <v>3</v>
      </c>
      <c r="C61" t="s">
        <v>485</v>
      </c>
      <c r="D61">
        <v>14</v>
      </c>
      <c r="E61">
        <v>-99</v>
      </c>
      <c r="F61">
        <v>0</v>
      </c>
      <c r="G61">
        <v>1</v>
      </c>
      <c r="H61">
        <v>8.8564900000000009</v>
      </c>
      <c r="I61">
        <v>9.8601600000000005</v>
      </c>
      <c r="J61">
        <v>30.7</v>
      </c>
      <c r="K61">
        <v>7.9284899999999998E-3</v>
      </c>
      <c r="L61">
        <v>6.3223100000000003E-3</v>
      </c>
      <c r="M61">
        <v>1.6051399999999999E-3</v>
      </c>
      <c r="N61">
        <v>14.2614</v>
      </c>
      <c r="O61" s="75">
        <v>5.3600000000000002E-3</v>
      </c>
      <c r="P61" s="75">
        <v>9.6724000000000008E-6</v>
      </c>
      <c r="Q61" s="75">
        <v>1.2299999999999999E-8</v>
      </c>
      <c r="R61" s="75">
        <v>3.9355E-4</v>
      </c>
      <c r="S61" s="75">
        <v>2.0537E-5</v>
      </c>
      <c r="T61" s="75">
        <v>5.7862000000000003E-5</v>
      </c>
      <c r="U61" s="75">
        <v>0</v>
      </c>
      <c r="V61" s="75">
        <v>4.3034999999999997E-5</v>
      </c>
      <c r="W61" s="75">
        <v>5.6968000000000001E-5</v>
      </c>
      <c r="X61" s="75">
        <v>0</v>
      </c>
      <c r="Y61" s="75">
        <v>9.4156000000000003E-4</v>
      </c>
      <c r="Z61" s="75">
        <v>4.8967000000000001E-6</v>
      </c>
      <c r="AA61" s="75">
        <v>3.6721999999999998E-7</v>
      </c>
      <c r="AB61" s="75">
        <v>3.1095000000000001E-7</v>
      </c>
      <c r="AC61" s="75">
        <v>3.1430999999999999E-4</v>
      </c>
      <c r="AD61" s="75">
        <v>4.9391000000000001E-7</v>
      </c>
      <c r="AE61" s="75">
        <v>6.4425000000000002E-7</v>
      </c>
      <c r="AF61" s="75">
        <v>3.1716999999999997E-7</v>
      </c>
      <c r="AG61" s="75">
        <v>2.3229E-7</v>
      </c>
      <c r="AH61" s="75">
        <v>5.4775999999999999E-5</v>
      </c>
      <c r="AI61" s="75">
        <v>8.4085999999999994E-6</v>
      </c>
      <c r="AJ61" s="75">
        <v>2.7959E-3</v>
      </c>
      <c r="AK61" s="75">
        <v>9.9857000000000003E-5</v>
      </c>
      <c r="AL61">
        <v>-11.067299999999999</v>
      </c>
      <c r="AM61">
        <v>3.0019999999999998</v>
      </c>
      <c r="AN61">
        <v>3.1227</v>
      </c>
      <c r="AO61">
        <v>8.0550999999999995</v>
      </c>
      <c r="AP61">
        <v>7.0814000000000004</v>
      </c>
      <c r="AQ61">
        <v>6.2664999999999997</v>
      </c>
      <c r="AR61">
        <v>3.7351999999999999</v>
      </c>
      <c r="AS61">
        <v>9.5753000000000004</v>
      </c>
      <c r="AT61">
        <v>3.3391999999999999</v>
      </c>
      <c r="AU61">
        <v>-13.4938</v>
      </c>
      <c r="AV61" t="s">
        <v>283</v>
      </c>
      <c r="AW61" s="75">
        <v>0</v>
      </c>
      <c r="AX61" s="75">
        <v>0.41768</v>
      </c>
      <c r="AY61" s="75">
        <v>3.6362999999999999E-4</v>
      </c>
    </row>
    <row r="62" spans="2:51" x14ac:dyDescent="0.25">
      <c r="B62">
        <v>3</v>
      </c>
      <c r="C62" t="s">
        <v>485</v>
      </c>
      <c r="D62">
        <v>15</v>
      </c>
      <c r="E62">
        <v>-99</v>
      </c>
      <c r="F62">
        <v>0</v>
      </c>
      <c r="G62">
        <v>1</v>
      </c>
      <c r="H62">
        <v>8.9161099999999998</v>
      </c>
      <c r="I62">
        <v>9.9687300000000008</v>
      </c>
      <c r="J62">
        <v>28.1</v>
      </c>
      <c r="K62">
        <v>6.8420299999999998E-3</v>
      </c>
      <c r="L62">
        <v>6.5860099999999998E-3</v>
      </c>
      <c r="M62">
        <v>2.95722E-4</v>
      </c>
      <c r="N62">
        <v>2.8271799999999998</v>
      </c>
      <c r="O62" s="75">
        <v>3.1327E-3</v>
      </c>
      <c r="P62" s="75">
        <v>6.4308999999999997E-6</v>
      </c>
      <c r="Q62" s="75">
        <v>1.2299999999999999E-8</v>
      </c>
      <c r="R62" s="75">
        <v>6.6383999999999996E-4</v>
      </c>
      <c r="S62" s="75">
        <v>1.5577999999999999E-5</v>
      </c>
      <c r="T62" s="75">
        <v>5.1149000000000001E-5</v>
      </c>
      <c r="U62" s="75">
        <v>0</v>
      </c>
      <c r="V62" s="75">
        <v>0</v>
      </c>
      <c r="W62" s="75">
        <v>5.4984000000000001E-5</v>
      </c>
      <c r="X62" s="75">
        <v>0</v>
      </c>
      <c r="Y62" s="75">
        <v>9.6382E-4</v>
      </c>
      <c r="Z62" s="75">
        <v>4.1644000000000003E-6</v>
      </c>
      <c r="AA62" s="75">
        <v>1.0712E-7</v>
      </c>
      <c r="AB62" s="75">
        <v>8.3711000000000002E-10</v>
      </c>
      <c r="AC62" s="75">
        <v>6.0785000000000002E-5</v>
      </c>
      <c r="AD62" s="75">
        <v>4.3788E-7</v>
      </c>
      <c r="AE62" s="75">
        <v>3.2305000000000002E-7</v>
      </c>
      <c r="AF62" s="75">
        <v>1.4212E-7</v>
      </c>
      <c r="AG62" s="75">
        <v>1.3003999999999999E-7</v>
      </c>
      <c r="AH62" s="75">
        <v>3.5131000000000002E-4</v>
      </c>
      <c r="AI62" s="75">
        <v>1.1446E-5</v>
      </c>
      <c r="AJ62" s="75">
        <v>3.3704E-3</v>
      </c>
      <c r="AK62" s="75">
        <v>1.5367000000000001E-4</v>
      </c>
      <c r="AL62">
        <v>-11.6494</v>
      </c>
      <c r="AM62">
        <v>2.3420999999999998</v>
      </c>
      <c r="AN62">
        <v>2.9815999999999998</v>
      </c>
      <c r="AO62">
        <v>7.3772000000000002</v>
      </c>
      <c r="AP62">
        <v>4.5830000000000002</v>
      </c>
      <c r="AQ62">
        <v>7.5324999999999998</v>
      </c>
      <c r="AR62">
        <v>3.5998000000000001</v>
      </c>
      <c r="AS62">
        <v>7.6364999999999998</v>
      </c>
      <c r="AT62">
        <v>3.2061000000000002</v>
      </c>
      <c r="AU62">
        <v>-13.4406</v>
      </c>
      <c r="AV62" t="s">
        <v>284</v>
      </c>
      <c r="AW62" s="75">
        <v>0</v>
      </c>
      <c r="AX62" s="75">
        <v>0.46578000000000003</v>
      </c>
      <c r="AY62" s="75">
        <v>3.9681999999999999E-4</v>
      </c>
    </row>
    <row r="63" spans="2:51" x14ac:dyDescent="0.25">
      <c r="B63">
        <v>3</v>
      </c>
      <c r="C63" t="s">
        <v>485</v>
      </c>
      <c r="D63">
        <v>16</v>
      </c>
      <c r="E63">
        <v>-99</v>
      </c>
      <c r="F63">
        <v>0</v>
      </c>
      <c r="G63">
        <v>1</v>
      </c>
      <c r="H63">
        <v>8.9915000000000003</v>
      </c>
      <c r="I63">
        <v>4.2392099999999999</v>
      </c>
      <c r="J63">
        <v>30.4</v>
      </c>
      <c r="K63">
        <v>8.8807299999999999E-3</v>
      </c>
      <c r="L63">
        <v>6.3096300000000001E-3</v>
      </c>
      <c r="M63">
        <v>-9.8724199999999994E-4</v>
      </c>
      <c r="N63">
        <v>-8.6553000000000004</v>
      </c>
      <c r="O63" s="75">
        <v>4.5897999999999998E-3</v>
      </c>
      <c r="P63" s="75">
        <v>8.8790999999999994E-6</v>
      </c>
      <c r="Q63" s="75">
        <v>1.2299999999999999E-8</v>
      </c>
      <c r="R63" s="75">
        <v>1.4736E-3</v>
      </c>
      <c r="S63" s="75">
        <v>1.4460999999999999E-5</v>
      </c>
      <c r="T63" s="75">
        <v>4.3022000000000002E-5</v>
      </c>
      <c r="U63" s="75">
        <v>0</v>
      </c>
      <c r="V63" s="75">
        <v>0</v>
      </c>
      <c r="W63" s="75">
        <v>5.4604000000000001E-5</v>
      </c>
      <c r="X63" s="75">
        <v>8.5730999999999996E-5</v>
      </c>
      <c r="Y63" s="75">
        <v>3.8514000000000002E-4</v>
      </c>
      <c r="Z63" s="75">
        <v>1.9564999999999998E-6</v>
      </c>
      <c r="AA63" s="75">
        <v>3.2125E-10</v>
      </c>
      <c r="AB63" s="75">
        <v>1.1981000000000001E-7</v>
      </c>
      <c r="AC63" s="75">
        <v>5.6664000000000002E-10</v>
      </c>
      <c r="AD63" s="75">
        <v>1.4889000000000001E-6</v>
      </c>
      <c r="AE63" s="75">
        <v>9.9098E-7</v>
      </c>
      <c r="AF63" s="75">
        <v>2.8215999999999998E-7</v>
      </c>
      <c r="AG63" s="75">
        <v>4.1984000000000002E-10</v>
      </c>
      <c r="AH63" s="75">
        <v>2.6804999999999998E-4</v>
      </c>
      <c r="AI63" s="75">
        <v>1.0899E-5</v>
      </c>
      <c r="AJ63" s="75">
        <v>4.0245000000000003E-3</v>
      </c>
      <c r="AK63" s="75">
        <v>2.0162000000000001E-4</v>
      </c>
      <c r="AL63">
        <v>-16.966000000000001</v>
      </c>
      <c r="AM63">
        <v>-2.8235000000000001</v>
      </c>
      <c r="AN63">
        <v>2.6377999999999999</v>
      </c>
      <c r="AO63">
        <v>2.2450999999999999</v>
      </c>
      <c r="AP63">
        <v>6.7262000000000004</v>
      </c>
      <c r="AQ63">
        <v>6.6917999999999997</v>
      </c>
      <c r="AR63">
        <v>3.2452000000000001</v>
      </c>
      <c r="AS63">
        <v>-7.9424000000000001</v>
      </c>
      <c r="AT63">
        <v>2.8473000000000002</v>
      </c>
      <c r="AU63">
        <v>-12.880699999999999</v>
      </c>
      <c r="AV63" t="s">
        <v>285</v>
      </c>
      <c r="AW63" s="75">
        <v>0</v>
      </c>
      <c r="AX63" s="75">
        <v>0.46289999999999998</v>
      </c>
      <c r="AY63" s="75">
        <v>3.4244000000000001E-4</v>
      </c>
    </row>
    <row r="64" spans="2:51" x14ac:dyDescent="0.25">
      <c r="B64">
        <v>3</v>
      </c>
      <c r="C64" t="s">
        <v>485</v>
      </c>
      <c r="D64">
        <v>17</v>
      </c>
      <c r="E64">
        <v>-99</v>
      </c>
      <c r="F64">
        <v>0</v>
      </c>
      <c r="G64">
        <v>1</v>
      </c>
      <c r="H64">
        <v>8.7579600000000006</v>
      </c>
      <c r="I64">
        <v>9.9917499999999997</v>
      </c>
      <c r="J64">
        <v>30.2</v>
      </c>
      <c r="K64">
        <v>6.6032799999999996E-3</v>
      </c>
      <c r="L64">
        <v>4.9057600000000003E-3</v>
      </c>
      <c r="M64">
        <v>1.10053E-3</v>
      </c>
      <c r="N64">
        <v>12.3451</v>
      </c>
      <c r="O64" s="75">
        <v>4.2412999999999999E-3</v>
      </c>
      <c r="P64" s="75">
        <v>7.1625999999999995E-5</v>
      </c>
      <c r="Q64" s="75">
        <v>4.3332000000000003E-6</v>
      </c>
      <c r="R64" s="75">
        <v>4.4995000000000001E-4</v>
      </c>
      <c r="S64" s="75">
        <v>2.0516000000000001E-5</v>
      </c>
      <c r="T64" s="75">
        <v>4.5278999999999998E-5</v>
      </c>
      <c r="U64" s="75">
        <v>0</v>
      </c>
      <c r="V64" s="75">
        <v>4.0756000000000001E-5</v>
      </c>
      <c r="W64" s="75">
        <v>0</v>
      </c>
      <c r="X64" s="75">
        <v>0</v>
      </c>
      <c r="Y64" s="75">
        <v>8.2921999999999998E-4</v>
      </c>
      <c r="Z64" s="75">
        <v>4.6099999999999999E-6</v>
      </c>
      <c r="AA64" s="75">
        <v>4.6164999999999997E-8</v>
      </c>
      <c r="AB64" s="75">
        <v>8.3707999999999997E-10</v>
      </c>
      <c r="AC64" s="75">
        <v>8.7610999999999999E-6</v>
      </c>
      <c r="AD64" s="75">
        <v>6.1319999999999996E-8</v>
      </c>
      <c r="AE64" s="75">
        <v>1.5115E-7</v>
      </c>
      <c r="AF64" s="75">
        <v>1.1294E-7</v>
      </c>
      <c r="AG64" s="75">
        <v>2.1720000000000001E-7</v>
      </c>
      <c r="AH64" s="75">
        <v>3.4463000000000001E-4</v>
      </c>
      <c r="AI64" s="75">
        <v>1.5287000000000001E-5</v>
      </c>
      <c r="AJ64" s="75">
        <v>4.6192999999999998E-3</v>
      </c>
      <c r="AK64" s="75">
        <v>2.8580000000000001E-4</v>
      </c>
      <c r="AL64">
        <v>-7.0419</v>
      </c>
      <c r="AM64">
        <v>1.4617</v>
      </c>
      <c r="AN64">
        <v>2.7947000000000002</v>
      </c>
      <c r="AO64">
        <v>6.5007000000000001</v>
      </c>
      <c r="AP64">
        <v>-6.3676000000000004</v>
      </c>
      <c r="AQ64">
        <v>7.1201999999999996</v>
      </c>
      <c r="AR64">
        <v>3.4117999999999999</v>
      </c>
      <c r="AS64">
        <v>10.491099999999999</v>
      </c>
      <c r="AT64">
        <v>3.0175999999999998</v>
      </c>
      <c r="AU64">
        <v>-4.3132000000000001</v>
      </c>
      <c r="AV64" t="s">
        <v>286</v>
      </c>
      <c r="AW64" s="75">
        <v>0</v>
      </c>
      <c r="AX64" s="75">
        <v>0.51014999999999999</v>
      </c>
      <c r="AY64" s="75">
        <v>4.4448000000000003E-4</v>
      </c>
    </row>
    <row r="65" spans="2:51" x14ac:dyDescent="0.25">
      <c r="B65">
        <v>3</v>
      </c>
      <c r="C65" t="s">
        <v>485</v>
      </c>
      <c r="D65">
        <v>18</v>
      </c>
      <c r="E65">
        <v>-99</v>
      </c>
      <c r="F65">
        <v>0</v>
      </c>
      <c r="G65">
        <v>1</v>
      </c>
      <c r="H65">
        <v>8.8240599999999993</v>
      </c>
      <c r="I65">
        <v>9.8849099999999996</v>
      </c>
      <c r="J65">
        <v>30.9</v>
      </c>
      <c r="K65">
        <v>7.63009E-3</v>
      </c>
      <c r="L65">
        <v>5.4843399999999999E-3</v>
      </c>
      <c r="M65">
        <v>9.6587099999999998E-4</v>
      </c>
      <c r="N65">
        <v>9.5659500000000008</v>
      </c>
      <c r="O65" s="75">
        <v>4.9290999999999996E-3</v>
      </c>
      <c r="P65" s="75">
        <v>7.4414999999999998E-6</v>
      </c>
      <c r="Q65" s="75">
        <v>1.7929E-6</v>
      </c>
      <c r="R65" s="75">
        <v>4.0004E-4</v>
      </c>
      <c r="S65" s="75">
        <v>2.2727000000000001E-5</v>
      </c>
      <c r="T65" s="75">
        <v>5.0216000000000002E-5</v>
      </c>
      <c r="U65" s="75">
        <v>0</v>
      </c>
      <c r="V65" s="75">
        <v>4.1044000000000002E-5</v>
      </c>
      <c r="W65" s="75">
        <v>5.5639E-5</v>
      </c>
      <c r="X65" s="75">
        <v>0</v>
      </c>
      <c r="Y65" s="75">
        <v>7.9920000000000002E-4</v>
      </c>
      <c r="Z65" s="75">
        <v>3.5516999999999998E-6</v>
      </c>
      <c r="AA65" s="75">
        <v>3.6488999999999998E-7</v>
      </c>
      <c r="AB65" s="75">
        <v>3.0949E-7</v>
      </c>
      <c r="AC65" s="75">
        <v>3.4600000000000001E-4</v>
      </c>
      <c r="AD65" s="75">
        <v>1.5335999999999999E-7</v>
      </c>
      <c r="AE65" s="75">
        <v>1.8599E-6</v>
      </c>
      <c r="AF65" s="75">
        <v>2.8518000000000002E-7</v>
      </c>
      <c r="AG65" s="75">
        <v>1.5405000000000001E-7</v>
      </c>
      <c r="AH65" s="75">
        <v>1.1221E-4</v>
      </c>
      <c r="AI65" s="75">
        <v>8.7198999999999993E-6</v>
      </c>
      <c r="AJ65" s="75">
        <v>2.6814999999999999E-3</v>
      </c>
      <c r="AK65" s="75">
        <v>9.3984E-5</v>
      </c>
      <c r="AL65">
        <v>-10.9328</v>
      </c>
      <c r="AM65">
        <v>3.0884999999999998</v>
      </c>
      <c r="AN65">
        <v>3.0243000000000002</v>
      </c>
      <c r="AO65">
        <v>8.1300000000000008</v>
      </c>
      <c r="AP65">
        <v>7.0881999999999996</v>
      </c>
      <c r="AQ65">
        <v>6.6669</v>
      </c>
      <c r="AR65">
        <v>3.6404999999999998</v>
      </c>
      <c r="AS65">
        <v>9.8589000000000002</v>
      </c>
      <c r="AT65">
        <v>3.2461000000000002</v>
      </c>
      <c r="AU65">
        <v>-14.370900000000001</v>
      </c>
      <c r="AV65" t="s">
        <v>287</v>
      </c>
      <c r="AW65" s="75">
        <v>0</v>
      </c>
      <c r="AX65" s="75">
        <v>0.39165</v>
      </c>
      <c r="AY65" s="75">
        <v>3.3049000000000002E-4</v>
      </c>
    </row>
    <row r="66" spans="2:51" x14ac:dyDescent="0.25">
      <c r="B66">
        <v>3</v>
      </c>
      <c r="C66" t="s">
        <v>485</v>
      </c>
      <c r="D66">
        <v>19</v>
      </c>
      <c r="E66">
        <v>-99</v>
      </c>
      <c r="F66">
        <v>0</v>
      </c>
      <c r="G66">
        <v>1</v>
      </c>
      <c r="H66">
        <v>8.8877299999999995</v>
      </c>
      <c r="I66">
        <v>9.8602600000000002</v>
      </c>
      <c r="J66">
        <v>30.3</v>
      </c>
      <c r="K66">
        <v>6.99404E-3</v>
      </c>
      <c r="L66">
        <v>6.71055E-3</v>
      </c>
      <c r="M66">
        <v>5.3583700000000005E-4</v>
      </c>
      <c r="N66">
        <v>5.2892599999999996</v>
      </c>
      <c r="O66" s="75">
        <v>2.4788000000000002E-3</v>
      </c>
      <c r="P66" s="75">
        <v>5.5636999999999998E-6</v>
      </c>
      <c r="Q66" s="75">
        <v>1.2299999999999999E-8</v>
      </c>
      <c r="R66" s="75">
        <v>3.6460000000000003E-4</v>
      </c>
      <c r="S66" s="75">
        <v>2.5785000000000001E-5</v>
      </c>
      <c r="T66" s="75">
        <v>5.1372999999999998E-5</v>
      </c>
      <c r="U66" s="75">
        <v>0</v>
      </c>
      <c r="V66" s="75">
        <v>4.2420999999999999E-5</v>
      </c>
      <c r="W66" s="75">
        <v>5.5467999999999998E-5</v>
      </c>
      <c r="X66" s="75">
        <v>0</v>
      </c>
      <c r="Y66" s="75">
        <v>9.9233000000000003E-4</v>
      </c>
      <c r="Z66" s="75">
        <v>2.9608000000000001E-6</v>
      </c>
      <c r="AA66" s="75">
        <v>1.2625999999999999E-7</v>
      </c>
      <c r="AB66" s="75">
        <v>8.3707999999999997E-10</v>
      </c>
      <c r="AC66" s="75">
        <v>1.2085E-4</v>
      </c>
      <c r="AD66" s="75">
        <v>7.0197000000000003E-8</v>
      </c>
      <c r="AE66" s="75">
        <v>3.1646000000000002E-7</v>
      </c>
      <c r="AF66" s="75">
        <v>1.5965999999999999E-7</v>
      </c>
      <c r="AG66" s="75">
        <v>1.1818E-7</v>
      </c>
      <c r="AH66" s="75">
        <v>4.2122000000000001E-5</v>
      </c>
      <c r="AI66" s="75">
        <v>1.0716999999999999E-5</v>
      </c>
      <c r="AJ66" s="75">
        <v>3.1021999999999998E-3</v>
      </c>
      <c r="AK66" s="75">
        <v>1.2970000000000001E-4</v>
      </c>
      <c r="AL66">
        <v>-11.329599999999999</v>
      </c>
      <c r="AM66">
        <v>2.6555</v>
      </c>
      <c r="AN66">
        <v>3.0202</v>
      </c>
      <c r="AO66">
        <v>7.6879999999999997</v>
      </c>
      <c r="AP66">
        <v>4.5777000000000001</v>
      </c>
      <c r="AQ66">
        <v>5.7693000000000003</v>
      </c>
      <c r="AR66">
        <v>3.6392000000000002</v>
      </c>
      <c r="AS66">
        <v>8.5777999999999999</v>
      </c>
      <c r="AT66">
        <v>3.2458999999999998</v>
      </c>
      <c r="AU66">
        <v>-14.984999999999999</v>
      </c>
      <c r="AV66" t="s">
        <v>288</v>
      </c>
      <c r="AW66" s="75">
        <v>0</v>
      </c>
      <c r="AX66" s="75">
        <v>0.41454999999999997</v>
      </c>
      <c r="AY66" s="75">
        <v>3.8189000000000002E-4</v>
      </c>
    </row>
    <row r="67" spans="2:51" x14ac:dyDescent="0.25">
      <c r="B67">
        <v>3</v>
      </c>
      <c r="C67" t="s">
        <v>485</v>
      </c>
      <c r="D67">
        <v>20</v>
      </c>
      <c r="R67" s="75">
        <v>1.8537E-3</v>
      </c>
      <c r="S67" s="75">
        <v>2.6253000000000001E-5</v>
      </c>
      <c r="T67" s="75">
        <v>4.1470000000000001E-5</v>
      </c>
      <c r="U67" s="75">
        <v>0</v>
      </c>
      <c r="V67" s="75">
        <v>0</v>
      </c>
      <c r="W67" s="75">
        <v>5.6745E-5</v>
      </c>
      <c r="X67" s="75">
        <v>1.2705999999999999E-4</v>
      </c>
      <c r="Y67" s="75">
        <v>4.8670000000000001E-4</v>
      </c>
      <c r="Z67" s="75">
        <v>1.4493E-6</v>
      </c>
      <c r="AA67" s="75">
        <v>3.2124000000000002E-10</v>
      </c>
      <c r="AB67" s="75">
        <v>8.3706E-10</v>
      </c>
      <c r="AC67" s="75">
        <v>5.6663000000000004E-10</v>
      </c>
      <c r="AD67" s="75">
        <v>7.6097999999999998E-8</v>
      </c>
      <c r="AE67" s="75">
        <v>1.2045E-7</v>
      </c>
      <c r="AF67" s="75">
        <v>2.1703000000000001E-7</v>
      </c>
      <c r="AG67" s="75">
        <v>4.1982999999999999E-10</v>
      </c>
      <c r="AH67" s="75">
        <v>1.1488000000000001E-5</v>
      </c>
      <c r="AI67" s="75">
        <v>1.1980999999999999E-5</v>
      </c>
      <c r="AJ67" s="75">
        <v>3.6518000000000002E-3</v>
      </c>
      <c r="AK67" s="75">
        <v>1.7885000000000001E-4</v>
      </c>
      <c r="AL67">
        <v>-16.733000000000001</v>
      </c>
      <c r="AM67">
        <v>-2.7128000000000001</v>
      </c>
      <c r="AN67">
        <v>2.6703999999999999</v>
      </c>
      <c r="AO67">
        <v>2.3273999999999999</v>
      </c>
      <c r="AP67">
        <v>4.5765000000000002</v>
      </c>
      <c r="AQ67">
        <v>3.9542999999999999</v>
      </c>
      <c r="AR67">
        <v>3.2869999999999999</v>
      </c>
      <c r="AS67">
        <v>-7.5465</v>
      </c>
      <c r="AT67">
        <v>2.8927</v>
      </c>
      <c r="AU67">
        <v>-15.1252</v>
      </c>
      <c r="AV67" t="s">
        <v>289</v>
      </c>
      <c r="AW67" s="75">
        <v>0</v>
      </c>
      <c r="AX67" s="75">
        <v>0.43597999999999998</v>
      </c>
      <c r="AY67" s="75">
        <v>3.5005000000000002E-4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C12" sqref="C12"/>
    </sheetView>
  </sheetViews>
  <sheetFormatPr defaultRowHeight="15.75" x14ac:dyDescent="0.25"/>
  <cols>
    <col min="2" max="2" width="14.625" bestFit="1" customWidth="1"/>
    <col min="3" max="3" width="9.25" bestFit="1" customWidth="1"/>
    <col min="4" max="4" width="8.875" bestFit="1" customWidth="1"/>
    <col min="5" max="5" width="8.625" bestFit="1" customWidth="1"/>
    <col min="6" max="6" width="8.75" bestFit="1" customWidth="1"/>
    <col min="7" max="7" width="8.5" bestFit="1" customWidth="1"/>
    <col min="8" max="8" width="9.5" bestFit="1" customWidth="1"/>
    <col min="9" max="9" width="9.625" bestFit="1" customWidth="1"/>
    <col min="10" max="11" width="7.625" bestFit="1" customWidth="1"/>
  </cols>
  <sheetData>
    <row r="2" spans="2:11" x14ac:dyDescent="0.25">
      <c r="B2" t="s">
        <v>487</v>
      </c>
      <c r="C2" t="s">
        <v>488</v>
      </c>
      <c r="D2" t="s">
        <v>489</v>
      </c>
      <c r="E2" t="s">
        <v>490</v>
      </c>
      <c r="F2" t="s">
        <v>491</v>
      </c>
      <c r="G2" t="s">
        <v>492</v>
      </c>
      <c r="H2" t="s">
        <v>493</v>
      </c>
      <c r="I2" t="s">
        <v>494</v>
      </c>
      <c r="J2" t="s">
        <v>495</v>
      </c>
      <c r="K2" t="s">
        <v>496</v>
      </c>
    </row>
    <row r="3" spans="2:11" x14ac:dyDescent="0.25">
      <c r="B3" t="s">
        <v>497</v>
      </c>
      <c r="C3" t="s">
        <v>498</v>
      </c>
      <c r="D3" t="s">
        <v>499</v>
      </c>
      <c r="E3" t="s">
        <v>500</v>
      </c>
      <c r="F3" t="s">
        <v>501</v>
      </c>
      <c r="G3" t="s">
        <v>502</v>
      </c>
      <c r="H3" t="s">
        <v>503</v>
      </c>
      <c r="I3" t="s">
        <v>504</v>
      </c>
    </row>
    <row r="9" spans="2:11" x14ac:dyDescent="0.25">
      <c r="B9" t="s">
        <v>505</v>
      </c>
      <c r="C9" t="s">
        <v>506</v>
      </c>
      <c r="D9" t="s">
        <v>507</v>
      </c>
      <c r="E9" t="s">
        <v>508</v>
      </c>
      <c r="F9" t="s">
        <v>509</v>
      </c>
      <c r="G9" t="s">
        <v>510</v>
      </c>
      <c r="H9" t="s">
        <v>511</v>
      </c>
      <c r="I9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pre-Master table </vt:lpstr>
      <vt:lpstr>MASTER TABLE</vt:lpstr>
      <vt:lpstr>SiO2</vt:lpstr>
      <vt:lpstr>Sheet3</vt:lpstr>
      <vt:lpstr>Selection 1 PHREEQC</vt:lpstr>
      <vt:lpstr>Simulation 1-2 </vt:lpstr>
      <vt:lpstr>Simulation 3-4 </vt:lpstr>
      <vt:lpstr>Simulation 5 </vt:lpstr>
      <vt:lpstr>Sheet2</vt:lpstr>
      <vt:lpstr>Sheet1</vt:lpstr>
      <vt:lpstr>Sheet4</vt:lpstr>
      <vt:lpstr>Sheet5</vt:lpstr>
      <vt:lpstr>Sheet6</vt:lpstr>
      <vt:lpstr>Sheet7</vt:lpstr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Felipe Torres Ortiz</cp:lastModifiedBy>
  <dcterms:created xsi:type="dcterms:W3CDTF">2021-01-27T12:28:35Z</dcterms:created>
  <dcterms:modified xsi:type="dcterms:W3CDTF">2021-05-11T10:10:36Z</dcterms:modified>
</cp:coreProperties>
</file>