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geft\Downloads\master thesis graphs\"/>
    </mc:Choice>
  </mc:AlternateContent>
  <bookViews>
    <workbookView xWindow="285" yWindow="495" windowWidth="28515" windowHeight="16215" firstSheet="6" activeTab="19"/>
  </bookViews>
  <sheets>
    <sheet name="F" sheetId="4" r:id="rId1"/>
    <sheet name="Cl" sheetId="5" r:id="rId2"/>
    <sheet name="Br" sheetId="6" r:id="rId3"/>
    <sheet name="NO3" sheetId="7" r:id="rId4"/>
    <sheet name="Ca" sheetId="3" r:id="rId5"/>
    <sheet name="SO4" sheetId="8" r:id="rId6"/>
    <sheet name="PO4" sheetId="9" r:id="rId7"/>
    <sheet name="Na" sheetId="1" r:id="rId8"/>
    <sheet name="K" sheetId="10" r:id="rId9"/>
    <sheet name="Mg" sheetId="11" r:id="rId10"/>
    <sheet name="Al" sheetId="2" r:id="rId11"/>
    <sheet name="V" sheetId="13" r:id="rId12"/>
    <sheet name="Cr" sheetId="14" r:id="rId13"/>
    <sheet name="Mn" sheetId="15" r:id="rId14"/>
    <sheet name="Fe" sheetId="16" r:id="rId15"/>
    <sheet name="Cu" sheetId="17" r:id="rId16"/>
    <sheet name="Zn" sheetId="18" r:id="rId17"/>
    <sheet name="Ga" sheetId="19" r:id="rId18"/>
    <sheet name="As" sheetId="20" r:id="rId19"/>
    <sheet name="Dissolved Silica" sheetId="21" r:id="rId20"/>
    <sheet name="All_SOIL" sheetId="1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4" l="1"/>
  <c r="Q22" i="4"/>
  <c r="P22" i="4"/>
  <c r="O22" i="4"/>
  <c r="N22" i="4"/>
  <c r="M22" i="4"/>
  <c r="L22" i="4"/>
  <c r="R21" i="4"/>
  <c r="Q21" i="4"/>
  <c r="P21" i="4"/>
  <c r="O21" i="4"/>
  <c r="N21" i="4"/>
  <c r="M21" i="4"/>
  <c r="L21" i="4"/>
  <c r="R20" i="4"/>
  <c r="Q20" i="4"/>
  <c r="P20" i="4"/>
  <c r="O20" i="4"/>
  <c r="N20" i="4"/>
  <c r="M20" i="4"/>
  <c r="L20" i="4"/>
  <c r="R19" i="4"/>
  <c r="Q19" i="4"/>
  <c r="P19" i="4"/>
  <c r="O19" i="4"/>
  <c r="N19" i="4"/>
  <c r="M19" i="4"/>
  <c r="L19" i="4"/>
  <c r="R18" i="4"/>
  <c r="Q18" i="4"/>
  <c r="P18" i="4"/>
  <c r="O18" i="4"/>
  <c r="N18" i="4"/>
  <c r="M18" i="4"/>
  <c r="L18" i="4"/>
  <c r="L18" i="21"/>
  <c r="M18" i="21"/>
  <c r="L19" i="21"/>
  <c r="M19" i="21"/>
  <c r="L20" i="21"/>
  <c r="M20" i="21"/>
  <c r="L21" i="21"/>
  <c r="M21" i="21"/>
  <c r="L22" i="21"/>
  <c r="M22" i="21"/>
  <c r="R22" i="20"/>
  <c r="Q22" i="20"/>
  <c r="P22" i="20"/>
  <c r="O22" i="20"/>
  <c r="N22" i="20"/>
  <c r="M22" i="20"/>
  <c r="L22" i="20"/>
  <c r="R21" i="20"/>
  <c r="Q21" i="20"/>
  <c r="P21" i="20"/>
  <c r="O21" i="20"/>
  <c r="N21" i="20"/>
  <c r="M21" i="20"/>
  <c r="L21" i="20"/>
  <c r="R20" i="20"/>
  <c r="Q20" i="20"/>
  <c r="P20" i="20"/>
  <c r="O20" i="20"/>
  <c r="N20" i="20"/>
  <c r="M20" i="20"/>
  <c r="L20" i="20"/>
  <c r="R19" i="20"/>
  <c r="Q19" i="20"/>
  <c r="P19" i="20"/>
  <c r="O19" i="20"/>
  <c r="N19" i="20"/>
  <c r="M19" i="20"/>
  <c r="L19" i="20"/>
  <c r="R18" i="20"/>
  <c r="Q18" i="20"/>
  <c r="P18" i="20"/>
  <c r="O18" i="20"/>
  <c r="N18" i="20"/>
  <c r="M18" i="20"/>
  <c r="L18" i="20"/>
  <c r="R22" i="19"/>
  <c r="Q22" i="19"/>
  <c r="P22" i="19"/>
  <c r="O22" i="19"/>
  <c r="N22" i="19"/>
  <c r="M22" i="19"/>
  <c r="L22" i="19"/>
  <c r="R21" i="19"/>
  <c r="Q21" i="19"/>
  <c r="P21" i="19"/>
  <c r="O21" i="19"/>
  <c r="N21" i="19"/>
  <c r="M21" i="19"/>
  <c r="L21" i="19"/>
  <c r="R20" i="19"/>
  <c r="Q20" i="19"/>
  <c r="P20" i="19"/>
  <c r="O20" i="19"/>
  <c r="N20" i="19"/>
  <c r="M20" i="19"/>
  <c r="L20" i="19"/>
  <c r="R19" i="19"/>
  <c r="Q19" i="19"/>
  <c r="P19" i="19"/>
  <c r="O19" i="19"/>
  <c r="N19" i="19"/>
  <c r="M19" i="19"/>
  <c r="L19" i="19"/>
  <c r="R18" i="19"/>
  <c r="Q18" i="19"/>
  <c r="P18" i="19"/>
  <c r="O18" i="19"/>
  <c r="N18" i="19"/>
  <c r="M18" i="19"/>
  <c r="L18" i="19"/>
  <c r="R22" i="18"/>
  <c r="Q22" i="18"/>
  <c r="P22" i="18"/>
  <c r="O22" i="18"/>
  <c r="N22" i="18"/>
  <c r="M22" i="18"/>
  <c r="L22" i="18"/>
  <c r="R21" i="18"/>
  <c r="Q21" i="18"/>
  <c r="P21" i="18"/>
  <c r="O21" i="18"/>
  <c r="N21" i="18"/>
  <c r="M21" i="18"/>
  <c r="L21" i="18"/>
  <c r="R20" i="18"/>
  <c r="Q20" i="18"/>
  <c r="P20" i="18"/>
  <c r="O20" i="18"/>
  <c r="N20" i="18"/>
  <c r="M20" i="18"/>
  <c r="L20" i="18"/>
  <c r="R19" i="18"/>
  <c r="Q19" i="18"/>
  <c r="P19" i="18"/>
  <c r="O19" i="18"/>
  <c r="N19" i="18"/>
  <c r="M19" i="18"/>
  <c r="L19" i="18"/>
  <c r="R18" i="18"/>
  <c r="Q18" i="18"/>
  <c r="P18" i="18"/>
  <c r="O18" i="18"/>
  <c r="N18" i="18"/>
  <c r="M18" i="18"/>
  <c r="L18" i="18"/>
  <c r="R22" i="17"/>
  <c r="Q22" i="17"/>
  <c r="P22" i="17"/>
  <c r="O22" i="17"/>
  <c r="N22" i="17"/>
  <c r="M22" i="17"/>
  <c r="L22" i="17"/>
  <c r="R21" i="17"/>
  <c r="Q21" i="17"/>
  <c r="P21" i="17"/>
  <c r="O21" i="17"/>
  <c r="N21" i="17"/>
  <c r="M21" i="17"/>
  <c r="L21" i="17"/>
  <c r="R20" i="17"/>
  <c r="Q20" i="17"/>
  <c r="P20" i="17"/>
  <c r="O20" i="17"/>
  <c r="N20" i="17"/>
  <c r="M20" i="17"/>
  <c r="L20" i="17"/>
  <c r="R19" i="17"/>
  <c r="Q19" i="17"/>
  <c r="P19" i="17"/>
  <c r="O19" i="17"/>
  <c r="N19" i="17"/>
  <c r="M19" i="17"/>
  <c r="L19" i="17"/>
  <c r="R18" i="17"/>
  <c r="Q18" i="17"/>
  <c r="P18" i="17"/>
  <c r="O18" i="17"/>
  <c r="N18" i="17"/>
  <c r="M18" i="17"/>
  <c r="L18" i="17"/>
  <c r="R22" i="16"/>
  <c r="Q22" i="16"/>
  <c r="P22" i="16"/>
  <c r="O22" i="16"/>
  <c r="N22" i="16"/>
  <c r="M22" i="16"/>
  <c r="L22" i="16"/>
  <c r="R21" i="16"/>
  <c r="Q21" i="16"/>
  <c r="P21" i="16"/>
  <c r="O21" i="16"/>
  <c r="N21" i="16"/>
  <c r="M21" i="16"/>
  <c r="L21" i="16"/>
  <c r="R20" i="16"/>
  <c r="Q20" i="16"/>
  <c r="P20" i="16"/>
  <c r="O20" i="16"/>
  <c r="N20" i="16"/>
  <c r="M20" i="16"/>
  <c r="L20" i="16"/>
  <c r="R19" i="16"/>
  <c r="Q19" i="16"/>
  <c r="P19" i="16"/>
  <c r="O19" i="16"/>
  <c r="N19" i="16"/>
  <c r="M19" i="16"/>
  <c r="L19" i="16"/>
  <c r="R18" i="16"/>
  <c r="Q18" i="16"/>
  <c r="P18" i="16"/>
  <c r="O18" i="16"/>
  <c r="N18" i="16"/>
  <c r="M18" i="16"/>
  <c r="L18" i="16"/>
  <c r="R22" i="15"/>
  <c r="Q22" i="15"/>
  <c r="P22" i="15"/>
  <c r="O22" i="15"/>
  <c r="N22" i="15"/>
  <c r="M22" i="15"/>
  <c r="L22" i="15"/>
  <c r="R21" i="15"/>
  <c r="Q21" i="15"/>
  <c r="P21" i="15"/>
  <c r="O21" i="15"/>
  <c r="N21" i="15"/>
  <c r="M21" i="15"/>
  <c r="L21" i="15"/>
  <c r="R20" i="15"/>
  <c r="Q20" i="15"/>
  <c r="P20" i="15"/>
  <c r="O20" i="15"/>
  <c r="N20" i="15"/>
  <c r="M20" i="15"/>
  <c r="L20" i="15"/>
  <c r="R19" i="15"/>
  <c r="Q19" i="15"/>
  <c r="P19" i="15"/>
  <c r="O19" i="15"/>
  <c r="N19" i="15"/>
  <c r="M19" i="15"/>
  <c r="L19" i="15"/>
  <c r="R18" i="15"/>
  <c r="Q18" i="15"/>
  <c r="P18" i="15"/>
  <c r="O18" i="15"/>
  <c r="N18" i="15"/>
  <c r="M18" i="15"/>
  <c r="L18" i="15"/>
  <c r="R22" i="14"/>
  <c r="Q22" i="14"/>
  <c r="P22" i="14"/>
  <c r="O22" i="14"/>
  <c r="N22" i="14"/>
  <c r="M22" i="14"/>
  <c r="L22" i="14"/>
  <c r="R21" i="14"/>
  <c r="Q21" i="14"/>
  <c r="P21" i="14"/>
  <c r="O21" i="14"/>
  <c r="N21" i="14"/>
  <c r="M21" i="14"/>
  <c r="L21" i="14"/>
  <c r="R20" i="14"/>
  <c r="Q20" i="14"/>
  <c r="P20" i="14"/>
  <c r="O20" i="14"/>
  <c r="N20" i="14"/>
  <c r="M20" i="14"/>
  <c r="L20" i="14"/>
  <c r="R19" i="14"/>
  <c r="Q19" i="14"/>
  <c r="P19" i="14"/>
  <c r="O19" i="14"/>
  <c r="N19" i="14"/>
  <c r="M19" i="14"/>
  <c r="L19" i="14"/>
  <c r="R18" i="14"/>
  <c r="Q18" i="14"/>
  <c r="P18" i="14"/>
  <c r="O18" i="14"/>
  <c r="N18" i="14"/>
  <c r="M18" i="14"/>
  <c r="L18" i="14"/>
  <c r="R22" i="13"/>
  <c r="Q22" i="13"/>
  <c r="P22" i="13"/>
  <c r="O22" i="13"/>
  <c r="N22" i="13"/>
  <c r="M22" i="13"/>
  <c r="L22" i="13"/>
  <c r="R21" i="13"/>
  <c r="Q21" i="13"/>
  <c r="P21" i="13"/>
  <c r="O21" i="13"/>
  <c r="N21" i="13"/>
  <c r="M21" i="13"/>
  <c r="L21" i="13"/>
  <c r="R20" i="13"/>
  <c r="Q20" i="13"/>
  <c r="P20" i="13"/>
  <c r="O20" i="13"/>
  <c r="N20" i="13"/>
  <c r="M20" i="13"/>
  <c r="L20" i="13"/>
  <c r="R19" i="13"/>
  <c r="Q19" i="13"/>
  <c r="P19" i="13"/>
  <c r="O19" i="13"/>
  <c r="N19" i="13"/>
  <c r="M19" i="13"/>
  <c r="L19" i="13"/>
  <c r="R18" i="13"/>
  <c r="Q18" i="13"/>
  <c r="P18" i="13"/>
  <c r="O18" i="13"/>
  <c r="N18" i="13"/>
  <c r="M18" i="13"/>
  <c r="L18" i="13"/>
  <c r="R22" i="2"/>
  <c r="Q22" i="2"/>
  <c r="P22" i="2"/>
  <c r="O22" i="2"/>
  <c r="N22" i="2"/>
  <c r="M22" i="2"/>
  <c r="L22" i="2"/>
  <c r="R21" i="2"/>
  <c r="Q21" i="2"/>
  <c r="P21" i="2"/>
  <c r="O21" i="2"/>
  <c r="N21" i="2"/>
  <c r="M21" i="2"/>
  <c r="L21" i="2"/>
  <c r="R20" i="2"/>
  <c r="Q20" i="2"/>
  <c r="P20" i="2"/>
  <c r="O20" i="2"/>
  <c r="N20" i="2"/>
  <c r="M20" i="2"/>
  <c r="L20" i="2"/>
  <c r="R19" i="2"/>
  <c r="Q19" i="2"/>
  <c r="P19" i="2"/>
  <c r="O19" i="2"/>
  <c r="N19" i="2"/>
  <c r="M19" i="2"/>
  <c r="L19" i="2"/>
  <c r="R18" i="2"/>
  <c r="Q18" i="2"/>
  <c r="P18" i="2"/>
  <c r="O18" i="2"/>
  <c r="N18" i="2"/>
  <c r="M18" i="2"/>
  <c r="L18" i="2"/>
  <c r="R22" i="11"/>
  <c r="Q22" i="11"/>
  <c r="P22" i="11"/>
  <c r="O22" i="11"/>
  <c r="N22" i="11"/>
  <c r="M22" i="11"/>
  <c r="L22" i="11"/>
  <c r="R21" i="11"/>
  <c r="Q21" i="11"/>
  <c r="P21" i="11"/>
  <c r="O21" i="11"/>
  <c r="N21" i="11"/>
  <c r="M21" i="11"/>
  <c r="L21" i="11"/>
  <c r="R20" i="11"/>
  <c r="Q20" i="11"/>
  <c r="P20" i="11"/>
  <c r="O20" i="11"/>
  <c r="N20" i="11"/>
  <c r="M20" i="11"/>
  <c r="L20" i="11"/>
  <c r="R19" i="11"/>
  <c r="Q19" i="11"/>
  <c r="P19" i="11"/>
  <c r="O19" i="11"/>
  <c r="N19" i="11"/>
  <c r="M19" i="11"/>
  <c r="L19" i="11"/>
  <c r="R18" i="11"/>
  <c r="Q18" i="11"/>
  <c r="P18" i="11"/>
  <c r="O18" i="11"/>
  <c r="N18" i="11"/>
  <c r="M18" i="11"/>
  <c r="L18" i="11"/>
  <c r="R22" i="10"/>
  <c r="Q22" i="10"/>
  <c r="P22" i="10"/>
  <c r="O22" i="10"/>
  <c r="N22" i="10"/>
  <c r="M22" i="10"/>
  <c r="L22" i="10"/>
  <c r="R21" i="10"/>
  <c r="Q21" i="10"/>
  <c r="P21" i="10"/>
  <c r="O21" i="10"/>
  <c r="N21" i="10"/>
  <c r="M21" i="10"/>
  <c r="L21" i="10"/>
  <c r="R20" i="10"/>
  <c r="Q20" i="10"/>
  <c r="P20" i="10"/>
  <c r="O20" i="10"/>
  <c r="N20" i="10"/>
  <c r="M20" i="10"/>
  <c r="L20" i="10"/>
  <c r="R19" i="10"/>
  <c r="Q19" i="10"/>
  <c r="P19" i="10"/>
  <c r="O19" i="10"/>
  <c r="N19" i="10"/>
  <c r="M19" i="10"/>
  <c r="L19" i="10"/>
  <c r="R18" i="10"/>
  <c r="Q18" i="10"/>
  <c r="P18" i="10"/>
  <c r="O18" i="10"/>
  <c r="N18" i="10"/>
  <c r="M18" i="10"/>
  <c r="L18" i="10"/>
  <c r="R22" i="1"/>
  <c r="Q22" i="1"/>
  <c r="P22" i="1"/>
  <c r="O22" i="1"/>
  <c r="N22" i="1"/>
  <c r="M22" i="1"/>
  <c r="L22" i="1"/>
  <c r="R21" i="1"/>
  <c r="Q21" i="1"/>
  <c r="P21" i="1"/>
  <c r="O21" i="1"/>
  <c r="N21" i="1"/>
  <c r="M21" i="1"/>
  <c r="L21" i="1"/>
  <c r="R20" i="1"/>
  <c r="Q20" i="1"/>
  <c r="P20" i="1"/>
  <c r="O20" i="1"/>
  <c r="N20" i="1"/>
  <c r="M20" i="1"/>
  <c r="L20" i="1"/>
  <c r="R19" i="1"/>
  <c r="Q19" i="1"/>
  <c r="P19" i="1"/>
  <c r="O19" i="1"/>
  <c r="N19" i="1"/>
  <c r="M19" i="1"/>
  <c r="L19" i="1"/>
  <c r="R18" i="1"/>
  <c r="Q18" i="1"/>
  <c r="P18" i="1"/>
  <c r="O18" i="1"/>
  <c r="N18" i="1"/>
  <c r="M18" i="1"/>
  <c r="L18" i="1"/>
  <c r="R22" i="9"/>
  <c r="Q22" i="9"/>
  <c r="P22" i="9"/>
  <c r="O22" i="9"/>
  <c r="N22" i="9"/>
  <c r="M22" i="9"/>
  <c r="L22" i="9"/>
  <c r="R21" i="9"/>
  <c r="Q21" i="9"/>
  <c r="P21" i="9"/>
  <c r="O21" i="9"/>
  <c r="N21" i="9"/>
  <c r="M21" i="9"/>
  <c r="L21" i="9"/>
  <c r="R20" i="9"/>
  <c r="Q20" i="9"/>
  <c r="P20" i="9"/>
  <c r="O20" i="9"/>
  <c r="N20" i="9"/>
  <c r="M20" i="9"/>
  <c r="L20" i="9"/>
  <c r="R19" i="9"/>
  <c r="Q19" i="9"/>
  <c r="P19" i="9"/>
  <c r="O19" i="9"/>
  <c r="N19" i="9"/>
  <c r="M19" i="9"/>
  <c r="L19" i="9"/>
  <c r="R18" i="9"/>
  <c r="Q18" i="9"/>
  <c r="P18" i="9"/>
  <c r="O18" i="9"/>
  <c r="N18" i="9"/>
  <c r="M18" i="9"/>
  <c r="L18" i="9"/>
  <c r="R22" i="8"/>
  <c r="Q22" i="8"/>
  <c r="P22" i="8"/>
  <c r="O22" i="8"/>
  <c r="N22" i="8"/>
  <c r="M22" i="8"/>
  <c r="L22" i="8"/>
  <c r="R21" i="8"/>
  <c r="Q21" i="8"/>
  <c r="P21" i="8"/>
  <c r="O21" i="8"/>
  <c r="N21" i="8"/>
  <c r="M21" i="8"/>
  <c r="L21" i="8"/>
  <c r="R20" i="8"/>
  <c r="Q20" i="8"/>
  <c r="P20" i="8"/>
  <c r="O20" i="8"/>
  <c r="N20" i="8"/>
  <c r="M20" i="8"/>
  <c r="L20" i="8"/>
  <c r="R19" i="8"/>
  <c r="Q19" i="8"/>
  <c r="P19" i="8"/>
  <c r="O19" i="8"/>
  <c r="N19" i="8"/>
  <c r="M19" i="8"/>
  <c r="L19" i="8"/>
  <c r="R18" i="8"/>
  <c r="Q18" i="8"/>
  <c r="P18" i="8"/>
  <c r="O18" i="8"/>
  <c r="N18" i="8"/>
  <c r="M18" i="8"/>
  <c r="L18" i="8"/>
  <c r="R22" i="3"/>
  <c r="Q22" i="3"/>
  <c r="P22" i="3"/>
  <c r="O22" i="3"/>
  <c r="N22" i="3"/>
  <c r="M22" i="3"/>
  <c r="L22" i="3"/>
  <c r="R21" i="3"/>
  <c r="Q21" i="3"/>
  <c r="P21" i="3"/>
  <c r="O21" i="3"/>
  <c r="N21" i="3"/>
  <c r="M21" i="3"/>
  <c r="L21" i="3"/>
  <c r="R20" i="3"/>
  <c r="Q20" i="3"/>
  <c r="P20" i="3"/>
  <c r="O20" i="3"/>
  <c r="N20" i="3"/>
  <c r="M20" i="3"/>
  <c r="L20" i="3"/>
  <c r="R19" i="3"/>
  <c r="Q19" i="3"/>
  <c r="P19" i="3"/>
  <c r="O19" i="3"/>
  <c r="N19" i="3"/>
  <c r="M19" i="3"/>
  <c r="L19" i="3"/>
  <c r="R18" i="3"/>
  <c r="Q18" i="3"/>
  <c r="P18" i="3"/>
  <c r="O18" i="3"/>
  <c r="N18" i="3"/>
  <c r="M18" i="3"/>
  <c r="L18" i="3"/>
  <c r="R22" i="7"/>
  <c r="Q22" i="7"/>
  <c r="P22" i="7"/>
  <c r="O22" i="7"/>
  <c r="N22" i="7"/>
  <c r="M22" i="7"/>
  <c r="L22" i="7"/>
  <c r="R21" i="7"/>
  <c r="Q21" i="7"/>
  <c r="P21" i="7"/>
  <c r="O21" i="7"/>
  <c r="N21" i="7"/>
  <c r="M21" i="7"/>
  <c r="L21" i="7"/>
  <c r="R20" i="7"/>
  <c r="Q20" i="7"/>
  <c r="P20" i="7"/>
  <c r="O20" i="7"/>
  <c r="N20" i="7"/>
  <c r="M20" i="7"/>
  <c r="L20" i="7"/>
  <c r="R19" i="7"/>
  <c r="Q19" i="7"/>
  <c r="P19" i="7"/>
  <c r="O19" i="7"/>
  <c r="N19" i="7"/>
  <c r="M19" i="7"/>
  <c r="L19" i="7"/>
  <c r="R18" i="7"/>
  <c r="Q18" i="7"/>
  <c r="P18" i="7"/>
  <c r="O18" i="7"/>
  <c r="N18" i="7"/>
  <c r="M18" i="7"/>
  <c r="L18" i="7"/>
  <c r="R22" i="6"/>
  <c r="Q22" i="6"/>
  <c r="P22" i="6"/>
  <c r="O22" i="6"/>
  <c r="N22" i="6"/>
  <c r="M22" i="6"/>
  <c r="L22" i="6"/>
  <c r="R21" i="6"/>
  <c r="Q21" i="6"/>
  <c r="P21" i="6"/>
  <c r="O21" i="6"/>
  <c r="N21" i="6"/>
  <c r="M21" i="6"/>
  <c r="L21" i="6"/>
  <c r="R20" i="6"/>
  <c r="Q20" i="6"/>
  <c r="P20" i="6"/>
  <c r="O20" i="6"/>
  <c r="N20" i="6"/>
  <c r="M20" i="6"/>
  <c r="L20" i="6"/>
  <c r="R19" i="6"/>
  <c r="Q19" i="6"/>
  <c r="P19" i="6"/>
  <c r="O19" i="6"/>
  <c r="N19" i="6"/>
  <c r="M19" i="6"/>
  <c r="L19" i="6"/>
  <c r="R18" i="6"/>
  <c r="Q18" i="6"/>
  <c r="P18" i="6"/>
  <c r="O18" i="6"/>
  <c r="N18" i="6"/>
  <c r="M18" i="6"/>
  <c r="L18" i="6"/>
  <c r="R22" i="5"/>
  <c r="Q22" i="5"/>
  <c r="P22" i="5"/>
  <c r="O22" i="5"/>
  <c r="N22" i="5"/>
  <c r="M22" i="5"/>
  <c r="L22" i="5"/>
  <c r="R21" i="5"/>
  <c r="Q21" i="5"/>
  <c r="P21" i="5"/>
  <c r="O21" i="5"/>
  <c r="N21" i="5"/>
  <c r="M21" i="5"/>
  <c r="L21" i="5"/>
  <c r="R20" i="5"/>
  <c r="Q20" i="5"/>
  <c r="P20" i="5"/>
  <c r="O20" i="5"/>
  <c r="N20" i="5"/>
  <c r="M20" i="5"/>
  <c r="L20" i="5"/>
  <c r="R19" i="5"/>
  <c r="Q19" i="5"/>
  <c r="P19" i="5"/>
  <c r="O19" i="5"/>
  <c r="N19" i="5"/>
  <c r="M19" i="5"/>
  <c r="L19" i="5"/>
  <c r="R18" i="5"/>
  <c r="Q18" i="5"/>
  <c r="P18" i="5"/>
  <c r="O18" i="5"/>
  <c r="N18" i="5"/>
  <c r="M18" i="5"/>
  <c r="L18" i="5"/>
  <c r="C23" i="4"/>
  <c r="F25" i="21"/>
  <c r="C25" i="21"/>
  <c r="F24" i="21"/>
  <c r="C24" i="21"/>
  <c r="F23" i="21"/>
  <c r="N22" i="21" s="1"/>
  <c r="C23" i="21"/>
  <c r="F22" i="21"/>
  <c r="C22" i="21"/>
  <c r="F21" i="21"/>
  <c r="C21" i="21"/>
  <c r="F20" i="21"/>
  <c r="N21" i="21" s="1"/>
  <c r="C20" i="21"/>
  <c r="F19" i="21"/>
  <c r="C19" i="21"/>
  <c r="F18" i="21"/>
  <c r="C18" i="21"/>
  <c r="F17" i="21"/>
  <c r="N14" i="21" s="1"/>
  <c r="C17" i="21"/>
  <c r="M16" i="21"/>
  <c r="F16" i="21"/>
  <c r="C16" i="21"/>
  <c r="M15" i="21"/>
  <c r="F15" i="21"/>
  <c r="C15" i="21"/>
  <c r="M14" i="21"/>
  <c r="F14" i="21"/>
  <c r="N19" i="21" s="1"/>
  <c r="C14" i="21"/>
  <c r="M13" i="21"/>
  <c r="F13" i="21"/>
  <c r="G13" i="21" s="1"/>
  <c r="C13" i="21"/>
  <c r="D13" i="21" s="1"/>
  <c r="M12" i="21"/>
  <c r="F12" i="21"/>
  <c r="G12" i="21" s="1"/>
  <c r="C12" i="21"/>
  <c r="D12" i="21" s="1"/>
  <c r="F11" i="21"/>
  <c r="N18" i="21" s="1"/>
  <c r="C11" i="21"/>
  <c r="D11" i="21" s="1"/>
  <c r="F25" i="20"/>
  <c r="C25" i="20"/>
  <c r="F24" i="20"/>
  <c r="C24" i="20"/>
  <c r="F23" i="20"/>
  <c r="C23" i="20"/>
  <c r="F22" i="20"/>
  <c r="C22" i="20"/>
  <c r="F21" i="20"/>
  <c r="C21" i="20"/>
  <c r="F20" i="20"/>
  <c r="C20" i="20"/>
  <c r="F19" i="20"/>
  <c r="C19" i="20"/>
  <c r="F18" i="20"/>
  <c r="C18" i="20"/>
  <c r="F17" i="20"/>
  <c r="C17" i="20"/>
  <c r="M16" i="20"/>
  <c r="F16" i="20"/>
  <c r="C16" i="20"/>
  <c r="M15" i="20"/>
  <c r="F15" i="20"/>
  <c r="C15" i="20"/>
  <c r="M14" i="20"/>
  <c r="F14" i="20"/>
  <c r="C14" i="20"/>
  <c r="M13" i="20"/>
  <c r="F13" i="20"/>
  <c r="G13" i="20" s="1"/>
  <c r="C13" i="20"/>
  <c r="D13" i="20" s="1"/>
  <c r="D16" i="20" s="1"/>
  <c r="D19" i="20" s="1"/>
  <c r="M12" i="20"/>
  <c r="F12" i="20"/>
  <c r="G12" i="20" s="1"/>
  <c r="C12" i="20"/>
  <c r="D12" i="20" s="1"/>
  <c r="F11" i="20"/>
  <c r="C11" i="20"/>
  <c r="D11" i="20" s="1"/>
  <c r="F25" i="19"/>
  <c r="C25" i="19"/>
  <c r="F24" i="19"/>
  <c r="C24" i="19"/>
  <c r="F23" i="19"/>
  <c r="C23" i="19"/>
  <c r="F22" i="19"/>
  <c r="C22" i="19"/>
  <c r="F21" i="19"/>
  <c r="C21" i="19"/>
  <c r="F20" i="19"/>
  <c r="C20" i="19"/>
  <c r="F19" i="19"/>
  <c r="C19" i="19"/>
  <c r="F18" i="19"/>
  <c r="C18" i="19"/>
  <c r="F17" i="19"/>
  <c r="N14" i="19" s="1"/>
  <c r="C17" i="19"/>
  <c r="M16" i="19"/>
  <c r="F16" i="19"/>
  <c r="C16" i="19"/>
  <c r="N15" i="19"/>
  <c r="M15" i="19"/>
  <c r="F15" i="19"/>
  <c r="C15" i="19"/>
  <c r="M14" i="19"/>
  <c r="F14" i="19"/>
  <c r="C14" i="19"/>
  <c r="M13" i="19"/>
  <c r="F13" i="19"/>
  <c r="G13" i="19" s="1"/>
  <c r="C13" i="19"/>
  <c r="D13" i="19" s="1"/>
  <c r="M12" i="19"/>
  <c r="F12" i="19"/>
  <c r="G12" i="19" s="1"/>
  <c r="C12" i="19"/>
  <c r="D12" i="19" s="1"/>
  <c r="F11" i="19"/>
  <c r="C11" i="19"/>
  <c r="D11" i="19" s="1"/>
  <c r="F25" i="18"/>
  <c r="C25" i="18"/>
  <c r="F24" i="18"/>
  <c r="C24" i="18"/>
  <c r="F23" i="18"/>
  <c r="C23" i="18"/>
  <c r="F22" i="18"/>
  <c r="C22" i="18"/>
  <c r="F21" i="18"/>
  <c r="C21" i="18"/>
  <c r="F20" i="18"/>
  <c r="C20" i="18"/>
  <c r="F19" i="18"/>
  <c r="C19" i="18"/>
  <c r="F18" i="18"/>
  <c r="C18" i="18"/>
  <c r="F17" i="18"/>
  <c r="C17" i="18"/>
  <c r="M16" i="18"/>
  <c r="F16" i="18"/>
  <c r="C16" i="18"/>
  <c r="M15" i="18"/>
  <c r="F15" i="18"/>
  <c r="C15" i="18"/>
  <c r="M14" i="18"/>
  <c r="F14" i="18"/>
  <c r="C14" i="18"/>
  <c r="M13" i="18"/>
  <c r="F13" i="18"/>
  <c r="G13" i="18" s="1"/>
  <c r="C13" i="18"/>
  <c r="D13" i="18" s="1"/>
  <c r="M12" i="18"/>
  <c r="F12" i="18"/>
  <c r="G12" i="18" s="1"/>
  <c r="C12" i="18"/>
  <c r="D12" i="18" s="1"/>
  <c r="D15" i="18" s="1"/>
  <c r="F11" i="18"/>
  <c r="C11" i="18"/>
  <c r="D11" i="18" s="1"/>
  <c r="F25" i="17"/>
  <c r="N16" i="17" s="1"/>
  <c r="C25" i="17"/>
  <c r="F24" i="17"/>
  <c r="C24" i="17"/>
  <c r="F23" i="17"/>
  <c r="C23" i="17"/>
  <c r="F22" i="17"/>
  <c r="C22" i="17"/>
  <c r="F21" i="17"/>
  <c r="C21" i="17"/>
  <c r="F20" i="17"/>
  <c r="C20" i="17"/>
  <c r="F19" i="17"/>
  <c r="C19" i="17"/>
  <c r="F18" i="17"/>
  <c r="C18" i="17"/>
  <c r="F17" i="17"/>
  <c r="C17" i="17"/>
  <c r="M16" i="17"/>
  <c r="F16" i="17"/>
  <c r="C16" i="17"/>
  <c r="M15" i="17"/>
  <c r="F15" i="17"/>
  <c r="C15" i="17"/>
  <c r="M14" i="17"/>
  <c r="F14" i="17"/>
  <c r="C14" i="17"/>
  <c r="M13" i="17"/>
  <c r="F13" i="17"/>
  <c r="G13" i="17" s="1"/>
  <c r="C13" i="17"/>
  <c r="D13" i="17" s="1"/>
  <c r="D16" i="17" s="1"/>
  <c r="D19" i="17" s="1"/>
  <c r="M12" i="17"/>
  <c r="F12" i="17"/>
  <c r="G12" i="17" s="1"/>
  <c r="C12" i="17"/>
  <c r="D12" i="17" s="1"/>
  <c r="F11" i="17"/>
  <c r="C11" i="17"/>
  <c r="D11" i="17" s="1"/>
  <c r="F25" i="16"/>
  <c r="C25" i="16"/>
  <c r="F24" i="16"/>
  <c r="C24" i="16"/>
  <c r="F23" i="16"/>
  <c r="N16" i="16" s="1"/>
  <c r="C23" i="16"/>
  <c r="F22" i="16"/>
  <c r="C22" i="16"/>
  <c r="F21" i="16"/>
  <c r="C21" i="16"/>
  <c r="F20" i="16"/>
  <c r="C20" i="16"/>
  <c r="F19" i="16"/>
  <c r="C19" i="16"/>
  <c r="F18" i="16"/>
  <c r="C18" i="16"/>
  <c r="F17" i="16"/>
  <c r="C17" i="16"/>
  <c r="M16" i="16"/>
  <c r="F16" i="16"/>
  <c r="C16" i="16"/>
  <c r="M15" i="16"/>
  <c r="F15" i="16"/>
  <c r="C15" i="16"/>
  <c r="M14" i="16"/>
  <c r="F14" i="16"/>
  <c r="C14" i="16"/>
  <c r="M13" i="16"/>
  <c r="F13" i="16"/>
  <c r="G13" i="16" s="1"/>
  <c r="C13" i="16"/>
  <c r="D13" i="16" s="1"/>
  <c r="M12" i="16"/>
  <c r="F12" i="16"/>
  <c r="G12" i="16" s="1"/>
  <c r="C12" i="16"/>
  <c r="D12" i="16" s="1"/>
  <c r="F11" i="16"/>
  <c r="C11" i="16"/>
  <c r="D11" i="16" s="1"/>
  <c r="D14" i="16" s="1"/>
  <c r="F25" i="15"/>
  <c r="C25" i="15"/>
  <c r="F24" i="15"/>
  <c r="N16" i="15" s="1"/>
  <c r="C24" i="15"/>
  <c r="F23" i="15"/>
  <c r="C23" i="15"/>
  <c r="F22" i="15"/>
  <c r="C22" i="15"/>
  <c r="F21" i="15"/>
  <c r="C21" i="15"/>
  <c r="F20" i="15"/>
  <c r="C20" i="15"/>
  <c r="F19" i="15"/>
  <c r="C19" i="15"/>
  <c r="F18" i="15"/>
  <c r="C18" i="15"/>
  <c r="F17" i="15"/>
  <c r="C17" i="15"/>
  <c r="M16" i="15"/>
  <c r="F16" i="15"/>
  <c r="C16" i="15"/>
  <c r="M15" i="15"/>
  <c r="F15" i="15"/>
  <c r="C15" i="15"/>
  <c r="M14" i="15"/>
  <c r="F14" i="15"/>
  <c r="C14" i="15"/>
  <c r="M13" i="15"/>
  <c r="F13" i="15"/>
  <c r="G13" i="15" s="1"/>
  <c r="C13" i="15"/>
  <c r="D13" i="15" s="1"/>
  <c r="D16" i="15" s="1"/>
  <c r="D19" i="15" s="1"/>
  <c r="M12" i="15"/>
  <c r="F12" i="15"/>
  <c r="G12" i="15" s="1"/>
  <c r="C12" i="15"/>
  <c r="D12" i="15" s="1"/>
  <c r="F11" i="15"/>
  <c r="C11" i="15"/>
  <c r="D11" i="15" s="1"/>
  <c r="F25" i="14"/>
  <c r="C25" i="14"/>
  <c r="F24" i="14"/>
  <c r="C24" i="14"/>
  <c r="F23" i="14"/>
  <c r="C23" i="14"/>
  <c r="F22" i="14"/>
  <c r="C22" i="14"/>
  <c r="F21" i="14"/>
  <c r="C21" i="14"/>
  <c r="F20" i="14"/>
  <c r="C20" i="14"/>
  <c r="F19" i="14"/>
  <c r="N14" i="14" s="1"/>
  <c r="C19" i="14"/>
  <c r="F18" i="14"/>
  <c r="C18" i="14"/>
  <c r="F17" i="14"/>
  <c r="C17" i="14"/>
  <c r="M16" i="14"/>
  <c r="F16" i="14"/>
  <c r="C16" i="14"/>
  <c r="M15" i="14"/>
  <c r="F15" i="14"/>
  <c r="C15" i="14"/>
  <c r="M14" i="14"/>
  <c r="F14" i="14"/>
  <c r="C14" i="14"/>
  <c r="M13" i="14"/>
  <c r="F13" i="14"/>
  <c r="G13" i="14" s="1"/>
  <c r="C13" i="14"/>
  <c r="D13" i="14" s="1"/>
  <c r="M12" i="14"/>
  <c r="F12" i="14"/>
  <c r="G12" i="14" s="1"/>
  <c r="C12" i="14"/>
  <c r="D12" i="14" s="1"/>
  <c r="F11" i="14"/>
  <c r="C11" i="14"/>
  <c r="D11" i="14" s="1"/>
  <c r="F25" i="13"/>
  <c r="C25" i="13"/>
  <c r="F24" i="13"/>
  <c r="C24" i="13"/>
  <c r="F23" i="13"/>
  <c r="C23" i="13"/>
  <c r="F22" i="13"/>
  <c r="C22" i="13"/>
  <c r="F21" i="13"/>
  <c r="C21" i="13"/>
  <c r="F20" i="13"/>
  <c r="C20" i="13"/>
  <c r="F19" i="13"/>
  <c r="C19" i="13"/>
  <c r="F18" i="13"/>
  <c r="C18" i="13"/>
  <c r="F17" i="13"/>
  <c r="C17" i="13"/>
  <c r="M16" i="13"/>
  <c r="F16" i="13"/>
  <c r="C16" i="13"/>
  <c r="M15" i="13"/>
  <c r="F15" i="13"/>
  <c r="C15" i="13"/>
  <c r="M14" i="13"/>
  <c r="F14" i="13"/>
  <c r="C14" i="13"/>
  <c r="M13" i="13"/>
  <c r="F13" i="13"/>
  <c r="G13" i="13" s="1"/>
  <c r="C13" i="13"/>
  <c r="D13" i="13" s="1"/>
  <c r="M12" i="13"/>
  <c r="F12" i="13"/>
  <c r="G12" i="13" s="1"/>
  <c r="C12" i="13"/>
  <c r="D12" i="13" s="1"/>
  <c r="F11" i="13"/>
  <c r="C11" i="13"/>
  <c r="D11" i="13" s="1"/>
  <c r="F25" i="11"/>
  <c r="C25" i="11"/>
  <c r="F24" i="11"/>
  <c r="C24" i="11"/>
  <c r="F23" i="11"/>
  <c r="C23" i="11"/>
  <c r="F22" i="11"/>
  <c r="C22" i="11"/>
  <c r="F21" i="11"/>
  <c r="C21" i="11"/>
  <c r="F20" i="11"/>
  <c r="C20" i="11"/>
  <c r="F19" i="11"/>
  <c r="C19" i="11"/>
  <c r="F18" i="11"/>
  <c r="C18" i="11"/>
  <c r="F17" i="11"/>
  <c r="C17" i="11"/>
  <c r="M16" i="11"/>
  <c r="F16" i="11"/>
  <c r="C16" i="11"/>
  <c r="M15" i="11"/>
  <c r="F15" i="11"/>
  <c r="C15" i="11"/>
  <c r="M14" i="11"/>
  <c r="F14" i="11"/>
  <c r="C14" i="11"/>
  <c r="M13" i="11"/>
  <c r="F13" i="11"/>
  <c r="G13" i="11" s="1"/>
  <c r="C13" i="11"/>
  <c r="D13" i="11" s="1"/>
  <c r="M12" i="11"/>
  <c r="F12" i="11"/>
  <c r="G12" i="11" s="1"/>
  <c r="C12" i="11"/>
  <c r="D12" i="11" s="1"/>
  <c r="F11" i="11"/>
  <c r="C11" i="11"/>
  <c r="D11" i="11" s="1"/>
  <c r="F25" i="10"/>
  <c r="C25" i="10"/>
  <c r="F24" i="10"/>
  <c r="C24" i="10"/>
  <c r="F23" i="10"/>
  <c r="C23" i="10"/>
  <c r="F22" i="10"/>
  <c r="C22" i="10"/>
  <c r="F21" i="10"/>
  <c r="C21" i="10"/>
  <c r="F20" i="10"/>
  <c r="C20" i="10"/>
  <c r="F19" i="10"/>
  <c r="C19" i="10"/>
  <c r="F18" i="10"/>
  <c r="C18" i="10"/>
  <c r="F17" i="10"/>
  <c r="C17" i="10"/>
  <c r="M16" i="10"/>
  <c r="F16" i="10"/>
  <c r="C16" i="10"/>
  <c r="M15" i="10"/>
  <c r="F15" i="10"/>
  <c r="C15" i="10"/>
  <c r="M14" i="10"/>
  <c r="F14" i="10"/>
  <c r="C14" i="10"/>
  <c r="M13" i="10"/>
  <c r="F13" i="10"/>
  <c r="G13" i="10" s="1"/>
  <c r="C13" i="10"/>
  <c r="D13" i="10" s="1"/>
  <c r="M12" i="10"/>
  <c r="F12" i="10"/>
  <c r="G12" i="10" s="1"/>
  <c r="C12" i="10"/>
  <c r="D12" i="10" s="1"/>
  <c r="F11" i="10"/>
  <c r="G11" i="10" s="1"/>
  <c r="C11" i="10"/>
  <c r="D11" i="10" s="1"/>
  <c r="F25" i="9"/>
  <c r="C25" i="9"/>
  <c r="F24" i="9"/>
  <c r="C24" i="9"/>
  <c r="F23" i="9"/>
  <c r="C23" i="9"/>
  <c r="F22" i="9"/>
  <c r="C22" i="9"/>
  <c r="F21" i="9"/>
  <c r="C21" i="9"/>
  <c r="F20" i="9"/>
  <c r="C20" i="9"/>
  <c r="F19" i="9"/>
  <c r="C19" i="9"/>
  <c r="F18" i="9"/>
  <c r="C18" i="9"/>
  <c r="F17" i="9"/>
  <c r="C17" i="9"/>
  <c r="N16" i="9"/>
  <c r="M16" i="9"/>
  <c r="F16" i="9"/>
  <c r="C16" i="9"/>
  <c r="M15" i="9"/>
  <c r="F15" i="9"/>
  <c r="C15" i="9"/>
  <c r="M14" i="9"/>
  <c r="F14" i="9"/>
  <c r="C14" i="9"/>
  <c r="M13" i="9"/>
  <c r="F13" i="9"/>
  <c r="G13" i="9" s="1"/>
  <c r="C13" i="9"/>
  <c r="D13" i="9" s="1"/>
  <c r="D16" i="9" s="1"/>
  <c r="M12" i="9"/>
  <c r="F12" i="9"/>
  <c r="G12" i="9" s="1"/>
  <c r="C12" i="9"/>
  <c r="D12" i="9" s="1"/>
  <c r="F11" i="9"/>
  <c r="C11" i="9"/>
  <c r="D11" i="9" s="1"/>
  <c r="F25" i="8"/>
  <c r="C25" i="8"/>
  <c r="F24" i="8"/>
  <c r="C24" i="8"/>
  <c r="F23" i="8"/>
  <c r="N16" i="8" s="1"/>
  <c r="C23" i="8"/>
  <c r="F22" i="8"/>
  <c r="C22" i="8"/>
  <c r="F21" i="8"/>
  <c r="C21" i="8"/>
  <c r="F20" i="8"/>
  <c r="C20" i="8"/>
  <c r="F19" i="8"/>
  <c r="C19" i="8"/>
  <c r="F18" i="8"/>
  <c r="C18" i="8"/>
  <c r="F17" i="8"/>
  <c r="C17" i="8"/>
  <c r="M16" i="8"/>
  <c r="F16" i="8"/>
  <c r="C16" i="8"/>
  <c r="M15" i="8"/>
  <c r="F15" i="8"/>
  <c r="C15" i="8"/>
  <c r="M14" i="8"/>
  <c r="F14" i="8"/>
  <c r="C14" i="8"/>
  <c r="M13" i="8"/>
  <c r="F13" i="8"/>
  <c r="G13" i="8" s="1"/>
  <c r="C13" i="8"/>
  <c r="D13" i="8" s="1"/>
  <c r="D16" i="8" s="1"/>
  <c r="D19" i="8" s="1"/>
  <c r="D22" i="8" s="1"/>
  <c r="D25" i="8" s="1"/>
  <c r="M12" i="8"/>
  <c r="F12" i="8"/>
  <c r="G12" i="8" s="1"/>
  <c r="C12" i="8"/>
  <c r="D12" i="8" s="1"/>
  <c r="F11" i="8"/>
  <c r="C11" i="8"/>
  <c r="D11" i="8" s="1"/>
  <c r="F25" i="7"/>
  <c r="C25" i="7"/>
  <c r="F24" i="7"/>
  <c r="C24" i="7"/>
  <c r="F23" i="7"/>
  <c r="C23" i="7"/>
  <c r="F22" i="7"/>
  <c r="C22" i="7"/>
  <c r="F21" i="7"/>
  <c r="C21" i="7"/>
  <c r="F20" i="7"/>
  <c r="C20" i="7"/>
  <c r="F19" i="7"/>
  <c r="C19" i="7"/>
  <c r="F18" i="7"/>
  <c r="C18" i="7"/>
  <c r="F17" i="7"/>
  <c r="C17" i="7"/>
  <c r="M16" i="7"/>
  <c r="F16" i="7"/>
  <c r="C16" i="7"/>
  <c r="M15" i="7"/>
  <c r="F15" i="7"/>
  <c r="C15" i="7"/>
  <c r="M14" i="7"/>
  <c r="F14" i="7"/>
  <c r="C14" i="7"/>
  <c r="M13" i="7"/>
  <c r="F13" i="7"/>
  <c r="G13" i="7" s="1"/>
  <c r="C13" i="7"/>
  <c r="D13" i="7" s="1"/>
  <c r="M12" i="7"/>
  <c r="F12" i="7"/>
  <c r="G12" i="7" s="1"/>
  <c r="C12" i="7"/>
  <c r="D12" i="7" s="1"/>
  <c r="D15" i="7" s="1"/>
  <c r="D18" i="7" s="1"/>
  <c r="F11" i="7"/>
  <c r="C11" i="7"/>
  <c r="D11" i="7" s="1"/>
  <c r="F25" i="6"/>
  <c r="C25" i="6"/>
  <c r="F24" i="6"/>
  <c r="C24" i="6"/>
  <c r="F23" i="6"/>
  <c r="C23" i="6"/>
  <c r="F22" i="6"/>
  <c r="C22" i="6"/>
  <c r="F21" i="6"/>
  <c r="C21" i="6"/>
  <c r="F20" i="6"/>
  <c r="C20" i="6"/>
  <c r="F19" i="6"/>
  <c r="C19" i="6"/>
  <c r="F18" i="6"/>
  <c r="C18" i="6"/>
  <c r="F17" i="6"/>
  <c r="C17" i="6"/>
  <c r="M16" i="6"/>
  <c r="F16" i="6"/>
  <c r="C16" i="6"/>
  <c r="M15" i="6"/>
  <c r="F15" i="6"/>
  <c r="C15" i="6"/>
  <c r="M14" i="6"/>
  <c r="F14" i="6"/>
  <c r="C14" i="6"/>
  <c r="M13" i="6"/>
  <c r="F13" i="6"/>
  <c r="G13" i="6" s="1"/>
  <c r="C13" i="6"/>
  <c r="D13" i="6" s="1"/>
  <c r="D16" i="6" s="1"/>
  <c r="M12" i="6"/>
  <c r="F12" i="6"/>
  <c r="G12" i="6" s="1"/>
  <c r="C12" i="6"/>
  <c r="D12" i="6" s="1"/>
  <c r="F11" i="6"/>
  <c r="C11" i="6"/>
  <c r="D11" i="6" s="1"/>
  <c r="F25" i="5"/>
  <c r="C25" i="5"/>
  <c r="F24" i="5"/>
  <c r="C24" i="5"/>
  <c r="F23" i="5"/>
  <c r="C23" i="5"/>
  <c r="F22" i="5"/>
  <c r="C22" i="5"/>
  <c r="F21" i="5"/>
  <c r="C21" i="5"/>
  <c r="F20" i="5"/>
  <c r="C20" i="5"/>
  <c r="F19" i="5"/>
  <c r="C19" i="5"/>
  <c r="F18" i="5"/>
  <c r="C18" i="5"/>
  <c r="F17" i="5"/>
  <c r="C17" i="5"/>
  <c r="M16" i="5"/>
  <c r="F16" i="5"/>
  <c r="C16" i="5"/>
  <c r="M15" i="5"/>
  <c r="F15" i="5"/>
  <c r="C15" i="5"/>
  <c r="M14" i="5"/>
  <c r="F14" i="5"/>
  <c r="C14" i="5"/>
  <c r="M13" i="5"/>
  <c r="F13" i="5"/>
  <c r="G13" i="5" s="1"/>
  <c r="C13" i="5"/>
  <c r="D13" i="5" s="1"/>
  <c r="D16" i="5" s="1"/>
  <c r="M12" i="5"/>
  <c r="F12" i="5"/>
  <c r="G12" i="5" s="1"/>
  <c r="G15" i="5" s="1"/>
  <c r="C12" i="5"/>
  <c r="D12" i="5" s="1"/>
  <c r="F11" i="5"/>
  <c r="G11" i="5" s="1"/>
  <c r="C11" i="5"/>
  <c r="D11" i="5" s="1"/>
  <c r="F25" i="4"/>
  <c r="C25" i="4"/>
  <c r="F24" i="4"/>
  <c r="C24" i="4"/>
  <c r="F23" i="4"/>
  <c r="F22" i="4"/>
  <c r="C22" i="4"/>
  <c r="F21" i="4"/>
  <c r="C21" i="4"/>
  <c r="F20" i="4"/>
  <c r="C20" i="4"/>
  <c r="F19" i="4"/>
  <c r="C19" i="4"/>
  <c r="F18" i="4"/>
  <c r="C18" i="4"/>
  <c r="F17" i="4"/>
  <c r="C17" i="4"/>
  <c r="M16" i="4"/>
  <c r="F16" i="4"/>
  <c r="C16" i="4"/>
  <c r="M15" i="4"/>
  <c r="F15" i="4"/>
  <c r="C15" i="4"/>
  <c r="M14" i="4"/>
  <c r="F14" i="4"/>
  <c r="C14" i="4"/>
  <c r="M13" i="4"/>
  <c r="F13" i="4"/>
  <c r="G13" i="4" s="1"/>
  <c r="C13" i="4"/>
  <c r="D13" i="4" s="1"/>
  <c r="M12" i="4"/>
  <c r="F12" i="4"/>
  <c r="G12" i="4" s="1"/>
  <c r="C12" i="4"/>
  <c r="D12" i="4" s="1"/>
  <c r="F11" i="4"/>
  <c r="C11" i="4"/>
  <c r="D11" i="4" s="1"/>
  <c r="C24" i="1"/>
  <c r="C22" i="1"/>
  <c r="M16" i="1"/>
  <c r="M15" i="1"/>
  <c r="M14" i="1"/>
  <c r="M13" i="1"/>
  <c r="M12" i="1"/>
  <c r="F25" i="3"/>
  <c r="C25" i="3"/>
  <c r="F24" i="3"/>
  <c r="C24" i="3"/>
  <c r="F23" i="3"/>
  <c r="C23" i="3"/>
  <c r="F22" i="3"/>
  <c r="C22" i="3"/>
  <c r="F21" i="3"/>
  <c r="C21" i="3"/>
  <c r="F20" i="3"/>
  <c r="N15" i="3" s="1"/>
  <c r="C20" i="3"/>
  <c r="F19" i="3"/>
  <c r="C19" i="3"/>
  <c r="F18" i="3"/>
  <c r="C18" i="3"/>
  <c r="F17" i="3"/>
  <c r="C17" i="3"/>
  <c r="M16" i="3"/>
  <c r="F16" i="3"/>
  <c r="C16" i="3"/>
  <c r="M15" i="3"/>
  <c r="F15" i="3"/>
  <c r="C15" i="3"/>
  <c r="M14" i="3"/>
  <c r="F14" i="3"/>
  <c r="C14" i="3"/>
  <c r="M13" i="3"/>
  <c r="F13" i="3"/>
  <c r="G13" i="3" s="1"/>
  <c r="C13" i="3"/>
  <c r="D13" i="3" s="1"/>
  <c r="M12" i="3"/>
  <c r="F12" i="3"/>
  <c r="G12" i="3" s="1"/>
  <c r="C12" i="3"/>
  <c r="D12" i="3" s="1"/>
  <c r="F11" i="3"/>
  <c r="G11" i="3" s="1"/>
  <c r="C11" i="3"/>
  <c r="D11" i="3" s="1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M16" i="2"/>
  <c r="F16" i="2"/>
  <c r="C16" i="2"/>
  <c r="M15" i="2"/>
  <c r="F15" i="2"/>
  <c r="C15" i="2"/>
  <c r="M14" i="2"/>
  <c r="F14" i="2"/>
  <c r="C14" i="2"/>
  <c r="M13" i="2"/>
  <c r="F13" i="2"/>
  <c r="G13" i="2" s="1"/>
  <c r="C13" i="2"/>
  <c r="D13" i="2" s="1"/>
  <c r="M12" i="2"/>
  <c r="F12" i="2"/>
  <c r="G12" i="2" s="1"/>
  <c r="H12" i="2" s="1"/>
  <c r="I12" i="2" s="1"/>
  <c r="C12" i="2"/>
  <c r="D12" i="2" s="1"/>
  <c r="F11" i="2"/>
  <c r="C11" i="2"/>
  <c r="D11" i="2" s="1"/>
  <c r="D14" i="2" s="1"/>
  <c r="F25" i="1"/>
  <c r="F21" i="1"/>
  <c r="F22" i="1"/>
  <c r="F18" i="1"/>
  <c r="F19" i="1"/>
  <c r="F15" i="1"/>
  <c r="F16" i="1"/>
  <c r="F12" i="1"/>
  <c r="G12" i="1" s="1"/>
  <c r="H12" i="1" s="1"/>
  <c r="I12" i="1" s="1"/>
  <c r="F13" i="1"/>
  <c r="G13" i="1" s="1"/>
  <c r="C25" i="1"/>
  <c r="C21" i="1"/>
  <c r="C19" i="1"/>
  <c r="C18" i="1"/>
  <c r="C16" i="1"/>
  <c r="C15" i="1"/>
  <c r="C12" i="1"/>
  <c r="D12" i="1" s="1"/>
  <c r="C13" i="1"/>
  <c r="D13" i="1" s="1"/>
  <c r="N20" i="21" l="1"/>
  <c r="D15" i="21"/>
  <c r="D18" i="21" s="1"/>
  <c r="D22" i="20"/>
  <c r="D25" i="20" s="1"/>
  <c r="N15" i="17"/>
  <c r="D16" i="14"/>
  <c r="D19" i="14" s="1"/>
  <c r="D22" i="14" s="1"/>
  <c r="D25" i="14" s="1"/>
  <c r="N16" i="14"/>
  <c r="N13" i="13"/>
  <c r="N14" i="13"/>
  <c r="N15" i="10"/>
  <c r="N14" i="9"/>
  <c r="N16" i="5"/>
  <c r="D16" i="21"/>
  <c r="D19" i="21" s="1"/>
  <c r="D22" i="21" s="1"/>
  <c r="D25" i="21" s="1"/>
  <c r="L12" i="19"/>
  <c r="D15" i="15"/>
  <c r="D18" i="15" s="1"/>
  <c r="D21" i="15" s="1"/>
  <c r="D24" i="15" s="1"/>
  <c r="D15" i="14"/>
  <c r="D18" i="14" s="1"/>
  <c r="D21" i="14" s="1"/>
  <c r="D24" i="14" s="1"/>
  <c r="D15" i="10"/>
  <c r="D18" i="10" s="1"/>
  <c r="D21" i="10" s="1"/>
  <c r="D24" i="10" s="1"/>
  <c r="D16" i="3"/>
  <c r="D19" i="3" s="1"/>
  <c r="D22" i="3" s="1"/>
  <c r="D25" i="3" s="1"/>
  <c r="D19" i="5"/>
  <c r="D22" i="5" s="1"/>
  <c r="D25" i="5" s="1"/>
  <c r="N13" i="20"/>
  <c r="N14" i="20"/>
  <c r="N14" i="17"/>
  <c r="N15" i="13"/>
  <c r="N16" i="7"/>
  <c r="N16" i="6"/>
  <c r="N14" i="6"/>
  <c r="D21" i="21"/>
  <c r="D24" i="21" s="1"/>
  <c r="D16" i="16"/>
  <c r="D19" i="16" s="1"/>
  <c r="D22" i="16" s="1"/>
  <c r="D25" i="16" s="1"/>
  <c r="D22" i="15"/>
  <c r="D25" i="15" s="1"/>
  <c r="D15" i="11"/>
  <c r="D18" i="11" s="1"/>
  <c r="D21" i="11" s="1"/>
  <c r="D24" i="11" s="1"/>
  <c r="D19" i="9"/>
  <c r="D22" i="9" s="1"/>
  <c r="D25" i="9" s="1"/>
  <c r="D16" i="7"/>
  <c r="D19" i="7" s="1"/>
  <c r="D22" i="7" s="1"/>
  <c r="D25" i="7" s="1"/>
  <c r="D15" i="6"/>
  <c r="D18" i="6" s="1"/>
  <c r="D21" i="6" s="1"/>
  <c r="D24" i="6" s="1"/>
  <c r="N15" i="21"/>
  <c r="L12" i="20"/>
  <c r="N15" i="20"/>
  <c r="N16" i="19"/>
  <c r="N13" i="19"/>
  <c r="D15" i="19"/>
  <c r="D18" i="19" s="1"/>
  <c r="D21" i="19" s="1"/>
  <c r="D24" i="19" s="1"/>
  <c r="N16" i="18"/>
  <c r="N13" i="18"/>
  <c r="D16" i="18"/>
  <c r="D19" i="18" s="1"/>
  <c r="D22" i="18" s="1"/>
  <c r="D25" i="18" s="1"/>
  <c r="D22" i="17"/>
  <c r="D25" i="17" s="1"/>
  <c r="N14" i="16"/>
  <c r="N13" i="14"/>
  <c r="N16" i="13"/>
  <c r="D15" i="13"/>
  <c r="D18" i="13" s="1"/>
  <c r="D21" i="13" s="1"/>
  <c r="D24" i="13" s="1"/>
  <c r="D16" i="11"/>
  <c r="D19" i="11" s="1"/>
  <c r="D22" i="11" s="1"/>
  <c r="D25" i="11" s="1"/>
  <c r="N14" i="10"/>
  <c r="D16" i="10"/>
  <c r="D19" i="10" s="1"/>
  <c r="D22" i="10" s="1"/>
  <c r="D25" i="10" s="1"/>
  <c r="N16" i="10"/>
  <c r="N13" i="9"/>
  <c r="D15" i="9"/>
  <c r="D18" i="9" s="1"/>
  <c r="D21" i="9" s="1"/>
  <c r="D24" i="9" s="1"/>
  <c r="D15" i="8"/>
  <c r="D18" i="8" s="1"/>
  <c r="D21" i="8" s="1"/>
  <c r="D24" i="8" s="1"/>
  <c r="D21" i="7"/>
  <c r="D24" i="7" s="1"/>
  <c r="N14" i="7"/>
  <c r="N13" i="6"/>
  <c r="D19" i="6"/>
  <c r="D22" i="6" s="1"/>
  <c r="D25" i="6" s="1"/>
  <c r="N15" i="5"/>
  <c r="D15" i="5"/>
  <c r="D18" i="5" s="1"/>
  <c r="D21" i="5" s="1"/>
  <c r="D24" i="5" s="1"/>
  <c r="N16" i="4"/>
  <c r="D16" i="4"/>
  <c r="D19" i="4" s="1"/>
  <c r="D22" i="4" s="1"/>
  <c r="D25" i="4" s="1"/>
  <c r="D15" i="4"/>
  <c r="D18" i="4" s="1"/>
  <c r="D21" i="4" s="1"/>
  <c r="D24" i="4" s="1"/>
  <c r="N13" i="4"/>
  <c r="N16" i="21"/>
  <c r="N13" i="21"/>
  <c r="H13" i="21"/>
  <c r="I13" i="21" s="1"/>
  <c r="G16" i="21"/>
  <c r="L12" i="21"/>
  <c r="G15" i="21"/>
  <c r="H12" i="21"/>
  <c r="I12" i="21" s="1"/>
  <c r="N12" i="21"/>
  <c r="G11" i="21"/>
  <c r="O18" i="21" s="1"/>
  <c r="D14" i="21"/>
  <c r="D15" i="20"/>
  <c r="D18" i="20" s="1"/>
  <c r="D21" i="20" s="1"/>
  <c r="D24" i="20" s="1"/>
  <c r="D16" i="19"/>
  <c r="D19" i="19" s="1"/>
  <c r="D22" i="19" s="1"/>
  <c r="D25" i="19" s="1"/>
  <c r="D18" i="18"/>
  <c r="D21" i="18" s="1"/>
  <c r="D24" i="18" s="1"/>
  <c r="D15" i="17"/>
  <c r="D18" i="17" s="1"/>
  <c r="D21" i="17" s="1"/>
  <c r="D24" i="17" s="1"/>
  <c r="D16" i="13"/>
  <c r="D19" i="13" s="1"/>
  <c r="D22" i="13" s="1"/>
  <c r="D25" i="13" s="1"/>
  <c r="N16" i="20"/>
  <c r="G15" i="20"/>
  <c r="H12" i="20"/>
  <c r="I12" i="20" s="1"/>
  <c r="N12" i="20"/>
  <c r="H13" i="20"/>
  <c r="I13" i="20" s="1"/>
  <c r="G16" i="20"/>
  <c r="G11" i="20"/>
  <c r="D14" i="20"/>
  <c r="H13" i="19"/>
  <c r="I13" i="19" s="1"/>
  <c r="G16" i="19"/>
  <c r="G15" i="19"/>
  <c r="H12" i="19"/>
  <c r="I12" i="19" s="1"/>
  <c r="N12" i="19"/>
  <c r="G11" i="19"/>
  <c r="D14" i="19"/>
  <c r="N15" i="18"/>
  <c r="N14" i="18"/>
  <c r="L12" i="18"/>
  <c r="D14" i="18"/>
  <c r="G15" i="18"/>
  <c r="H12" i="18"/>
  <c r="I12" i="18" s="1"/>
  <c r="N12" i="18"/>
  <c r="H13" i="18"/>
  <c r="I13" i="18" s="1"/>
  <c r="G16" i="18"/>
  <c r="G11" i="18"/>
  <c r="N13" i="17"/>
  <c r="G16" i="17"/>
  <c r="H13" i="17"/>
  <c r="I13" i="17" s="1"/>
  <c r="L12" i="17"/>
  <c r="D14" i="17"/>
  <c r="G15" i="17"/>
  <c r="H12" i="17"/>
  <c r="I12" i="17" s="1"/>
  <c r="N12" i="17"/>
  <c r="G11" i="17"/>
  <c r="N13" i="16"/>
  <c r="N15" i="16"/>
  <c r="G16" i="16"/>
  <c r="H13" i="16"/>
  <c r="I13" i="16" s="1"/>
  <c r="D17" i="16"/>
  <c r="L12" i="16"/>
  <c r="D15" i="16"/>
  <c r="D18" i="16" s="1"/>
  <c r="D21" i="16" s="1"/>
  <c r="D24" i="16" s="1"/>
  <c r="G15" i="16"/>
  <c r="H12" i="16"/>
  <c r="I12" i="16" s="1"/>
  <c r="N12" i="16"/>
  <c r="G11" i="16"/>
  <c r="N14" i="15"/>
  <c r="N13" i="15"/>
  <c r="N15" i="15"/>
  <c r="L12" i="15"/>
  <c r="D14" i="15"/>
  <c r="G15" i="15"/>
  <c r="H12" i="15"/>
  <c r="I12" i="15" s="1"/>
  <c r="N12" i="15"/>
  <c r="H13" i="15"/>
  <c r="I13" i="15" s="1"/>
  <c r="G16" i="15"/>
  <c r="G11" i="15"/>
  <c r="N15" i="14"/>
  <c r="G16" i="14"/>
  <c r="H13" i="14"/>
  <c r="I13" i="14" s="1"/>
  <c r="L12" i="14"/>
  <c r="D14" i="14"/>
  <c r="G15" i="14"/>
  <c r="H12" i="14"/>
  <c r="I12" i="14" s="1"/>
  <c r="N12" i="14"/>
  <c r="G11" i="14"/>
  <c r="G15" i="13"/>
  <c r="H12" i="13"/>
  <c r="I12" i="13" s="1"/>
  <c r="G16" i="13"/>
  <c r="H13" i="13"/>
  <c r="I13" i="13" s="1"/>
  <c r="L12" i="13"/>
  <c r="D14" i="13"/>
  <c r="N12" i="13"/>
  <c r="G11" i="13"/>
  <c r="N14" i="11"/>
  <c r="N13" i="11"/>
  <c r="N15" i="11"/>
  <c r="G16" i="11"/>
  <c r="H13" i="11"/>
  <c r="I13" i="11" s="1"/>
  <c r="L12" i="11"/>
  <c r="D14" i="11"/>
  <c r="N12" i="11"/>
  <c r="N16" i="11"/>
  <c r="G11" i="11"/>
  <c r="H12" i="11"/>
  <c r="I12" i="11" s="1"/>
  <c r="G15" i="11"/>
  <c r="N13" i="10"/>
  <c r="G16" i="10"/>
  <c r="H13" i="10"/>
  <c r="I13" i="10" s="1"/>
  <c r="L12" i="10"/>
  <c r="D14" i="10"/>
  <c r="G15" i="10"/>
  <c r="H12" i="10"/>
  <c r="I12" i="10" s="1"/>
  <c r="N12" i="10"/>
  <c r="O12" i="10"/>
  <c r="H11" i="10"/>
  <c r="G14" i="10"/>
  <c r="G16" i="9"/>
  <c r="H13" i="9"/>
  <c r="I13" i="9" s="1"/>
  <c r="G15" i="9"/>
  <c r="H12" i="9"/>
  <c r="I12" i="9" s="1"/>
  <c r="D14" i="9"/>
  <c r="L12" i="9"/>
  <c r="N12" i="9"/>
  <c r="N15" i="9"/>
  <c r="G11" i="9"/>
  <c r="N15" i="8"/>
  <c r="N14" i="8"/>
  <c r="N13" i="8"/>
  <c r="G16" i="8"/>
  <c r="H13" i="8"/>
  <c r="I13" i="8" s="1"/>
  <c r="L12" i="8"/>
  <c r="G15" i="8"/>
  <c r="H12" i="8"/>
  <c r="I12" i="8" s="1"/>
  <c r="N12" i="8"/>
  <c r="G11" i="8"/>
  <c r="D14" i="8"/>
  <c r="N15" i="7"/>
  <c r="N13" i="7"/>
  <c r="G16" i="7"/>
  <c r="H13" i="7"/>
  <c r="I13" i="7" s="1"/>
  <c r="L12" i="7"/>
  <c r="G15" i="7"/>
  <c r="H12" i="7"/>
  <c r="I12" i="7" s="1"/>
  <c r="N12" i="7"/>
  <c r="G11" i="7"/>
  <c r="D14" i="7"/>
  <c r="N15" i="6"/>
  <c r="G16" i="6"/>
  <c r="H13" i="6"/>
  <c r="I13" i="6" s="1"/>
  <c r="L12" i="6"/>
  <c r="D14" i="6"/>
  <c r="G15" i="6"/>
  <c r="H12" i="6"/>
  <c r="I12" i="6" s="1"/>
  <c r="N12" i="6"/>
  <c r="G11" i="6"/>
  <c r="N13" i="5"/>
  <c r="N14" i="5"/>
  <c r="G14" i="5"/>
  <c r="H11" i="5"/>
  <c r="O12" i="5"/>
  <c r="L12" i="5"/>
  <c r="D14" i="5"/>
  <c r="H15" i="5"/>
  <c r="I15" i="5" s="1"/>
  <c r="G18" i="5"/>
  <c r="N12" i="5"/>
  <c r="H13" i="5"/>
  <c r="I13" i="5" s="1"/>
  <c r="G16" i="5"/>
  <c r="H12" i="5"/>
  <c r="I12" i="5" s="1"/>
  <c r="N15" i="4"/>
  <c r="N14" i="4"/>
  <c r="L12" i="4"/>
  <c r="D14" i="4"/>
  <c r="G16" i="4"/>
  <c r="H13" i="4"/>
  <c r="I13" i="4" s="1"/>
  <c r="G15" i="4"/>
  <c r="H12" i="4"/>
  <c r="I12" i="4" s="1"/>
  <c r="N12" i="4"/>
  <c r="G11" i="4"/>
  <c r="N13" i="3"/>
  <c r="N15" i="2"/>
  <c r="D16" i="2"/>
  <c r="D19" i="2" s="1"/>
  <c r="D22" i="2" s="1"/>
  <c r="D25" i="2" s="1"/>
  <c r="F24" i="1"/>
  <c r="D15" i="1"/>
  <c r="D18" i="1" s="1"/>
  <c r="D21" i="1" s="1"/>
  <c r="D24" i="1" s="1"/>
  <c r="G11" i="2"/>
  <c r="N13" i="2"/>
  <c r="D15" i="3"/>
  <c r="D18" i="3" s="1"/>
  <c r="D21" i="3" s="1"/>
  <c r="D24" i="3" s="1"/>
  <c r="H12" i="3"/>
  <c r="I12" i="3" s="1"/>
  <c r="G15" i="3"/>
  <c r="G16" i="3"/>
  <c r="H13" i="3"/>
  <c r="I13" i="3" s="1"/>
  <c r="L12" i="3"/>
  <c r="H11" i="3"/>
  <c r="N12" i="3"/>
  <c r="D14" i="3"/>
  <c r="N14" i="3"/>
  <c r="N16" i="3"/>
  <c r="O12" i="3"/>
  <c r="G14" i="3"/>
  <c r="G16" i="2"/>
  <c r="H13" i="2"/>
  <c r="I13" i="2" s="1"/>
  <c r="D17" i="2"/>
  <c r="D15" i="2"/>
  <c r="D18" i="2" s="1"/>
  <c r="D21" i="2" s="1"/>
  <c r="D24" i="2" s="1"/>
  <c r="L12" i="2"/>
  <c r="N12" i="2"/>
  <c r="N14" i="2"/>
  <c r="G15" i="2"/>
  <c r="N16" i="2"/>
  <c r="D16" i="1"/>
  <c r="D19" i="1" s="1"/>
  <c r="D22" i="1" s="1"/>
  <c r="D25" i="1" s="1"/>
  <c r="G16" i="1"/>
  <c r="H13" i="1"/>
  <c r="I13" i="1" s="1"/>
  <c r="G15" i="1"/>
  <c r="F11" i="1"/>
  <c r="G14" i="2" l="1"/>
  <c r="G17" i="2" s="1"/>
  <c r="H11" i="2"/>
  <c r="O12" i="2"/>
  <c r="N12" i="1"/>
  <c r="H15" i="21"/>
  <c r="I15" i="21" s="1"/>
  <c r="G18" i="21"/>
  <c r="D17" i="21"/>
  <c r="L13" i="21"/>
  <c r="G19" i="21"/>
  <c r="H16" i="21"/>
  <c r="I16" i="21" s="1"/>
  <c r="G14" i="21"/>
  <c r="O19" i="21" s="1"/>
  <c r="O12" i="21"/>
  <c r="H11" i="21"/>
  <c r="P18" i="21" s="1"/>
  <c r="G14" i="20"/>
  <c r="H11" i="20"/>
  <c r="O12" i="20"/>
  <c r="H15" i="20"/>
  <c r="I15" i="20" s="1"/>
  <c r="G18" i="20"/>
  <c r="G19" i="20"/>
  <c r="H16" i="20"/>
  <c r="I16" i="20" s="1"/>
  <c r="D17" i="20"/>
  <c r="L13" i="20"/>
  <c r="H15" i="19"/>
  <c r="I15" i="19" s="1"/>
  <c r="G18" i="19"/>
  <c r="G14" i="19"/>
  <c r="H11" i="19"/>
  <c r="O12" i="19"/>
  <c r="G19" i="19"/>
  <c r="H16" i="19"/>
  <c r="I16" i="19" s="1"/>
  <c r="D17" i="19"/>
  <c r="L13" i="19"/>
  <c r="H15" i="18"/>
  <c r="I15" i="18" s="1"/>
  <c r="G18" i="18"/>
  <c r="G14" i="18"/>
  <c r="H11" i="18"/>
  <c r="O12" i="18"/>
  <c r="G19" i="18"/>
  <c r="H16" i="18"/>
  <c r="I16" i="18" s="1"/>
  <c r="D17" i="18"/>
  <c r="L13" i="18"/>
  <c r="H15" i="17"/>
  <c r="I15" i="17" s="1"/>
  <c r="G18" i="17"/>
  <c r="D17" i="17"/>
  <c r="L13" i="17"/>
  <c r="G14" i="17"/>
  <c r="H11" i="17"/>
  <c r="O12" i="17"/>
  <c r="G19" i="17"/>
  <c r="H16" i="17"/>
  <c r="I16" i="17" s="1"/>
  <c r="L13" i="16"/>
  <c r="G14" i="16"/>
  <c r="H11" i="16"/>
  <c r="O12" i="16"/>
  <c r="L14" i="16"/>
  <c r="D20" i="16"/>
  <c r="H15" i="16"/>
  <c r="I15" i="16" s="1"/>
  <c r="G18" i="16"/>
  <c r="G19" i="16"/>
  <c r="H16" i="16"/>
  <c r="I16" i="16" s="1"/>
  <c r="H15" i="15"/>
  <c r="I15" i="15" s="1"/>
  <c r="G18" i="15"/>
  <c r="G14" i="15"/>
  <c r="H11" i="15"/>
  <c r="O12" i="15"/>
  <c r="G19" i="15"/>
  <c r="H16" i="15"/>
  <c r="I16" i="15" s="1"/>
  <c r="D17" i="15"/>
  <c r="L13" i="15"/>
  <c r="D17" i="14"/>
  <c r="L13" i="14"/>
  <c r="H15" i="14"/>
  <c r="I15" i="14" s="1"/>
  <c r="G18" i="14"/>
  <c r="G14" i="14"/>
  <c r="H11" i="14"/>
  <c r="O12" i="14"/>
  <c r="G19" i="14"/>
  <c r="H16" i="14"/>
  <c r="I16" i="14" s="1"/>
  <c r="D17" i="13"/>
  <c r="L13" i="13"/>
  <c r="G19" i="13"/>
  <c r="H16" i="13"/>
  <c r="I16" i="13" s="1"/>
  <c r="H15" i="13"/>
  <c r="I15" i="13" s="1"/>
  <c r="G18" i="13"/>
  <c r="G14" i="13"/>
  <c r="H11" i="13"/>
  <c r="O12" i="13"/>
  <c r="G19" i="11"/>
  <c r="H16" i="11"/>
  <c r="I16" i="11" s="1"/>
  <c r="H15" i="11"/>
  <c r="I15" i="11" s="1"/>
  <c r="G18" i="11"/>
  <c r="D17" i="11"/>
  <c r="L13" i="11"/>
  <c r="G14" i="11"/>
  <c r="H11" i="11"/>
  <c r="O12" i="11"/>
  <c r="I11" i="10"/>
  <c r="P12" i="10"/>
  <c r="G19" i="10"/>
  <c r="H16" i="10"/>
  <c r="I16" i="10" s="1"/>
  <c r="H15" i="10"/>
  <c r="I15" i="10" s="1"/>
  <c r="G18" i="10"/>
  <c r="D17" i="10"/>
  <c r="L13" i="10"/>
  <c r="H14" i="10"/>
  <c r="O13" i="10"/>
  <c r="G17" i="10"/>
  <c r="H15" i="9"/>
  <c r="I15" i="9" s="1"/>
  <c r="G18" i="9"/>
  <c r="L13" i="9"/>
  <c r="D17" i="9"/>
  <c r="H11" i="9"/>
  <c r="G14" i="9"/>
  <c r="O12" i="9"/>
  <c r="G19" i="9"/>
  <c r="H16" i="9"/>
  <c r="I16" i="9" s="1"/>
  <c r="D17" i="8"/>
  <c r="L13" i="8"/>
  <c r="H15" i="8"/>
  <c r="I15" i="8" s="1"/>
  <c r="G18" i="8"/>
  <c r="G19" i="8"/>
  <c r="H16" i="8"/>
  <c r="I16" i="8" s="1"/>
  <c r="G14" i="8"/>
  <c r="H11" i="8"/>
  <c r="O12" i="8"/>
  <c r="H15" i="7"/>
  <c r="I15" i="7" s="1"/>
  <c r="G18" i="7"/>
  <c r="G14" i="7"/>
  <c r="H11" i="7"/>
  <c r="O12" i="7"/>
  <c r="G19" i="7"/>
  <c r="H16" i="7"/>
  <c r="I16" i="7" s="1"/>
  <c r="D17" i="7"/>
  <c r="L13" i="7"/>
  <c r="H15" i="6"/>
  <c r="I15" i="6" s="1"/>
  <c r="G18" i="6"/>
  <c r="D17" i="6"/>
  <c r="L13" i="6"/>
  <c r="G14" i="6"/>
  <c r="H11" i="6"/>
  <c r="O12" i="6"/>
  <c r="G19" i="6"/>
  <c r="H16" i="6"/>
  <c r="I16" i="6" s="1"/>
  <c r="H16" i="5"/>
  <c r="I16" i="5" s="1"/>
  <c r="G19" i="5"/>
  <c r="I11" i="5"/>
  <c r="P12" i="5"/>
  <c r="G21" i="5"/>
  <c r="H18" i="5"/>
  <c r="I18" i="5" s="1"/>
  <c r="G17" i="5"/>
  <c r="H14" i="5"/>
  <c r="O13" i="5"/>
  <c r="D17" i="5"/>
  <c r="L13" i="5"/>
  <c r="G14" i="4"/>
  <c r="H11" i="4"/>
  <c r="O12" i="4"/>
  <c r="H15" i="4"/>
  <c r="I15" i="4" s="1"/>
  <c r="G18" i="4"/>
  <c r="G19" i="4"/>
  <c r="H16" i="4"/>
  <c r="I16" i="4" s="1"/>
  <c r="D17" i="4"/>
  <c r="L13" i="4"/>
  <c r="P12" i="3"/>
  <c r="I11" i="3"/>
  <c r="H16" i="3"/>
  <c r="I16" i="3" s="1"/>
  <c r="G19" i="3"/>
  <c r="H14" i="3"/>
  <c r="O13" i="3"/>
  <c r="G17" i="3"/>
  <c r="D17" i="3"/>
  <c r="L13" i="3"/>
  <c r="H15" i="3"/>
  <c r="I15" i="3" s="1"/>
  <c r="G18" i="3"/>
  <c r="H14" i="2"/>
  <c r="O13" i="2"/>
  <c r="H15" i="2"/>
  <c r="I15" i="2" s="1"/>
  <c r="G18" i="2"/>
  <c r="P12" i="2"/>
  <c r="I11" i="2"/>
  <c r="L13" i="2"/>
  <c r="L14" i="2"/>
  <c r="D20" i="2"/>
  <c r="G19" i="2"/>
  <c r="H16" i="2"/>
  <c r="I16" i="2" s="1"/>
  <c r="H15" i="1"/>
  <c r="G18" i="1"/>
  <c r="G19" i="1"/>
  <c r="H16" i="1"/>
  <c r="I16" i="1" s="1"/>
  <c r="F14" i="1"/>
  <c r="F17" i="1"/>
  <c r="F20" i="1"/>
  <c r="F23" i="1"/>
  <c r="G11" i="1"/>
  <c r="C14" i="1"/>
  <c r="C17" i="1"/>
  <c r="C20" i="1"/>
  <c r="C23" i="1"/>
  <c r="C11" i="1"/>
  <c r="D11" i="1" s="1"/>
  <c r="O12" i="1" l="1"/>
  <c r="L12" i="1"/>
  <c r="H19" i="21"/>
  <c r="I19" i="21" s="1"/>
  <c r="G22" i="21"/>
  <c r="I11" i="21"/>
  <c r="Q18" i="21" s="1"/>
  <c r="P12" i="21"/>
  <c r="L14" i="21"/>
  <c r="D20" i="21"/>
  <c r="G17" i="21"/>
  <c r="O20" i="21" s="1"/>
  <c r="H14" i="21"/>
  <c r="P19" i="21" s="1"/>
  <c r="O13" i="21"/>
  <c r="G21" i="21"/>
  <c r="H18" i="21"/>
  <c r="I18" i="21" s="1"/>
  <c r="G21" i="20"/>
  <c r="H18" i="20"/>
  <c r="I18" i="20" s="1"/>
  <c r="L14" i="20"/>
  <c r="D20" i="20"/>
  <c r="I11" i="20"/>
  <c r="P12" i="20"/>
  <c r="G17" i="20"/>
  <c r="H14" i="20"/>
  <c r="O13" i="20"/>
  <c r="H19" i="20"/>
  <c r="I19" i="20" s="1"/>
  <c r="G22" i="20"/>
  <c r="I11" i="19"/>
  <c r="P12" i="19"/>
  <c r="G17" i="19"/>
  <c r="H14" i="19"/>
  <c r="O13" i="19"/>
  <c r="L14" i="19"/>
  <c r="D20" i="19"/>
  <c r="H19" i="19"/>
  <c r="I19" i="19" s="1"/>
  <c r="G22" i="19"/>
  <c r="H18" i="19"/>
  <c r="I18" i="19" s="1"/>
  <c r="G21" i="19"/>
  <c r="G17" i="18"/>
  <c r="H14" i="18"/>
  <c r="O13" i="18"/>
  <c r="L14" i="18"/>
  <c r="D20" i="18"/>
  <c r="G21" i="18"/>
  <c r="H18" i="18"/>
  <c r="I18" i="18" s="1"/>
  <c r="I11" i="18"/>
  <c r="P12" i="18"/>
  <c r="H19" i="18"/>
  <c r="I19" i="18" s="1"/>
  <c r="G22" i="18"/>
  <c r="G17" i="17"/>
  <c r="H14" i="17"/>
  <c r="O13" i="17"/>
  <c r="H19" i="17"/>
  <c r="I19" i="17" s="1"/>
  <c r="G22" i="17"/>
  <c r="L14" i="17"/>
  <c r="D20" i="17"/>
  <c r="I11" i="17"/>
  <c r="P12" i="17"/>
  <c r="G21" i="17"/>
  <c r="H18" i="17"/>
  <c r="I18" i="17" s="1"/>
  <c r="H19" i="16"/>
  <c r="I19" i="16" s="1"/>
  <c r="G22" i="16"/>
  <c r="I11" i="16"/>
  <c r="P12" i="16"/>
  <c r="G21" i="16"/>
  <c r="H18" i="16"/>
  <c r="I18" i="16" s="1"/>
  <c r="G17" i="16"/>
  <c r="H14" i="16"/>
  <c r="O13" i="16"/>
  <c r="D23" i="16"/>
  <c r="L15" i="16"/>
  <c r="L14" i="15"/>
  <c r="D20" i="15"/>
  <c r="G17" i="15"/>
  <c r="H14" i="15"/>
  <c r="O13" i="15"/>
  <c r="G21" i="15"/>
  <c r="H18" i="15"/>
  <c r="I18" i="15" s="1"/>
  <c r="I11" i="15"/>
  <c r="P12" i="15"/>
  <c r="H19" i="15"/>
  <c r="I19" i="15" s="1"/>
  <c r="G22" i="15"/>
  <c r="G21" i="14"/>
  <c r="H18" i="14"/>
  <c r="I18" i="14" s="1"/>
  <c r="G17" i="14"/>
  <c r="H14" i="14"/>
  <c r="O13" i="14"/>
  <c r="H19" i="14"/>
  <c r="I19" i="14" s="1"/>
  <c r="G22" i="14"/>
  <c r="I11" i="14"/>
  <c r="P12" i="14"/>
  <c r="L14" i="14"/>
  <c r="D20" i="14"/>
  <c r="H19" i="13"/>
  <c r="I19" i="13" s="1"/>
  <c r="G22" i="13"/>
  <c r="I11" i="13"/>
  <c r="P12" i="13"/>
  <c r="G17" i="13"/>
  <c r="H14" i="13"/>
  <c r="O13" i="13"/>
  <c r="H18" i="13"/>
  <c r="I18" i="13" s="1"/>
  <c r="G21" i="13"/>
  <c r="L14" i="13"/>
  <c r="D20" i="13"/>
  <c r="L14" i="11"/>
  <c r="D20" i="11"/>
  <c r="G21" i="11"/>
  <c r="H18" i="11"/>
  <c r="I18" i="11" s="1"/>
  <c r="I11" i="11"/>
  <c r="P12" i="11"/>
  <c r="O13" i="11"/>
  <c r="G17" i="11"/>
  <c r="H14" i="11"/>
  <c r="H19" i="11"/>
  <c r="I19" i="11" s="1"/>
  <c r="G22" i="11"/>
  <c r="I14" i="10"/>
  <c r="P13" i="10"/>
  <c r="H19" i="10"/>
  <c r="I19" i="10" s="1"/>
  <c r="G22" i="10"/>
  <c r="L14" i="10"/>
  <c r="D20" i="10"/>
  <c r="O14" i="10"/>
  <c r="G20" i="10"/>
  <c r="H17" i="10"/>
  <c r="G21" i="10"/>
  <c r="H18" i="10"/>
  <c r="I18" i="10" s="1"/>
  <c r="Q12" i="10"/>
  <c r="I11" i="9"/>
  <c r="P12" i="9"/>
  <c r="G22" i="9"/>
  <c r="H19" i="9"/>
  <c r="I19" i="9" s="1"/>
  <c r="L14" i="9"/>
  <c r="D20" i="9"/>
  <c r="G21" i="9"/>
  <c r="H18" i="9"/>
  <c r="I18" i="9" s="1"/>
  <c r="O13" i="9"/>
  <c r="H14" i="9"/>
  <c r="G17" i="9"/>
  <c r="I11" i="8"/>
  <c r="P12" i="8"/>
  <c r="G17" i="8"/>
  <c r="H14" i="8"/>
  <c r="O13" i="8"/>
  <c r="H19" i="8"/>
  <c r="I19" i="8" s="1"/>
  <c r="G22" i="8"/>
  <c r="G21" i="8"/>
  <c r="H18" i="8"/>
  <c r="I18" i="8" s="1"/>
  <c r="L14" i="8"/>
  <c r="D20" i="8"/>
  <c r="I11" i="7"/>
  <c r="P12" i="7"/>
  <c r="O13" i="7"/>
  <c r="H14" i="7"/>
  <c r="G17" i="7"/>
  <c r="L14" i="7"/>
  <c r="D20" i="7"/>
  <c r="G21" i="7"/>
  <c r="H18" i="7"/>
  <c r="I18" i="7" s="1"/>
  <c r="H19" i="7"/>
  <c r="I19" i="7" s="1"/>
  <c r="G22" i="7"/>
  <c r="G17" i="6"/>
  <c r="H14" i="6"/>
  <c r="O13" i="6"/>
  <c r="L14" i="6"/>
  <c r="D20" i="6"/>
  <c r="G21" i="6"/>
  <c r="H18" i="6"/>
  <c r="I18" i="6" s="1"/>
  <c r="H19" i="6"/>
  <c r="I19" i="6" s="1"/>
  <c r="G22" i="6"/>
  <c r="I11" i="6"/>
  <c r="P12" i="6"/>
  <c r="L14" i="5"/>
  <c r="D20" i="5"/>
  <c r="G24" i="5"/>
  <c r="J21" i="5" s="1"/>
  <c r="H21" i="5"/>
  <c r="I21" i="5" s="1"/>
  <c r="I14" i="5"/>
  <c r="P13" i="5"/>
  <c r="G20" i="5"/>
  <c r="H17" i="5"/>
  <c r="O14" i="5"/>
  <c r="Q12" i="5"/>
  <c r="H19" i="5"/>
  <c r="I19" i="5" s="1"/>
  <c r="G22" i="5"/>
  <c r="L14" i="4"/>
  <c r="D20" i="4"/>
  <c r="I11" i="4"/>
  <c r="P12" i="4"/>
  <c r="G17" i="4"/>
  <c r="H14" i="4"/>
  <c r="O13" i="4"/>
  <c r="G21" i="4"/>
  <c r="H18" i="4"/>
  <c r="I18" i="4" s="1"/>
  <c r="H19" i="4"/>
  <c r="I19" i="4" s="1"/>
  <c r="G22" i="4"/>
  <c r="N16" i="1"/>
  <c r="N15" i="1"/>
  <c r="N14" i="1"/>
  <c r="N13" i="1"/>
  <c r="L14" i="3"/>
  <c r="D20" i="3"/>
  <c r="I14" i="3"/>
  <c r="P13" i="3"/>
  <c r="G21" i="3"/>
  <c r="H18" i="3"/>
  <c r="I18" i="3" s="1"/>
  <c r="Q12" i="3"/>
  <c r="H17" i="3"/>
  <c r="O14" i="3"/>
  <c r="G20" i="3"/>
  <c r="H19" i="3"/>
  <c r="I19" i="3" s="1"/>
  <c r="G22" i="3"/>
  <c r="G21" i="2"/>
  <c r="H18" i="2"/>
  <c r="I18" i="2" s="1"/>
  <c r="L15" i="2"/>
  <c r="D23" i="2"/>
  <c r="Q12" i="2"/>
  <c r="H19" i="2"/>
  <c r="I19" i="2" s="1"/>
  <c r="G22" i="2"/>
  <c r="H17" i="2"/>
  <c r="O14" i="2"/>
  <c r="G20" i="2"/>
  <c r="I14" i="2"/>
  <c r="P13" i="2"/>
  <c r="I15" i="1"/>
  <c r="H18" i="1"/>
  <c r="G21" i="1"/>
  <c r="H19" i="1"/>
  <c r="I19" i="1" s="1"/>
  <c r="G22" i="1"/>
  <c r="H11" i="1"/>
  <c r="D14" i="1"/>
  <c r="G14" i="1"/>
  <c r="O13" i="1" s="1"/>
  <c r="P12" i="1" l="1"/>
  <c r="D23" i="21"/>
  <c r="L15" i="21"/>
  <c r="G24" i="21"/>
  <c r="J21" i="21" s="1"/>
  <c r="H21" i="21"/>
  <c r="I21" i="21" s="1"/>
  <c r="I14" i="21"/>
  <c r="Q19" i="21" s="1"/>
  <c r="P13" i="21"/>
  <c r="O14" i="21"/>
  <c r="G20" i="21"/>
  <c r="O21" i="21" s="1"/>
  <c r="H17" i="21"/>
  <c r="P20" i="21" s="1"/>
  <c r="Q12" i="21"/>
  <c r="G25" i="21"/>
  <c r="J22" i="21" s="1"/>
  <c r="H22" i="21"/>
  <c r="I22" i="21" s="1"/>
  <c r="O14" i="20"/>
  <c r="G20" i="20"/>
  <c r="H17" i="20"/>
  <c r="Q12" i="20"/>
  <c r="D23" i="20"/>
  <c r="L15" i="20"/>
  <c r="G24" i="20"/>
  <c r="J21" i="20" s="1"/>
  <c r="H21" i="20"/>
  <c r="I21" i="20" s="1"/>
  <c r="I14" i="20"/>
  <c r="P13" i="20"/>
  <c r="G25" i="20"/>
  <c r="J22" i="20" s="1"/>
  <c r="H22" i="20"/>
  <c r="I22" i="20" s="1"/>
  <c r="I14" i="19"/>
  <c r="P13" i="19"/>
  <c r="D23" i="19"/>
  <c r="L15" i="19"/>
  <c r="G25" i="19"/>
  <c r="J22" i="19" s="1"/>
  <c r="H22" i="19"/>
  <c r="I22" i="19" s="1"/>
  <c r="O14" i="19"/>
  <c r="G20" i="19"/>
  <c r="H17" i="19"/>
  <c r="G24" i="19"/>
  <c r="J21" i="19" s="1"/>
  <c r="H21" i="19"/>
  <c r="I21" i="19" s="1"/>
  <c r="Q12" i="19"/>
  <c r="D23" i="18"/>
  <c r="L15" i="18"/>
  <c r="I14" i="18"/>
  <c r="P13" i="18"/>
  <c r="Q12" i="18"/>
  <c r="O14" i="18"/>
  <c r="G20" i="18"/>
  <c r="H17" i="18"/>
  <c r="G24" i="18"/>
  <c r="J21" i="18" s="1"/>
  <c r="H21" i="18"/>
  <c r="I21" i="18" s="1"/>
  <c r="G25" i="18"/>
  <c r="H22" i="18"/>
  <c r="I22" i="18" s="1"/>
  <c r="G25" i="17"/>
  <c r="J22" i="17" s="1"/>
  <c r="H22" i="17"/>
  <c r="I22" i="17" s="1"/>
  <c r="Q12" i="17"/>
  <c r="I14" i="17"/>
  <c r="P13" i="17"/>
  <c r="G24" i="17"/>
  <c r="J21" i="17" s="1"/>
  <c r="H21" i="17"/>
  <c r="I21" i="17" s="1"/>
  <c r="O14" i="17"/>
  <c r="G20" i="17"/>
  <c r="H17" i="17"/>
  <c r="D23" i="17"/>
  <c r="L15" i="17"/>
  <c r="G24" i="16"/>
  <c r="J21" i="16" s="1"/>
  <c r="H21" i="16"/>
  <c r="I21" i="16" s="1"/>
  <c r="L16" i="16"/>
  <c r="I14" i="16"/>
  <c r="P13" i="16"/>
  <c r="Q12" i="16"/>
  <c r="G25" i="16"/>
  <c r="J22" i="16" s="1"/>
  <c r="H22" i="16"/>
  <c r="I22" i="16" s="1"/>
  <c r="O14" i="16"/>
  <c r="G20" i="16"/>
  <c r="H17" i="16"/>
  <c r="O14" i="15"/>
  <c r="G20" i="15"/>
  <c r="H17" i="15"/>
  <c r="Q12" i="15"/>
  <c r="I14" i="15"/>
  <c r="P13" i="15"/>
  <c r="G24" i="15"/>
  <c r="J21" i="15" s="1"/>
  <c r="H21" i="15"/>
  <c r="I21" i="15" s="1"/>
  <c r="D23" i="15"/>
  <c r="L15" i="15"/>
  <c r="G25" i="15"/>
  <c r="J22" i="15" s="1"/>
  <c r="H22" i="15"/>
  <c r="I22" i="15" s="1"/>
  <c r="O14" i="14"/>
  <c r="G20" i="14"/>
  <c r="H17" i="14"/>
  <c r="I14" i="14"/>
  <c r="P13" i="14"/>
  <c r="Q12" i="14"/>
  <c r="G25" i="14"/>
  <c r="J22" i="14" s="1"/>
  <c r="H22" i="14"/>
  <c r="I22" i="14" s="1"/>
  <c r="D23" i="14"/>
  <c r="L15" i="14"/>
  <c r="G24" i="14"/>
  <c r="J21" i="14" s="1"/>
  <c r="H21" i="14"/>
  <c r="I21" i="14" s="1"/>
  <c r="O14" i="13"/>
  <c r="G20" i="13"/>
  <c r="H17" i="13"/>
  <c r="Q12" i="13"/>
  <c r="G24" i="13"/>
  <c r="H21" i="13"/>
  <c r="I21" i="13" s="1"/>
  <c r="H22" i="13"/>
  <c r="I22" i="13" s="1"/>
  <c r="G25" i="13"/>
  <c r="J22" i="13" s="1"/>
  <c r="D23" i="13"/>
  <c r="L15" i="13"/>
  <c r="I14" i="13"/>
  <c r="P13" i="13"/>
  <c r="I14" i="11"/>
  <c r="P13" i="11"/>
  <c r="D23" i="11"/>
  <c r="L15" i="11"/>
  <c r="G25" i="11"/>
  <c r="H22" i="11"/>
  <c r="I22" i="11" s="1"/>
  <c r="Q12" i="11"/>
  <c r="O14" i="11"/>
  <c r="G20" i="11"/>
  <c r="H17" i="11"/>
  <c r="H21" i="11"/>
  <c r="I21" i="11" s="1"/>
  <c r="G24" i="11"/>
  <c r="G25" i="10"/>
  <c r="J22" i="10" s="1"/>
  <c r="H22" i="10"/>
  <c r="I22" i="10" s="1"/>
  <c r="G24" i="10"/>
  <c r="J21" i="10" s="1"/>
  <c r="H21" i="10"/>
  <c r="I21" i="10" s="1"/>
  <c r="D23" i="10"/>
  <c r="L15" i="10"/>
  <c r="P14" i="10"/>
  <c r="I17" i="10"/>
  <c r="Q13" i="10"/>
  <c r="G23" i="10"/>
  <c r="J20" i="10" s="1"/>
  <c r="H20" i="10"/>
  <c r="O15" i="10"/>
  <c r="I14" i="9"/>
  <c r="P13" i="9"/>
  <c r="G25" i="9"/>
  <c r="J22" i="9" s="1"/>
  <c r="H22" i="9"/>
  <c r="I22" i="9" s="1"/>
  <c r="G24" i="9"/>
  <c r="J21" i="9"/>
  <c r="H21" i="9"/>
  <c r="I21" i="9" s="1"/>
  <c r="O14" i="9"/>
  <c r="G20" i="9"/>
  <c r="H17" i="9"/>
  <c r="D23" i="9"/>
  <c r="L15" i="9"/>
  <c r="Q12" i="9"/>
  <c r="D23" i="8"/>
  <c r="L15" i="8"/>
  <c r="G24" i="8"/>
  <c r="J21" i="8" s="1"/>
  <c r="H21" i="8"/>
  <c r="I21" i="8" s="1"/>
  <c r="I14" i="8"/>
  <c r="P13" i="8"/>
  <c r="O14" i="8"/>
  <c r="G20" i="8"/>
  <c r="H17" i="8"/>
  <c r="G25" i="8"/>
  <c r="J22" i="8" s="1"/>
  <c r="H22" i="8"/>
  <c r="I22" i="8" s="1"/>
  <c r="Q12" i="8"/>
  <c r="O14" i="7"/>
  <c r="G20" i="7"/>
  <c r="H17" i="7"/>
  <c r="I14" i="7"/>
  <c r="P13" i="7"/>
  <c r="D23" i="7"/>
  <c r="L15" i="7"/>
  <c r="G25" i="7"/>
  <c r="J22" i="7" s="1"/>
  <c r="H22" i="7"/>
  <c r="I22" i="7" s="1"/>
  <c r="G24" i="7"/>
  <c r="J21" i="7" s="1"/>
  <c r="H21" i="7"/>
  <c r="I21" i="7" s="1"/>
  <c r="Q12" i="7"/>
  <c r="I14" i="6"/>
  <c r="P13" i="6"/>
  <c r="D23" i="6"/>
  <c r="L15" i="6"/>
  <c r="O14" i="6"/>
  <c r="G20" i="6"/>
  <c r="H17" i="6"/>
  <c r="G24" i="6"/>
  <c r="J21" i="6" s="1"/>
  <c r="H21" i="6"/>
  <c r="I21" i="6" s="1"/>
  <c r="Q12" i="6"/>
  <c r="G25" i="6"/>
  <c r="J22" i="6" s="1"/>
  <c r="H22" i="6"/>
  <c r="I22" i="6" s="1"/>
  <c r="Q13" i="5"/>
  <c r="P14" i="5"/>
  <c r="I17" i="5"/>
  <c r="H24" i="5"/>
  <c r="I24" i="5" s="1"/>
  <c r="J12" i="5"/>
  <c r="J24" i="5"/>
  <c r="J15" i="5"/>
  <c r="J18" i="5"/>
  <c r="H20" i="5"/>
  <c r="O15" i="5"/>
  <c r="G23" i="5"/>
  <c r="J20" i="5" s="1"/>
  <c r="D23" i="5"/>
  <c r="L15" i="5"/>
  <c r="G25" i="5"/>
  <c r="J22" i="5" s="1"/>
  <c r="H22" i="5"/>
  <c r="I22" i="5" s="1"/>
  <c r="Q12" i="4"/>
  <c r="O14" i="4"/>
  <c r="G20" i="4"/>
  <c r="H17" i="4"/>
  <c r="G25" i="4"/>
  <c r="H22" i="4"/>
  <c r="I22" i="4" s="1"/>
  <c r="G24" i="4"/>
  <c r="J21" i="4" s="1"/>
  <c r="H21" i="4"/>
  <c r="I21" i="4" s="1"/>
  <c r="I14" i="4"/>
  <c r="P13" i="4"/>
  <c r="D23" i="4"/>
  <c r="L15" i="4"/>
  <c r="L13" i="1"/>
  <c r="L15" i="3"/>
  <c r="D23" i="3"/>
  <c r="H22" i="3"/>
  <c r="I22" i="3" s="1"/>
  <c r="G25" i="3"/>
  <c r="J22" i="3" s="1"/>
  <c r="H21" i="3"/>
  <c r="I21" i="3" s="1"/>
  <c r="G24" i="3"/>
  <c r="O15" i="3"/>
  <c r="G23" i="3"/>
  <c r="J20" i="3" s="1"/>
  <c r="H20" i="3"/>
  <c r="I17" i="3"/>
  <c r="P14" i="3"/>
  <c r="Q13" i="3"/>
  <c r="Q13" i="2"/>
  <c r="H22" i="2"/>
  <c r="I22" i="2" s="1"/>
  <c r="G25" i="2"/>
  <c r="J22" i="2" s="1"/>
  <c r="L16" i="2"/>
  <c r="H21" i="2"/>
  <c r="I21" i="2" s="1"/>
  <c r="G24" i="2"/>
  <c r="J21" i="2" s="1"/>
  <c r="G23" i="2"/>
  <c r="H20" i="2"/>
  <c r="O15" i="2"/>
  <c r="I17" i="2"/>
  <c r="P14" i="2"/>
  <c r="I18" i="1"/>
  <c r="I11" i="1"/>
  <c r="D17" i="1"/>
  <c r="H22" i="1"/>
  <c r="I22" i="1" s="1"/>
  <c r="G25" i="1"/>
  <c r="J22" i="1" s="1"/>
  <c r="H21" i="1"/>
  <c r="G24" i="1"/>
  <c r="H14" i="1"/>
  <c r="G17" i="1"/>
  <c r="Q12" i="1" l="1"/>
  <c r="Q13" i="21"/>
  <c r="H24" i="21"/>
  <c r="I24" i="21" s="1"/>
  <c r="J24" i="21"/>
  <c r="J12" i="21"/>
  <c r="J15" i="21"/>
  <c r="J18" i="21"/>
  <c r="G23" i="21"/>
  <c r="H20" i="21"/>
  <c r="P21" i="21" s="1"/>
  <c r="O15" i="21"/>
  <c r="P14" i="21"/>
  <c r="I17" i="21"/>
  <c r="Q20" i="21" s="1"/>
  <c r="L16" i="21"/>
  <c r="J25" i="21"/>
  <c r="H25" i="21"/>
  <c r="I25" i="21" s="1"/>
  <c r="J13" i="21"/>
  <c r="J16" i="21"/>
  <c r="J19" i="21"/>
  <c r="P14" i="20"/>
  <c r="I17" i="20"/>
  <c r="Q13" i="20"/>
  <c r="H24" i="20"/>
  <c r="I24" i="20" s="1"/>
  <c r="J24" i="20"/>
  <c r="J12" i="20"/>
  <c r="J15" i="20"/>
  <c r="J18" i="20"/>
  <c r="G23" i="20"/>
  <c r="J20" i="20" s="1"/>
  <c r="H20" i="20"/>
  <c r="O15" i="20"/>
  <c r="J25" i="20"/>
  <c r="H25" i="20"/>
  <c r="I25" i="20" s="1"/>
  <c r="J13" i="20"/>
  <c r="J16" i="20"/>
  <c r="J19" i="20"/>
  <c r="L16" i="20"/>
  <c r="H24" i="19"/>
  <c r="I24" i="19" s="1"/>
  <c r="J24" i="19"/>
  <c r="J12" i="19"/>
  <c r="J15" i="19"/>
  <c r="J18" i="19"/>
  <c r="J25" i="19"/>
  <c r="H25" i="19"/>
  <c r="I25" i="19" s="1"/>
  <c r="J13" i="19"/>
  <c r="J16" i="19"/>
  <c r="J19" i="19"/>
  <c r="P14" i="19"/>
  <c r="I17" i="19"/>
  <c r="G23" i="19"/>
  <c r="H20" i="19"/>
  <c r="O15" i="19"/>
  <c r="L16" i="19"/>
  <c r="Q13" i="19"/>
  <c r="P14" i="18"/>
  <c r="I17" i="18"/>
  <c r="Q13" i="18"/>
  <c r="H24" i="18"/>
  <c r="I24" i="18" s="1"/>
  <c r="J24" i="18"/>
  <c r="J12" i="18"/>
  <c r="J15" i="18"/>
  <c r="J18" i="18"/>
  <c r="J25" i="18"/>
  <c r="H25" i="18"/>
  <c r="I25" i="18" s="1"/>
  <c r="J13" i="18"/>
  <c r="J16" i="18"/>
  <c r="J19" i="18"/>
  <c r="J22" i="18"/>
  <c r="G23" i="18"/>
  <c r="H20" i="18"/>
  <c r="O15" i="18"/>
  <c r="L16" i="18"/>
  <c r="G23" i="17"/>
  <c r="H20" i="17"/>
  <c r="O15" i="17"/>
  <c r="P14" i="17"/>
  <c r="I17" i="17"/>
  <c r="Q13" i="17"/>
  <c r="L16" i="17"/>
  <c r="H24" i="17"/>
  <c r="I24" i="17" s="1"/>
  <c r="J24" i="17"/>
  <c r="J12" i="17"/>
  <c r="J15" i="17"/>
  <c r="J18" i="17"/>
  <c r="J25" i="17"/>
  <c r="H25" i="17"/>
  <c r="I25" i="17" s="1"/>
  <c r="J13" i="17"/>
  <c r="J16" i="17"/>
  <c r="J19" i="17"/>
  <c r="G23" i="16"/>
  <c r="J20" i="16" s="1"/>
  <c r="H20" i="16"/>
  <c r="O15" i="16"/>
  <c r="J25" i="16"/>
  <c r="H25" i="16"/>
  <c r="I25" i="16" s="1"/>
  <c r="J13" i="16"/>
  <c r="J16" i="16"/>
  <c r="J19" i="16"/>
  <c r="Q13" i="16"/>
  <c r="P14" i="16"/>
  <c r="I17" i="16"/>
  <c r="H24" i="16"/>
  <c r="I24" i="16" s="1"/>
  <c r="J24" i="16"/>
  <c r="J12" i="16"/>
  <c r="J15" i="16"/>
  <c r="J18" i="16"/>
  <c r="L16" i="15"/>
  <c r="P14" i="15"/>
  <c r="I17" i="15"/>
  <c r="H24" i="15"/>
  <c r="I24" i="15" s="1"/>
  <c r="J24" i="15"/>
  <c r="J12" i="15"/>
  <c r="J15" i="15"/>
  <c r="J18" i="15"/>
  <c r="G23" i="15"/>
  <c r="H20" i="15"/>
  <c r="O15" i="15"/>
  <c r="J25" i="15"/>
  <c r="H25" i="15"/>
  <c r="I25" i="15" s="1"/>
  <c r="J13" i="15"/>
  <c r="J16" i="15"/>
  <c r="J19" i="15"/>
  <c r="Q13" i="15"/>
  <c r="P14" i="14"/>
  <c r="I17" i="14"/>
  <c r="Q13" i="14"/>
  <c r="G23" i="14"/>
  <c r="H20" i="14"/>
  <c r="O15" i="14"/>
  <c r="L16" i="14"/>
  <c r="J25" i="14"/>
  <c r="H25" i="14"/>
  <c r="I25" i="14" s="1"/>
  <c r="J13" i="14"/>
  <c r="J16" i="14"/>
  <c r="J19" i="14"/>
  <c r="H24" i="14"/>
  <c r="I24" i="14" s="1"/>
  <c r="J24" i="14"/>
  <c r="J12" i="14"/>
  <c r="J15" i="14"/>
  <c r="J18" i="14"/>
  <c r="J24" i="13"/>
  <c r="H24" i="13"/>
  <c r="I24" i="13" s="1"/>
  <c r="J12" i="13"/>
  <c r="J15" i="13"/>
  <c r="J18" i="13"/>
  <c r="L16" i="13"/>
  <c r="G23" i="13"/>
  <c r="J20" i="13" s="1"/>
  <c r="H20" i="13"/>
  <c r="O15" i="13"/>
  <c r="P14" i="13"/>
  <c r="I17" i="13"/>
  <c r="J25" i="13"/>
  <c r="H25" i="13"/>
  <c r="I25" i="13" s="1"/>
  <c r="J13" i="13"/>
  <c r="J16" i="13"/>
  <c r="J19" i="13"/>
  <c r="Q13" i="13"/>
  <c r="J21" i="13"/>
  <c r="P14" i="11"/>
  <c r="I17" i="11"/>
  <c r="G23" i="11"/>
  <c r="H20" i="11"/>
  <c r="O15" i="11"/>
  <c r="L16" i="11"/>
  <c r="J25" i="11"/>
  <c r="H25" i="11"/>
  <c r="I25" i="11" s="1"/>
  <c r="J13" i="11"/>
  <c r="J16" i="11"/>
  <c r="J19" i="11"/>
  <c r="J22" i="11"/>
  <c r="H24" i="11"/>
  <c r="I24" i="11" s="1"/>
  <c r="J24" i="11"/>
  <c r="J12" i="11"/>
  <c r="J15" i="11"/>
  <c r="J18" i="11"/>
  <c r="J21" i="11"/>
  <c r="Q13" i="11"/>
  <c r="R15" i="10"/>
  <c r="H24" i="10"/>
  <c r="I24" i="10" s="1"/>
  <c r="J24" i="10"/>
  <c r="J12" i="10"/>
  <c r="J15" i="10"/>
  <c r="J18" i="10"/>
  <c r="H23" i="10"/>
  <c r="O16" i="10"/>
  <c r="J23" i="10"/>
  <c r="J11" i="10"/>
  <c r="J14" i="10"/>
  <c r="J17" i="10"/>
  <c r="L16" i="10"/>
  <c r="Q14" i="10"/>
  <c r="I20" i="10"/>
  <c r="P15" i="10"/>
  <c r="J25" i="10"/>
  <c r="H25" i="10"/>
  <c r="I25" i="10" s="1"/>
  <c r="J13" i="10"/>
  <c r="J16" i="10"/>
  <c r="J19" i="10"/>
  <c r="H24" i="9"/>
  <c r="I24" i="9" s="1"/>
  <c r="J24" i="9"/>
  <c r="J12" i="9"/>
  <c r="J15" i="9"/>
  <c r="J18" i="9"/>
  <c r="P14" i="9"/>
  <c r="I17" i="9"/>
  <c r="J25" i="9"/>
  <c r="H25" i="9"/>
  <c r="I25" i="9" s="1"/>
  <c r="J13" i="9"/>
  <c r="J16" i="9"/>
  <c r="J19" i="9"/>
  <c r="L16" i="9"/>
  <c r="G23" i="9"/>
  <c r="J20" i="9" s="1"/>
  <c r="H20" i="9"/>
  <c r="O15" i="9"/>
  <c r="Q13" i="9"/>
  <c r="Q13" i="8"/>
  <c r="J25" i="8"/>
  <c r="H25" i="8"/>
  <c r="I25" i="8" s="1"/>
  <c r="J13" i="8"/>
  <c r="J16" i="8"/>
  <c r="J19" i="8"/>
  <c r="H24" i="8"/>
  <c r="I24" i="8" s="1"/>
  <c r="J24" i="8"/>
  <c r="J12" i="8"/>
  <c r="J15" i="8"/>
  <c r="J18" i="8"/>
  <c r="P14" i="8"/>
  <c r="I17" i="8"/>
  <c r="G23" i="8"/>
  <c r="J20" i="8" s="1"/>
  <c r="H20" i="8"/>
  <c r="O15" i="8"/>
  <c r="L16" i="8"/>
  <c r="H24" i="7"/>
  <c r="I24" i="7" s="1"/>
  <c r="J24" i="7"/>
  <c r="J12" i="7"/>
  <c r="J15" i="7"/>
  <c r="J18" i="7"/>
  <c r="G23" i="7"/>
  <c r="H20" i="7"/>
  <c r="O15" i="7"/>
  <c r="Q13" i="7"/>
  <c r="P14" i="7"/>
  <c r="I17" i="7"/>
  <c r="J25" i="7"/>
  <c r="H25" i="7"/>
  <c r="I25" i="7" s="1"/>
  <c r="J13" i="7"/>
  <c r="J16" i="7"/>
  <c r="J19" i="7"/>
  <c r="L16" i="7"/>
  <c r="L16" i="6"/>
  <c r="G23" i="6"/>
  <c r="H20" i="6"/>
  <c r="O15" i="6"/>
  <c r="H24" i="6"/>
  <c r="I24" i="6" s="1"/>
  <c r="J24" i="6"/>
  <c r="J12" i="6"/>
  <c r="J15" i="6"/>
  <c r="J18" i="6"/>
  <c r="P14" i="6"/>
  <c r="I17" i="6"/>
  <c r="Q13" i="6"/>
  <c r="J25" i="6"/>
  <c r="H25" i="6"/>
  <c r="I25" i="6" s="1"/>
  <c r="J13" i="6"/>
  <c r="J16" i="6"/>
  <c r="J19" i="6"/>
  <c r="L16" i="5"/>
  <c r="H23" i="5"/>
  <c r="O16" i="5"/>
  <c r="J23" i="5"/>
  <c r="J11" i="5"/>
  <c r="J14" i="5"/>
  <c r="J17" i="5"/>
  <c r="Q14" i="5"/>
  <c r="P15" i="5"/>
  <c r="I20" i="5"/>
  <c r="J25" i="5"/>
  <c r="H25" i="5"/>
  <c r="I25" i="5" s="1"/>
  <c r="J13" i="5"/>
  <c r="J16" i="5"/>
  <c r="J19" i="5"/>
  <c r="R15" i="5"/>
  <c r="P14" i="4"/>
  <c r="I17" i="4"/>
  <c r="Q13" i="4"/>
  <c r="J25" i="4"/>
  <c r="H25" i="4"/>
  <c r="I25" i="4" s="1"/>
  <c r="J13" i="4"/>
  <c r="J16" i="4"/>
  <c r="J19" i="4"/>
  <c r="L16" i="4"/>
  <c r="G23" i="4"/>
  <c r="J20" i="4" s="1"/>
  <c r="H20" i="4"/>
  <c r="O15" i="4"/>
  <c r="H24" i="4"/>
  <c r="I24" i="4" s="1"/>
  <c r="J24" i="4"/>
  <c r="J12" i="4"/>
  <c r="J15" i="4"/>
  <c r="J18" i="4"/>
  <c r="J22" i="4"/>
  <c r="O14" i="1"/>
  <c r="L14" i="1"/>
  <c r="P13" i="1"/>
  <c r="J24" i="3"/>
  <c r="H24" i="3"/>
  <c r="I24" i="3" s="1"/>
  <c r="J12" i="3"/>
  <c r="J15" i="3"/>
  <c r="J18" i="3"/>
  <c r="L16" i="3"/>
  <c r="Q14" i="3"/>
  <c r="I20" i="3"/>
  <c r="P15" i="3"/>
  <c r="J25" i="3"/>
  <c r="H25" i="3"/>
  <c r="I25" i="3" s="1"/>
  <c r="J13" i="3"/>
  <c r="J16" i="3"/>
  <c r="J19" i="3"/>
  <c r="H23" i="3"/>
  <c r="O16" i="3"/>
  <c r="J23" i="3"/>
  <c r="J11" i="3"/>
  <c r="J14" i="3"/>
  <c r="J17" i="3"/>
  <c r="J21" i="3"/>
  <c r="R15" i="3" s="1"/>
  <c r="Q14" i="2"/>
  <c r="H23" i="2"/>
  <c r="O16" i="2"/>
  <c r="J23" i="2"/>
  <c r="J11" i="2"/>
  <c r="J14" i="2"/>
  <c r="J17" i="2"/>
  <c r="J20" i="2"/>
  <c r="I20" i="2"/>
  <c r="P15" i="2"/>
  <c r="H24" i="2"/>
  <c r="I24" i="2" s="1"/>
  <c r="J24" i="2"/>
  <c r="J12" i="2"/>
  <c r="J15" i="2"/>
  <c r="J18" i="2"/>
  <c r="J25" i="2"/>
  <c r="H25" i="2"/>
  <c r="I25" i="2" s="1"/>
  <c r="J13" i="2"/>
  <c r="J16" i="2"/>
  <c r="J19" i="2"/>
  <c r="J21" i="1"/>
  <c r="I21" i="1"/>
  <c r="I14" i="1"/>
  <c r="D20" i="1"/>
  <c r="H24" i="1"/>
  <c r="J12" i="1"/>
  <c r="J24" i="1"/>
  <c r="J15" i="1"/>
  <c r="J18" i="1"/>
  <c r="J25" i="1"/>
  <c r="H25" i="1"/>
  <c r="I25" i="1" s="1"/>
  <c r="J13" i="1"/>
  <c r="J16" i="1"/>
  <c r="J19" i="1"/>
  <c r="H17" i="1"/>
  <c r="G20" i="1"/>
  <c r="J20" i="21" l="1"/>
  <c r="R21" i="21" s="1"/>
  <c r="O22" i="21"/>
  <c r="R15" i="21"/>
  <c r="I20" i="21"/>
  <c r="Q21" i="21" s="1"/>
  <c r="P15" i="21"/>
  <c r="Q14" i="21"/>
  <c r="H23" i="21"/>
  <c r="P22" i="21" s="1"/>
  <c r="O16" i="21"/>
  <c r="J23" i="21"/>
  <c r="R22" i="21" s="1"/>
  <c r="J11" i="21"/>
  <c r="R18" i="21" s="1"/>
  <c r="J14" i="21"/>
  <c r="R19" i="21" s="1"/>
  <c r="J17" i="21"/>
  <c r="R20" i="21" s="1"/>
  <c r="I20" i="20"/>
  <c r="P15" i="20"/>
  <c r="H23" i="20"/>
  <c r="O16" i="20"/>
  <c r="J23" i="20"/>
  <c r="J11" i="20"/>
  <c r="J14" i="20"/>
  <c r="J17" i="20"/>
  <c r="R15" i="20"/>
  <c r="Q14" i="20"/>
  <c r="I20" i="19"/>
  <c r="P15" i="19"/>
  <c r="H23" i="19"/>
  <c r="O16" i="19"/>
  <c r="J23" i="19"/>
  <c r="J11" i="19"/>
  <c r="J14" i="19"/>
  <c r="J17" i="19"/>
  <c r="J20" i="19"/>
  <c r="Q14" i="19"/>
  <c r="I20" i="18"/>
  <c r="P15" i="18"/>
  <c r="Q14" i="18"/>
  <c r="H23" i="18"/>
  <c r="O16" i="18"/>
  <c r="J23" i="18"/>
  <c r="J11" i="18"/>
  <c r="J14" i="18"/>
  <c r="J17" i="18"/>
  <c r="J20" i="18"/>
  <c r="I20" i="17"/>
  <c r="P15" i="17"/>
  <c r="H23" i="17"/>
  <c r="O16" i="17"/>
  <c r="J23" i="17"/>
  <c r="J11" i="17"/>
  <c r="J14" i="17"/>
  <c r="J17" i="17"/>
  <c r="Q14" i="17"/>
  <c r="J20" i="17"/>
  <c r="Q14" i="16"/>
  <c r="I20" i="16"/>
  <c r="P15" i="16"/>
  <c r="H23" i="16"/>
  <c r="O16" i="16"/>
  <c r="J23" i="16"/>
  <c r="J11" i="16"/>
  <c r="J14" i="16"/>
  <c r="J17" i="16"/>
  <c r="R15" i="16"/>
  <c r="I20" i="15"/>
  <c r="P15" i="15"/>
  <c r="Q14" i="15"/>
  <c r="H23" i="15"/>
  <c r="O16" i="15"/>
  <c r="J23" i="15"/>
  <c r="J11" i="15"/>
  <c r="J14" i="15"/>
  <c r="J17" i="15"/>
  <c r="J20" i="15"/>
  <c r="I20" i="14"/>
  <c r="P15" i="14"/>
  <c r="H23" i="14"/>
  <c r="O16" i="14"/>
  <c r="J23" i="14"/>
  <c r="J11" i="14"/>
  <c r="J14" i="14"/>
  <c r="J17" i="14"/>
  <c r="J20" i="14"/>
  <c r="Q14" i="14"/>
  <c r="R15" i="13"/>
  <c r="I20" i="13"/>
  <c r="P15" i="13"/>
  <c r="H23" i="13"/>
  <c r="J23" i="13"/>
  <c r="O16" i="13"/>
  <c r="J11" i="13"/>
  <c r="J14" i="13"/>
  <c r="J17" i="13"/>
  <c r="Q14" i="13"/>
  <c r="I20" i="11"/>
  <c r="P15" i="11"/>
  <c r="H23" i="11"/>
  <c r="O16" i="11"/>
  <c r="J23" i="11"/>
  <c r="J11" i="11"/>
  <c r="J14" i="11"/>
  <c r="J17" i="11"/>
  <c r="J20" i="11"/>
  <c r="Q14" i="11"/>
  <c r="R14" i="10"/>
  <c r="P16" i="10"/>
  <c r="I23" i="10"/>
  <c r="R13" i="10"/>
  <c r="R12" i="10"/>
  <c r="R16" i="10"/>
  <c r="Q15" i="10"/>
  <c r="R15" i="9"/>
  <c r="Q14" i="9"/>
  <c r="H23" i="9"/>
  <c r="O16" i="9"/>
  <c r="J23" i="9"/>
  <c r="J11" i="9"/>
  <c r="J14" i="9"/>
  <c r="J17" i="9"/>
  <c r="I20" i="9"/>
  <c r="P15" i="9"/>
  <c r="I20" i="8"/>
  <c r="P15" i="8"/>
  <c r="R15" i="8"/>
  <c r="Q14" i="8"/>
  <c r="H23" i="8"/>
  <c r="O16" i="8"/>
  <c r="J23" i="8"/>
  <c r="J11" i="8"/>
  <c r="J14" i="8"/>
  <c r="J17" i="8"/>
  <c r="Q14" i="7"/>
  <c r="H23" i="7"/>
  <c r="O16" i="7"/>
  <c r="J23" i="7"/>
  <c r="J11" i="7"/>
  <c r="J14" i="7"/>
  <c r="J17" i="7"/>
  <c r="J20" i="7"/>
  <c r="I20" i="7"/>
  <c r="P15" i="7"/>
  <c r="I20" i="6"/>
  <c r="P15" i="6"/>
  <c r="H23" i="6"/>
  <c r="O16" i="6"/>
  <c r="J23" i="6"/>
  <c r="J11" i="6"/>
  <c r="J14" i="6"/>
  <c r="J17" i="6"/>
  <c r="J20" i="6"/>
  <c r="Q14" i="6"/>
  <c r="R12" i="5"/>
  <c r="R13" i="5"/>
  <c r="R16" i="5"/>
  <c r="Q15" i="5"/>
  <c r="P16" i="5"/>
  <c r="I23" i="5"/>
  <c r="R14" i="5"/>
  <c r="R15" i="4"/>
  <c r="H23" i="4"/>
  <c r="O16" i="4"/>
  <c r="J23" i="4"/>
  <c r="J11" i="4"/>
  <c r="J14" i="4"/>
  <c r="J17" i="4"/>
  <c r="Q14" i="4"/>
  <c r="I20" i="4"/>
  <c r="P15" i="4"/>
  <c r="Q13" i="1"/>
  <c r="O15" i="1"/>
  <c r="P14" i="1"/>
  <c r="L15" i="1"/>
  <c r="R12" i="3"/>
  <c r="P16" i="3"/>
  <c r="I23" i="3"/>
  <c r="R14" i="3"/>
  <c r="R16" i="3"/>
  <c r="R13" i="3"/>
  <c r="Q15" i="3"/>
  <c r="Q15" i="2"/>
  <c r="R12" i="2"/>
  <c r="P16" i="2"/>
  <c r="I23" i="2"/>
  <c r="R15" i="2"/>
  <c r="R16" i="2"/>
  <c r="R13" i="2"/>
  <c r="R14" i="2"/>
  <c r="I24" i="1"/>
  <c r="D23" i="1"/>
  <c r="I17" i="1"/>
  <c r="H20" i="1"/>
  <c r="G23" i="1"/>
  <c r="R14" i="21" l="1"/>
  <c r="R12" i="21"/>
  <c r="R16" i="21"/>
  <c r="Q15" i="21"/>
  <c r="R13" i="21"/>
  <c r="P16" i="21"/>
  <c r="I23" i="21"/>
  <c r="Q22" i="21" s="1"/>
  <c r="R12" i="20"/>
  <c r="R16" i="20"/>
  <c r="R14" i="20"/>
  <c r="P16" i="20"/>
  <c r="I23" i="20"/>
  <c r="R13" i="20"/>
  <c r="Q15" i="20"/>
  <c r="R16" i="19"/>
  <c r="R12" i="19"/>
  <c r="P16" i="19"/>
  <c r="I23" i="19"/>
  <c r="R15" i="19"/>
  <c r="R14" i="19"/>
  <c r="Q15" i="19"/>
  <c r="R13" i="19"/>
  <c r="P16" i="18"/>
  <c r="I23" i="18"/>
  <c r="R15" i="18"/>
  <c r="R14" i="18"/>
  <c r="R13" i="18"/>
  <c r="R12" i="18"/>
  <c r="R16" i="18"/>
  <c r="Q15" i="18"/>
  <c r="P16" i="17"/>
  <c r="I23" i="17"/>
  <c r="R16" i="17"/>
  <c r="R15" i="17"/>
  <c r="R14" i="17"/>
  <c r="R12" i="17"/>
  <c r="R13" i="17"/>
  <c r="Q15" i="17"/>
  <c r="P16" i="16"/>
  <c r="I23" i="16"/>
  <c r="Q15" i="16"/>
  <c r="R12" i="16"/>
  <c r="R14" i="16"/>
  <c r="R13" i="16"/>
  <c r="R16" i="16"/>
  <c r="P16" i="15"/>
  <c r="I23" i="15"/>
  <c r="R15" i="15"/>
  <c r="R14" i="15"/>
  <c r="R13" i="15"/>
  <c r="R12" i="15"/>
  <c r="R16" i="15"/>
  <c r="Q15" i="15"/>
  <c r="R12" i="14"/>
  <c r="R16" i="14"/>
  <c r="P16" i="14"/>
  <c r="I23" i="14"/>
  <c r="R15" i="14"/>
  <c r="R14" i="14"/>
  <c r="R13" i="14"/>
  <c r="Q15" i="14"/>
  <c r="R16" i="13"/>
  <c r="R13" i="13"/>
  <c r="I23" i="13"/>
  <c r="P16" i="13"/>
  <c r="Q15" i="13"/>
  <c r="R14" i="13"/>
  <c r="R12" i="13"/>
  <c r="R16" i="11"/>
  <c r="R15" i="11"/>
  <c r="R12" i="11"/>
  <c r="P16" i="11"/>
  <c r="I23" i="11"/>
  <c r="R14" i="11"/>
  <c r="R13" i="11"/>
  <c r="Q15" i="11"/>
  <c r="Q16" i="10"/>
  <c r="R16" i="9"/>
  <c r="Q15" i="9"/>
  <c r="I23" i="9"/>
  <c r="P16" i="9"/>
  <c r="R14" i="9"/>
  <c r="R13" i="9"/>
  <c r="R12" i="9"/>
  <c r="P16" i="8"/>
  <c r="I23" i="8"/>
  <c r="R13" i="8"/>
  <c r="R12" i="8"/>
  <c r="R14" i="8"/>
  <c r="R16" i="8"/>
  <c r="Q15" i="8"/>
  <c r="R14" i="7"/>
  <c r="R12" i="7"/>
  <c r="R15" i="7"/>
  <c r="R13" i="7"/>
  <c r="R16" i="7"/>
  <c r="Q15" i="7"/>
  <c r="P16" i="7"/>
  <c r="I23" i="7"/>
  <c r="R12" i="6"/>
  <c r="R16" i="6"/>
  <c r="P16" i="6"/>
  <c r="I23" i="6"/>
  <c r="R15" i="6"/>
  <c r="R14" i="6"/>
  <c r="R13" i="6"/>
  <c r="Q15" i="6"/>
  <c r="Q16" i="5"/>
  <c r="R12" i="4"/>
  <c r="Q15" i="4"/>
  <c r="R13" i="4"/>
  <c r="R16" i="4"/>
  <c r="P16" i="4"/>
  <c r="I23" i="4"/>
  <c r="R14" i="4"/>
  <c r="L16" i="1"/>
  <c r="P15" i="1"/>
  <c r="Q14" i="1"/>
  <c r="O16" i="1"/>
  <c r="Q16" i="3"/>
  <c r="Q16" i="2"/>
  <c r="I20" i="1"/>
  <c r="H23" i="1"/>
  <c r="J23" i="1"/>
  <c r="J11" i="1"/>
  <c r="J14" i="1"/>
  <c r="J17" i="1"/>
  <c r="J20" i="1"/>
  <c r="R12" i="1" l="1"/>
  <c r="Q16" i="21"/>
  <c r="Q16" i="20"/>
  <c r="Q16" i="19"/>
  <c r="Q16" i="18"/>
  <c r="Q16" i="17"/>
  <c r="Q16" i="16"/>
  <c r="Q16" i="15"/>
  <c r="Q16" i="14"/>
  <c r="Q16" i="13"/>
  <c r="Q16" i="11"/>
  <c r="Q16" i="9"/>
  <c r="Q16" i="8"/>
  <c r="Q16" i="7"/>
  <c r="Q16" i="6"/>
  <c r="Q16" i="4"/>
  <c r="R16" i="1"/>
  <c r="P16" i="1"/>
  <c r="Q15" i="1"/>
  <c r="R15" i="1"/>
  <c r="R14" i="1"/>
  <c r="R13" i="1"/>
  <c r="I23" i="1"/>
  <c r="Q16" i="1" l="1"/>
</calcChain>
</file>

<file path=xl/comments1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0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1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2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3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4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5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6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7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8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9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2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20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3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4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5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6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7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8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9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sharedStrings.xml><?xml version="1.0" encoding="utf-8"?>
<sst xmlns="http://schemas.openxmlformats.org/spreadsheetml/2006/main" count="880" uniqueCount="132">
  <si>
    <t>Project</t>
  </si>
  <si>
    <t>Date</t>
  </si>
  <si>
    <t>revision</t>
  </si>
  <si>
    <t>Title</t>
  </si>
  <si>
    <t>Fraction</t>
  </si>
  <si>
    <t>L/S</t>
  </si>
  <si>
    <t>Cum L/S</t>
  </si>
  <si>
    <t>Sample weight (g)</t>
  </si>
  <si>
    <t>Liquid added (ml)</t>
  </si>
  <si>
    <t>Batch leaching test Bauxite residu</t>
  </si>
  <si>
    <t>MSc thesis Jorge Felipe Torres Ortiz</t>
  </si>
  <si>
    <t>% of total content</t>
  </si>
  <si>
    <t>% of total leached</t>
  </si>
  <si>
    <t>1-1</t>
  </si>
  <si>
    <t>1-2</t>
  </si>
  <si>
    <t>1-3</t>
  </si>
  <si>
    <t>2-1</t>
  </si>
  <si>
    <t>2-2</t>
  </si>
  <si>
    <t>2-3</t>
  </si>
  <si>
    <t>3-1</t>
  </si>
  <si>
    <t>3-2</t>
  </si>
  <si>
    <t>3-3</t>
  </si>
  <si>
    <t>4-1</t>
  </si>
  <si>
    <t>4-2</t>
  </si>
  <si>
    <t>4-3</t>
  </si>
  <si>
    <t>5-1</t>
  </si>
  <si>
    <t>5-2</t>
  </si>
  <si>
    <t>5-3</t>
  </si>
  <si>
    <t>Mean</t>
  </si>
  <si>
    <t>Standard deviation</t>
  </si>
  <si>
    <t>Data to be filled in</t>
  </si>
  <si>
    <t>Conc "Na" (mg/kg)</t>
  </si>
  <si>
    <t>Liquid Nadded (ml)</t>
  </si>
  <si>
    <t>Conc. "Na" (mg/L)</t>
  </si>
  <si>
    <t>Amount "Na" (mg)</t>
  </si>
  <si>
    <t>Cum. Amount "Na" (mg)</t>
  </si>
  <si>
    <t>Cum. amount "Na"/sample (mg/kg)</t>
  </si>
  <si>
    <t>Conc "Al" (mg/kg)</t>
  </si>
  <si>
    <t>Conc. "Al" (mg/L)</t>
  </si>
  <si>
    <t>Amount "Al" (mg)</t>
  </si>
  <si>
    <t>Cum. Amount "Al" (mg)</t>
  </si>
  <si>
    <t>Cum. amount "Al"/sample (mg/kg)</t>
  </si>
  <si>
    <t>Conc. "Ca" (mg/L)</t>
  </si>
  <si>
    <t>Amount "Ca" (mg)</t>
  </si>
  <si>
    <t>Cum. Amount "Ca" (mg)</t>
  </si>
  <si>
    <t>Cum. amount "Ca"/sample (mg/kg)</t>
  </si>
  <si>
    <t>Conc "Ca" (mg/kg)</t>
  </si>
  <si>
    <t>Conc "F" (mg/kg)</t>
  </si>
  <si>
    <t>Conc. "F" (mg/L)</t>
  </si>
  <si>
    <t>Amount "F" (mg)</t>
  </si>
  <si>
    <t>Cum. Amount "F" (mg)</t>
  </si>
  <si>
    <t>Cum. amount "F"/sample (mg/kg)</t>
  </si>
  <si>
    <t>Conc "Cl" (mg/kg)</t>
  </si>
  <si>
    <t>Conc. "Cl" (mg/L)</t>
  </si>
  <si>
    <t>Amount "Cl" (mg)</t>
  </si>
  <si>
    <t>Cum. Amount "Cl" (mg)</t>
  </si>
  <si>
    <t>Cum. amount "Cl"/sample (mg/kg)</t>
  </si>
  <si>
    <t>Conc "Br" (mg/kg)</t>
  </si>
  <si>
    <t>Conc. "Br" (mg/L)</t>
  </si>
  <si>
    <t>Amount "Br" (mg)</t>
  </si>
  <si>
    <t>Cum. Amount "Br" (mg)</t>
  </si>
  <si>
    <t>Cum. amount "Br"/sample (mg/kg)</t>
  </si>
  <si>
    <t>Conc "NO3" (mg/kg)</t>
  </si>
  <si>
    <t>Conc. "NO3" (mg/L)</t>
  </si>
  <si>
    <t>Amount "NO3" (mg)</t>
  </si>
  <si>
    <t>Cum. Amount "NO3" (mg)</t>
  </si>
  <si>
    <t>Cum. amount "NO3"/sample (mg/kg)</t>
  </si>
  <si>
    <t>Conc "SO4" (mg/kg)</t>
  </si>
  <si>
    <t>Conc. "SO4" (mg/L)</t>
  </si>
  <si>
    <t>Amount "SO4" (mg)</t>
  </si>
  <si>
    <t>Cum. Amount "SO4" (mg)</t>
  </si>
  <si>
    <t>Cum. amount "SO4"/sample (mg/kg)</t>
  </si>
  <si>
    <t>Conc "PO4" (mg/kg)</t>
  </si>
  <si>
    <t>Conc. "PO4" (mg/L)</t>
  </si>
  <si>
    <t>Amount "PO4" (mg)</t>
  </si>
  <si>
    <t>Cum. Amount "PO4" (mg)</t>
  </si>
  <si>
    <t>Cum. amount "PO4"/sample (mg/kg)</t>
  </si>
  <si>
    <t>Conc "K" (mg/kg)</t>
  </si>
  <si>
    <t>Conc. "K" (mg/L)</t>
  </si>
  <si>
    <t>Amount "K" (mg)</t>
  </si>
  <si>
    <t>Cum. Amount "K" (mg)</t>
  </si>
  <si>
    <t>Cum. amount "K"/sample (mg/kg)</t>
  </si>
  <si>
    <t>Conc "Mg" (mg/kg)</t>
  </si>
  <si>
    <t>Conc. "Mg" (mg/L)</t>
  </si>
  <si>
    <t>Amount "Mg" (mg)</t>
  </si>
  <si>
    <t>Cum. Amount "Mg" (mg)</t>
  </si>
  <si>
    <t>Cum. amount "Mg"/sample (mg/kg)</t>
  </si>
  <si>
    <t>Conc "V" (mg/kg)</t>
  </si>
  <si>
    <t>Conc. "V" (mg/L)</t>
  </si>
  <si>
    <t>Amount "V" (mg)</t>
  </si>
  <si>
    <t>Cum. Amount "V" (mg)</t>
  </si>
  <si>
    <t>Cum. amount "V"/sample (mg/kg)</t>
  </si>
  <si>
    <t>Conc "Cr" (mg/kg)</t>
  </si>
  <si>
    <t>Conc. "Cr" (mg/L)</t>
  </si>
  <si>
    <t>Amount "Cr" (mg)</t>
  </si>
  <si>
    <t>Cum. Amount "Cr" (mg)</t>
  </si>
  <si>
    <t>Cum. amount "Cr"/sample (mg/kg)</t>
  </si>
  <si>
    <t>Conc "Mn" (mg/kg)</t>
  </si>
  <si>
    <t>Conc. "Mn" (mg/L)</t>
  </si>
  <si>
    <t>Amount "Mn" (mg)</t>
  </si>
  <si>
    <t>Cum. Amount "Mn" (mg)</t>
  </si>
  <si>
    <t>Cum. amount "Mn"/sample (mg/kg)</t>
  </si>
  <si>
    <t>Conc "Fe" (mg/kg)</t>
  </si>
  <si>
    <t>Conc. "Fe" (mg/L)</t>
  </si>
  <si>
    <t>Amount "Fe" (mg)</t>
  </si>
  <si>
    <t>Cum. Amount "Fe" (mg)</t>
  </si>
  <si>
    <t>Cum. amount "Fe"/sample (mg/kg)</t>
  </si>
  <si>
    <t>Conc "Cu" (mg/kg)</t>
  </si>
  <si>
    <t>Conc. "Cu" (mg/L)</t>
  </si>
  <si>
    <t>Amount "Cu" (mg)</t>
  </si>
  <si>
    <t>Cum. Amount "Cu" (mg)</t>
  </si>
  <si>
    <t>Cum. amount "Cu"/sample (mg/kg)</t>
  </si>
  <si>
    <t>Conc "Zn" (mg/kg)</t>
  </si>
  <si>
    <t>Conc. "Zn" (mg/L)</t>
  </si>
  <si>
    <t>Amount "Zn" (mg)</t>
  </si>
  <si>
    <t>Cum. Amount "Zn" (mg)</t>
  </si>
  <si>
    <t>Cum. amount "Zn"/sample (mg/kg)</t>
  </si>
  <si>
    <t>Conc "Ga" (mg/kg)</t>
  </si>
  <si>
    <t>Conc. "Ga" (mg/L)</t>
  </si>
  <si>
    <t>Amount "Ga" (mg)</t>
  </si>
  <si>
    <t>Cum. Amount "Ga" (mg)</t>
  </si>
  <si>
    <t>Cum. amount "Ga"/sample (mg/kg)</t>
  </si>
  <si>
    <t>Conc "As" (mg/kg)</t>
  </si>
  <si>
    <t>Conc. "As" (mg/L)</t>
  </si>
  <si>
    <t>Amount "As" (mg)</t>
  </si>
  <si>
    <t>Cum. Amount "As" (mg)</t>
  </si>
  <si>
    <t>Cum. amount "As"/sample (mg/kg)</t>
  </si>
  <si>
    <t>Conc "Dissolved Silica" (mg/kg)</t>
  </si>
  <si>
    <t>Conc. "Dissolved Silica" (mg/L)</t>
  </si>
  <si>
    <t>Amount "Dissolved Silica" (mg)</t>
  </si>
  <si>
    <t>Cum. Amount "Dissolved Silica" (mg)</t>
  </si>
  <si>
    <t>Cum. amount "Dissolved Silica"/sample (mg/kg)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</si>
</sst>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699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1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2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vertical="top"/>
    </xf>
    <xf numFmtId="2" fontId="0" fillId="0" borderId="0" xfId="0" applyNumberFormat="1"/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Fill="1" applyAlignment="1">
      <alignment vertical="top" wrapText="1"/>
    </xf>
    <xf numFmtId="165" fontId="0" fillId="0" borderId="0" xfId="0" applyNumberFormat="1" applyFill="1" applyAlignment="1">
      <alignment horizontal="center"/>
    </xf>
    <xf numFmtId="0" fontId="0" fillId="2" borderId="0" xfId="0" applyFill="1"/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2" fontId="0" fillId="0" borderId="0" xfId="0" applyNumberFormat="1" applyBorder="1"/>
    <xf numFmtId="2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2" fontId="0" fillId="0" borderId="5" xfId="0" applyNumberFormat="1" applyBorder="1"/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Fill="1" applyBorder="1" applyAlignment="1">
      <alignment vertical="top" wrapText="1"/>
    </xf>
    <xf numFmtId="0" fontId="2" fillId="0" borderId="1" xfId="0" applyFont="1" applyBorder="1"/>
    <xf numFmtId="0" fontId="2" fillId="2" borderId="0" xfId="0" applyFont="1" applyFill="1"/>
    <xf numFmtId="2" fontId="5" fillId="0" borderId="0" xfId="0" applyNumberFormat="1" applyFont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0" fontId="8" fillId="4" borderId="0" xfId="0" applyFont="1" applyFill="1"/>
    <xf numFmtId="2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/>
    </xf>
    <xf numFmtId="4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F!$M$18:$M$22</c:f>
                <c:numCache>
                  <c:formatCode>General</c:formatCode>
                  <c:ptCount val="5"/>
                  <c:pt idx="0">
                    <c:v>4.9216076867444711E-2</c:v>
                  </c:pt>
                  <c:pt idx="1">
                    <c:v>1.4142135623730911E-2</c:v>
                  </c:pt>
                  <c:pt idx="2">
                    <c:v>9.4280904158206159E-3</c:v>
                  </c:pt>
                  <c:pt idx="3">
                    <c:v>9.4280904158206159E-3</c:v>
                  </c:pt>
                  <c:pt idx="4">
                    <c:v>5.9066817155564381E-2</c:v>
                  </c:pt>
                </c:numCache>
              </c:numRef>
            </c:plus>
            <c:minus>
              <c:numRef>
                <c:f>F!$M$18:$M$22</c:f>
                <c:numCache>
                  <c:formatCode>General</c:formatCode>
                  <c:ptCount val="5"/>
                  <c:pt idx="0">
                    <c:v>4.9216076867444711E-2</c:v>
                  </c:pt>
                  <c:pt idx="1">
                    <c:v>1.4142135623730911E-2</c:v>
                  </c:pt>
                  <c:pt idx="2">
                    <c:v>9.4280904158206159E-3</c:v>
                  </c:pt>
                  <c:pt idx="3">
                    <c:v>9.4280904158206159E-3</c:v>
                  </c:pt>
                  <c:pt idx="4">
                    <c:v>5.9066817155564381E-2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F!$M$12:$M$16</c:f>
              <c:numCache>
                <c:formatCode>0.00</c:formatCode>
                <c:ptCount val="5"/>
                <c:pt idx="0">
                  <c:v>1.5533333333333335</c:v>
                </c:pt>
                <c:pt idx="1">
                  <c:v>0.67</c:v>
                </c:pt>
                <c:pt idx="2">
                  <c:v>0.34333333333333332</c:v>
                </c:pt>
                <c:pt idx="3">
                  <c:v>0.29333333333333333</c:v>
                </c:pt>
                <c:pt idx="4">
                  <c:v>0.44333333333333336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A2-CC4D-BC70-5005FB567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Ca!$L$18:$L$22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Ca!$R$18:$R$22</c:f>
                <c:numCache>
                  <c:formatCode>General</c:formatCode>
                  <c:ptCount val="5"/>
                  <c:pt idx="0">
                    <c:v>1.7486826442500527</c:v>
                  </c:pt>
                  <c:pt idx="1">
                    <c:v>2.118263661906616</c:v>
                  </c:pt>
                  <c:pt idx="2">
                    <c:v>1.7633080198942244</c:v>
                  </c:pt>
                  <c:pt idx="3">
                    <c:v>0.23373575566557031</c:v>
                  </c:pt>
                  <c:pt idx="4">
                    <c:v>0</c:v>
                  </c:pt>
                </c:numCache>
              </c:numRef>
            </c:plus>
            <c:minus>
              <c:numRef>
                <c:f>Ca!$R$18:$R$22</c:f>
                <c:numCache>
                  <c:formatCode>General</c:formatCode>
                  <c:ptCount val="5"/>
                  <c:pt idx="0">
                    <c:v>1.7486826442500527</c:v>
                  </c:pt>
                  <c:pt idx="1">
                    <c:v>2.118263661906616</c:v>
                  </c:pt>
                  <c:pt idx="2">
                    <c:v>1.7633080198942244</c:v>
                  </c:pt>
                  <c:pt idx="3">
                    <c:v>0.23373575566557031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Ca!$R$12:$R$16</c:f>
              <c:numCache>
                <c:formatCode>0.00</c:formatCode>
                <c:ptCount val="5"/>
                <c:pt idx="0">
                  <c:v>29.634502672932353</c:v>
                </c:pt>
                <c:pt idx="1">
                  <c:v>52.333248376526264</c:v>
                </c:pt>
                <c:pt idx="2">
                  <c:v>75.164494236444952</c:v>
                </c:pt>
                <c:pt idx="3">
                  <c:v>91.023942717699057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E6-43E2-A915-C6CE0AA41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SO4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'SO4'!$L$18:$L$22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'SO4'!$L$18:$L$22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'SO4'!$M$18:$M$22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'SO4'!$M$18:$M$22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'SO4'!$L$12:$L$16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'SO4'!$M$12:$M$16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0B-6F41-B21B-2EC1F77A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SO4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'SO4'!$L$18:$L$22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'SO4'!$L$18:$L$22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'SO4'!$R$18:$R$22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'SO4'!$R$18:$R$22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'SO4'!$L$12:$L$16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'SO4'!$R$12:$R$16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B-A348-9CA6-F36CDFFEA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PO4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'PO4'!$L$18:$L$22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'PO4'!$L$18:$L$22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'PO4'!$M$18:$M$22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'PO4'!$M$18:$M$22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'PO4'!$L$12:$L$16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'PO4'!$M$12:$M$16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93-0746-A38B-C98447021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PO4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'PO4'!$L$18:$L$22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'PO4'!$L$18:$L$22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'PO4'!$R$18:$R$22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'PO4'!$R$18:$R$22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'PO4'!$L$12:$L$16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'PO4'!$R$12:$R$16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38-C341-B0EC-D18688BE0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Na!$L$18:$L$22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Na!$M$18:$M$22</c:f>
                <c:numCache>
                  <c:formatCode>General</c:formatCode>
                  <c:ptCount val="5"/>
                  <c:pt idx="0">
                    <c:v>5.7332732554991939</c:v>
                  </c:pt>
                  <c:pt idx="1">
                    <c:v>15.349298210522715</c:v>
                  </c:pt>
                  <c:pt idx="2">
                    <c:v>2.6432177360179834</c:v>
                  </c:pt>
                  <c:pt idx="3">
                    <c:v>2.2030130881741625</c:v>
                  </c:pt>
                  <c:pt idx="4">
                    <c:v>3.5002095175384391</c:v>
                  </c:pt>
                </c:numCache>
              </c:numRef>
            </c:plus>
            <c:minus>
              <c:numRef>
                <c:f>Na!$M$18:$M$22</c:f>
                <c:numCache>
                  <c:formatCode>General</c:formatCode>
                  <c:ptCount val="5"/>
                  <c:pt idx="0">
                    <c:v>5.7332732554991939</c:v>
                  </c:pt>
                  <c:pt idx="1">
                    <c:v>15.349298210522715</c:v>
                  </c:pt>
                  <c:pt idx="2">
                    <c:v>2.6432177360179834</c:v>
                  </c:pt>
                  <c:pt idx="3">
                    <c:v>2.2030130881741625</c:v>
                  </c:pt>
                  <c:pt idx="4">
                    <c:v>3.5002095175384391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Na!$L$12:$L$16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Na!$M$12:$M$16</c:f>
              <c:numCache>
                <c:formatCode>0.00</c:formatCode>
                <c:ptCount val="5"/>
                <c:pt idx="0">
                  <c:v>446.83666666666664</c:v>
                </c:pt>
                <c:pt idx="1">
                  <c:v>243.87666666666667</c:v>
                </c:pt>
                <c:pt idx="2">
                  <c:v>157.24</c:v>
                </c:pt>
                <c:pt idx="3">
                  <c:v>123.86</c:v>
                </c:pt>
                <c:pt idx="4">
                  <c:v>108.87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C7-40AC-84BB-597CF5AF8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Na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Na!$L$18:$L$22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Na!$R$18:$R$22</c:f>
                <c:numCache>
                  <c:formatCode>General</c:formatCode>
                  <c:ptCount val="5"/>
                  <c:pt idx="0">
                    <c:v>0.90807370952206368</c:v>
                  </c:pt>
                  <c:pt idx="1">
                    <c:v>0.31441545784056368</c:v>
                  </c:pt>
                  <c:pt idx="2">
                    <c:v>0.10887190642292052</c:v>
                  </c:pt>
                  <c:pt idx="3">
                    <c:v>0.19156067054114118</c:v>
                  </c:pt>
                  <c:pt idx="4">
                    <c:v>0</c:v>
                  </c:pt>
                </c:numCache>
              </c:numRef>
            </c:plus>
            <c:minus>
              <c:numRef>
                <c:f>Na!$R$18:$R$22</c:f>
                <c:numCache>
                  <c:formatCode>General</c:formatCode>
                  <c:ptCount val="5"/>
                  <c:pt idx="0">
                    <c:v>0.90807370952206368</c:v>
                  </c:pt>
                  <c:pt idx="1">
                    <c:v>0.31441545784056368</c:v>
                  </c:pt>
                  <c:pt idx="2">
                    <c:v>0.10887190642292052</c:v>
                  </c:pt>
                  <c:pt idx="3">
                    <c:v>0.19156067054114118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Na!$L$12:$L$16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Na!$R$12:$R$16</c:f>
              <c:numCache>
                <c:formatCode>0.00</c:formatCode>
                <c:ptCount val="5"/>
                <c:pt idx="0">
                  <c:v>41.266757127892909</c:v>
                </c:pt>
                <c:pt idx="1">
                  <c:v>63.929937372542781</c:v>
                </c:pt>
                <c:pt idx="2">
                  <c:v>78.452198848731925</c:v>
                </c:pt>
                <c:pt idx="3">
                  <c:v>89.893605555192153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BD-44B4-848D-8871D47CC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K!$L$18:$L$22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K!$L$18:$L$22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K!$M$18:$M$22</c:f>
                <c:numCache>
                  <c:formatCode>General</c:formatCode>
                  <c:ptCount val="5"/>
                  <c:pt idx="0">
                    <c:v>2.1602468994692887E-2</c:v>
                  </c:pt>
                  <c:pt idx="1">
                    <c:v>6.3770421565696636E-2</c:v>
                  </c:pt>
                  <c:pt idx="2">
                    <c:v>1.4142135623730963E-2</c:v>
                  </c:pt>
                  <c:pt idx="3">
                    <c:v>1.2472191289246459E-2</c:v>
                  </c:pt>
                  <c:pt idx="4">
                    <c:v>1.6996731711975938E-2</c:v>
                  </c:pt>
                </c:numCache>
              </c:numRef>
            </c:plus>
            <c:minus>
              <c:numRef>
                <c:f>K!$M$18:$M$22</c:f>
                <c:numCache>
                  <c:formatCode>General</c:formatCode>
                  <c:ptCount val="5"/>
                  <c:pt idx="0">
                    <c:v>2.1602468994692887E-2</c:v>
                  </c:pt>
                  <c:pt idx="1">
                    <c:v>6.3770421565696636E-2</c:v>
                  </c:pt>
                  <c:pt idx="2">
                    <c:v>1.4142135623730963E-2</c:v>
                  </c:pt>
                  <c:pt idx="3">
                    <c:v>1.2472191289246459E-2</c:v>
                  </c:pt>
                  <c:pt idx="4">
                    <c:v>1.6996731711975938E-2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K!$L$12:$L$16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K!$M$12:$M$16</c:f>
              <c:numCache>
                <c:formatCode>0.00</c:formatCode>
                <c:ptCount val="5"/>
                <c:pt idx="0">
                  <c:v>0.98999999999999988</c:v>
                </c:pt>
                <c:pt idx="1">
                  <c:v>0.65</c:v>
                </c:pt>
                <c:pt idx="2">
                  <c:v>0.51</c:v>
                </c:pt>
                <c:pt idx="3">
                  <c:v>0.39333333333333331</c:v>
                </c:pt>
                <c:pt idx="4">
                  <c:v>0.28333333333333333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8-5B48-9D0A-AB1B570E1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K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K!$L$18:$L$22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K!$L$18:$L$22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K!$R$18:$R$22</c:f>
                <c:numCache>
                  <c:formatCode>General</c:formatCode>
                  <c:ptCount val="5"/>
                  <c:pt idx="0">
                    <c:v>1.245055081500001</c:v>
                  </c:pt>
                  <c:pt idx="1">
                    <c:v>0.8685304521076308</c:v>
                  </c:pt>
                  <c:pt idx="2">
                    <c:v>0.63284376672463616</c:v>
                  </c:pt>
                  <c:pt idx="3">
                    <c:v>0.82702665735761061</c:v>
                  </c:pt>
                  <c:pt idx="4">
                    <c:v>0</c:v>
                  </c:pt>
                </c:numCache>
              </c:numRef>
            </c:plus>
            <c:minus>
              <c:numRef>
                <c:f>K!$R$18:$R$22</c:f>
                <c:numCache>
                  <c:formatCode>General</c:formatCode>
                  <c:ptCount val="5"/>
                  <c:pt idx="0">
                    <c:v>1.245055081500001</c:v>
                  </c:pt>
                  <c:pt idx="1">
                    <c:v>0.8685304521076308</c:v>
                  </c:pt>
                  <c:pt idx="2">
                    <c:v>0.63284376672463616</c:v>
                  </c:pt>
                  <c:pt idx="3">
                    <c:v>0.82702665735761061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K!$L$12:$L$16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K!$R$12:$R$16</c:f>
              <c:numCache>
                <c:formatCode>0.00</c:formatCode>
                <c:ptCount val="5"/>
                <c:pt idx="0">
                  <c:v>34.959415398218916</c:v>
                </c:pt>
                <c:pt idx="1">
                  <c:v>58.03826819357338</c:v>
                </c:pt>
                <c:pt idx="2">
                  <c:v>76.043692671803527</c:v>
                </c:pt>
                <c:pt idx="3">
                  <c:v>89.925575918196856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F1-8F4C-9934-08FA1D968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Mg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Mg!$L$18:$L$22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Mg!$L$18:$L$22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Mg!$M$18:$M$22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4.7140452079103183E-3</c:v>
                  </c:pt>
                  <c:pt idx="2">
                    <c:v>9.4280904158206055E-3</c:v>
                  </c:pt>
                  <c:pt idx="3">
                    <c:v>1.885618083164127E-2</c:v>
                  </c:pt>
                  <c:pt idx="4">
                    <c:v>9.4280904158206055E-3</c:v>
                  </c:pt>
                </c:numCache>
              </c:numRef>
            </c:plus>
            <c:minus>
              <c:numRef>
                <c:f>Mg!$M$18:$M$22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4.7140452079103183E-3</c:v>
                  </c:pt>
                  <c:pt idx="2">
                    <c:v>9.4280904158206055E-3</c:v>
                  </c:pt>
                  <c:pt idx="3">
                    <c:v>1.885618083164127E-2</c:v>
                  </c:pt>
                  <c:pt idx="4">
                    <c:v>9.4280904158206055E-3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Mg!$L$12:$L$16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Mg!$M$12:$M$16</c:f>
              <c:numCache>
                <c:formatCode>0.00</c:formatCode>
                <c:ptCount val="5"/>
                <c:pt idx="0">
                  <c:v>0</c:v>
                </c:pt>
                <c:pt idx="1">
                  <c:v>3.3333333333333333E-2</c:v>
                </c:pt>
                <c:pt idx="2">
                  <c:v>4.6666666666666669E-2</c:v>
                </c:pt>
                <c:pt idx="3">
                  <c:v>1.3333333333333334E-2</c:v>
                </c:pt>
                <c:pt idx="4">
                  <c:v>4.6666666666666669E-2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70-E148-ADB1-881074916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F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F!$R$18:$R$22</c:f>
                <c:numCache>
                  <c:formatCode>General</c:formatCode>
                  <c:ptCount val="5"/>
                  <c:pt idx="0">
                    <c:v>0.76493038600824859</c:v>
                  </c:pt>
                  <c:pt idx="1">
                    <c:v>0.73063840190554574</c:v>
                  </c:pt>
                  <c:pt idx="2">
                    <c:v>1.0215964162228013</c:v>
                  </c:pt>
                  <c:pt idx="3">
                    <c:v>1.38330993558337</c:v>
                  </c:pt>
                  <c:pt idx="4">
                    <c:v>0</c:v>
                  </c:pt>
                </c:numCache>
              </c:numRef>
            </c:plus>
            <c:minus>
              <c:numRef>
                <c:f>F!$R$18:$R$22</c:f>
                <c:numCache>
                  <c:formatCode>General</c:formatCode>
                  <c:ptCount val="5"/>
                  <c:pt idx="0">
                    <c:v>0.76493038600824859</c:v>
                  </c:pt>
                  <c:pt idx="1">
                    <c:v>0.73063840190554574</c:v>
                  </c:pt>
                  <c:pt idx="2">
                    <c:v>1.0215964162228013</c:v>
                  </c:pt>
                  <c:pt idx="3">
                    <c:v>1.38330993558337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F!$R$12:$R$16</c:f>
              <c:numCache>
                <c:formatCode>0.00</c:formatCode>
                <c:ptCount val="5"/>
                <c:pt idx="0">
                  <c:v>46.921681653254268</c:v>
                </c:pt>
                <c:pt idx="1">
                  <c:v>67.322408190858539</c:v>
                </c:pt>
                <c:pt idx="2">
                  <c:v>77.707384978458037</c:v>
                </c:pt>
                <c:pt idx="3">
                  <c:v>86.580436428404937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A-B340-BE20-D66E4B83D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Mg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Mg!$L$18:$L$22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Mg!$L$18:$L$22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Mg!$R$18:$R$22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6.5648287650482917</c:v>
                  </c:pt>
                  <c:pt idx="2">
                    <c:v>6.3815804203233339</c:v>
                  </c:pt>
                  <c:pt idx="3">
                    <c:v>9.2768615051365746</c:v>
                  </c:pt>
                  <c:pt idx="4">
                    <c:v>0</c:v>
                  </c:pt>
                </c:numCache>
              </c:numRef>
            </c:plus>
            <c:minus>
              <c:numRef>
                <c:f>Mg!$R$18:$R$22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6.5648287650482917</c:v>
                  </c:pt>
                  <c:pt idx="2">
                    <c:v>6.3815804203233339</c:v>
                  </c:pt>
                  <c:pt idx="3">
                    <c:v>9.2768615051365746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Mg!$L$12:$L$16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Mg!$R$12:$R$16</c:f>
              <c:numCache>
                <c:formatCode>0.00</c:formatCode>
                <c:ptCount val="5"/>
                <c:pt idx="0">
                  <c:v>0</c:v>
                </c:pt>
                <c:pt idx="1">
                  <c:v>24.780451305935372</c:v>
                </c:pt>
                <c:pt idx="2">
                  <c:v>57.790072687797327</c:v>
                </c:pt>
                <c:pt idx="3">
                  <c:v>65.614349740821467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7-2544-A2C3-0E2E6445B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Al!$M$18:$M$22</c:f>
                <c:numCache>
                  <c:formatCode>General</c:formatCode>
                  <c:ptCount val="5"/>
                  <c:pt idx="0">
                    <c:v>14.186849152961557</c:v>
                  </c:pt>
                  <c:pt idx="1">
                    <c:v>4.1717489005079011</c:v>
                  </c:pt>
                  <c:pt idx="2">
                    <c:v>0.42742120781366161</c:v>
                  </c:pt>
                  <c:pt idx="3">
                    <c:v>1.4383632673594273</c:v>
                  </c:pt>
                  <c:pt idx="4">
                    <c:v>1.1540460225754527</c:v>
                  </c:pt>
                </c:numCache>
              </c:numRef>
            </c:plus>
            <c:minus>
              <c:numRef>
                <c:f>Al!$M$18:$M$22</c:f>
                <c:numCache>
                  <c:formatCode>General</c:formatCode>
                  <c:ptCount val="5"/>
                  <c:pt idx="0">
                    <c:v>14.186849152961557</c:v>
                  </c:pt>
                  <c:pt idx="1">
                    <c:v>4.1717489005079011</c:v>
                  </c:pt>
                  <c:pt idx="2">
                    <c:v>0.42742120781366161</c:v>
                  </c:pt>
                  <c:pt idx="3">
                    <c:v>1.4383632673594273</c:v>
                  </c:pt>
                  <c:pt idx="4">
                    <c:v>1.1540460225754527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Al!$M$12:$M$16</c:f>
              <c:numCache>
                <c:formatCode>0.00</c:formatCode>
                <c:ptCount val="5"/>
                <c:pt idx="0">
                  <c:v>122.44333333333334</c:v>
                </c:pt>
                <c:pt idx="1">
                  <c:v>55.926666666666669</c:v>
                </c:pt>
                <c:pt idx="2">
                  <c:v>36.853333333333332</c:v>
                </c:pt>
                <c:pt idx="3">
                  <c:v>27.966666666666669</c:v>
                </c:pt>
                <c:pt idx="4">
                  <c:v>26.656666666666666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6-460C-9D57-463A3F0DC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Al!$R$18:$R$22</c:f>
                <c:numCache>
                  <c:formatCode>General</c:formatCode>
                  <c:ptCount val="5"/>
                  <c:pt idx="0">
                    <c:v>3.3800970627352855</c:v>
                  </c:pt>
                  <c:pt idx="1">
                    <c:v>1.8009212119730471</c:v>
                  </c:pt>
                  <c:pt idx="2">
                    <c:v>1.1415088274030636</c:v>
                  </c:pt>
                  <c:pt idx="3">
                    <c:v>0.8178590997743711</c:v>
                  </c:pt>
                  <c:pt idx="4">
                    <c:v>0</c:v>
                  </c:pt>
                </c:numCache>
              </c:numRef>
            </c:plus>
            <c:minus>
              <c:numRef>
                <c:f>Al!$R$18:$R$22</c:f>
                <c:numCache>
                  <c:formatCode>General</c:formatCode>
                  <c:ptCount val="5"/>
                  <c:pt idx="0">
                    <c:v>3.3800970627352855</c:v>
                  </c:pt>
                  <c:pt idx="1">
                    <c:v>1.8009212119730471</c:v>
                  </c:pt>
                  <c:pt idx="2">
                    <c:v>1.1415088274030636</c:v>
                  </c:pt>
                  <c:pt idx="3">
                    <c:v>0.8178590997743711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Al!$R$12:$R$16</c:f>
              <c:numCache>
                <c:formatCode>0.00</c:formatCode>
                <c:ptCount val="5"/>
                <c:pt idx="0">
                  <c:v>45.140847071642007</c:v>
                </c:pt>
                <c:pt idx="1">
                  <c:v>66.023114033104335</c:v>
                </c:pt>
                <c:pt idx="2">
                  <c:v>79.685190862489989</c:v>
                </c:pt>
                <c:pt idx="3">
                  <c:v>90.049475881408554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87-43A0-9F1E-6ED999C8F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V!$L$18:$L$22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V!$L$18:$L$22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V!$M$18:$M$22</c:f>
                <c:numCache>
                  <c:formatCode>General</c:formatCode>
                  <c:ptCount val="5"/>
                  <c:pt idx="0">
                    <c:v>4.6427960923947055E-2</c:v>
                  </c:pt>
                  <c:pt idx="1">
                    <c:v>4.9888765156985891E-2</c:v>
                  </c:pt>
                  <c:pt idx="2">
                    <c:v>5.5511151231257827E-17</c:v>
                  </c:pt>
                  <c:pt idx="3">
                    <c:v>4.7140452079103079E-3</c:v>
                  </c:pt>
                  <c:pt idx="4">
                    <c:v>1.2472191289246469E-2</c:v>
                  </c:pt>
                </c:numCache>
              </c:numRef>
            </c:plus>
            <c:minus>
              <c:numRef>
                <c:f>V!$M$18:$M$22</c:f>
                <c:numCache>
                  <c:formatCode>General</c:formatCode>
                  <c:ptCount val="5"/>
                  <c:pt idx="0">
                    <c:v>4.6427960923947055E-2</c:v>
                  </c:pt>
                  <c:pt idx="1">
                    <c:v>4.9888765156985891E-2</c:v>
                  </c:pt>
                  <c:pt idx="2">
                    <c:v>5.5511151231257827E-17</c:v>
                  </c:pt>
                  <c:pt idx="3">
                    <c:v>4.7140452079103079E-3</c:v>
                  </c:pt>
                  <c:pt idx="4">
                    <c:v>1.2472191289246469E-2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V!$M$12:$M$16</c:f>
              <c:numCache>
                <c:formatCode>0.00</c:formatCode>
                <c:ptCount val="5"/>
                <c:pt idx="0">
                  <c:v>0.93666666666666665</c:v>
                </c:pt>
                <c:pt idx="1">
                  <c:v>0.65666666666666662</c:v>
                </c:pt>
                <c:pt idx="2">
                  <c:v>0.34999999999999992</c:v>
                </c:pt>
                <c:pt idx="3">
                  <c:v>0.20333333333333337</c:v>
                </c:pt>
                <c:pt idx="4">
                  <c:v>0.14666666666666667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86-7F43-8864-127C5F82C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V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V!$L$18:$L$22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V!$L$18:$L$22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V!$R$18:$R$22</c:f>
                <c:numCache>
                  <c:formatCode>General</c:formatCode>
                  <c:ptCount val="5"/>
                  <c:pt idx="0">
                    <c:v>0.71094845934216799</c:v>
                  </c:pt>
                  <c:pt idx="1">
                    <c:v>1.7293972320225386</c:v>
                  </c:pt>
                  <c:pt idx="2">
                    <c:v>1.2405185684963005</c:v>
                  </c:pt>
                  <c:pt idx="3">
                    <c:v>0.78358345531941043</c:v>
                  </c:pt>
                  <c:pt idx="4">
                    <c:v>0</c:v>
                  </c:pt>
                </c:numCache>
              </c:numRef>
            </c:plus>
            <c:minus>
              <c:numRef>
                <c:f>V!$R$18:$R$22</c:f>
                <c:numCache>
                  <c:formatCode>General</c:formatCode>
                  <c:ptCount val="5"/>
                  <c:pt idx="0">
                    <c:v>0.71094845934216799</c:v>
                  </c:pt>
                  <c:pt idx="1">
                    <c:v>1.7293972320225386</c:v>
                  </c:pt>
                  <c:pt idx="2">
                    <c:v>1.2405185684963005</c:v>
                  </c:pt>
                  <c:pt idx="3">
                    <c:v>0.78358345531941043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V!$R$12:$R$16</c:f>
              <c:numCache>
                <c:formatCode>0.00</c:formatCode>
                <c:ptCount val="5"/>
                <c:pt idx="0">
                  <c:v>40.719205208982324</c:v>
                </c:pt>
                <c:pt idx="1">
                  <c:v>69.452114928009365</c:v>
                </c:pt>
                <c:pt idx="2">
                  <c:v>84.694896470301089</c:v>
                </c:pt>
                <c:pt idx="3">
                  <c:v>93.555852326654232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9A-DD4F-9DA9-AE4541EA6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Cr!$L$18:$L$22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Cr!$M$18:$M$22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4.7140452079103123E-3</c:v>
                  </c:pt>
                  <c:pt idx="2">
                    <c:v>0</c:v>
                  </c:pt>
                  <c:pt idx="3">
                    <c:v>4.7140452079103123E-3</c:v>
                  </c:pt>
                  <c:pt idx="4">
                    <c:v>4.7140452079103123E-3</c:v>
                  </c:pt>
                </c:numCache>
              </c:numRef>
            </c:plus>
            <c:minus>
              <c:numRef>
                <c:f>Cr!$M$18:$M$22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4.7140452079103123E-3</c:v>
                  </c:pt>
                  <c:pt idx="2">
                    <c:v>0</c:v>
                  </c:pt>
                  <c:pt idx="3">
                    <c:v>4.7140452079103123E-3</c:v>
                  </c:pt>
                  <c:pt idx="4">
                    <c:v>4.7140452079103123E-3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Cr!$L$12:$L$16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Cr!$M$12:$M$16</c:f>
              <c:numCache>
                <c:formatCode>0.00</c:formatCode>
                <c:ptCount val="5"/>
                <c:pt idx="0">
                  <c:v>4.6666666666666669E-2</c:v>
                </c:pt>
                <c:pt idx="1">
                  <c:v>1.6666666666666666E-2</c:v>
                </c:pt>
                <c:pt idx="2">
                  <c:v>0.02</c:v>
                </c:pt>
                <c:pt idx="3">
                  <c:v>1.6666666666666666E-2</c:v>
                </c:pt>
                <c:pt idx="4">
                  <c:v>1.6666666666666666E-2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9C-D340-A9FA-A34F51117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Cr!$L$18:$L$22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Cr!$R$18:$R$22</c:f>
                <c:numCache>
                  <c:formatCode>General</c:formatCode>
                  <c:ptCount val="5"/>
                  <c:pt idx="0">
                    <c:v>3.8473065363243397</c:v>
                  </c:pt>
                  <c:pt idx="1">
                    <c:v>0.30713564206861566</c:v>
                  </c:pt>
                  <c:pt idx="2">
                    <c:v>1.5997655930709112</c:v>
                  </c:pt>
                  <c:pt idx="3">
                    <c:v>3.8196537888410749</c:v>
                  </c:pt>
                  <c:pt idx="4">
                    <c:v>0</c:v>
                  </c:pt>
                </c:numCache>
              </c:numRef>
            </c:plus>
            <c:minus>
              <c:numRef>
                <c:f>Cr!$R$18:$R$22</c:f>
                <c:numCache>
                  <c:formatCode>General</c:formatCode>
                  <c:ptCount val="5"/>
                  <c:pt idx="0">
                    <c:v>3.8473065363243397</c:v>
                  </c:pt>
                  <c:pt idx="1">
                    <c:v>0.30713564206861566</c:v>
                  </c:pt>
                  <c:pt idx="2">
                    <c:v>1.5997655930709112</c:v>
                  </c:pt>
                  <c:pt idx="3">
                    <c:v>3.8196537888410749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Cr!$L$12:$L$16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Cr!$R$12:$R$16</c:f>
              <c:numCache>
                <c:formatCode>0.00</c:formatCode>
                <c:ptCount val="5"/>
                <c:pt idx="0">
                  <c:v>40.01833089104035</c:v>
                </c:pt>
                <c:pt idx="1">
                  <c:v>54.306291297953884</c:v>
                </c:pt>
                <c:pt idx="2">
                  <c:v>71.526751357483704</c:v>
                </c:pt>
                <c:pt idx="3">
                  <c:v>85.728091873957354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C-AC48-9A9F-629F4C0E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Mn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Mn!$L$18:$L$22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Mn!$M$18:$M$22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0</c:v>
                  </c:pt>
                  <c:pt idx="4">
                    <c:v>4.7140452079103175E-3</c:v>
                  </c:pt>
                </c:numCache>
              </c:numRef>
            </c:plus>
            <c:minus>
              <c:numRef>
                <c:f>Mn!$M$18:$M$22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0</c:v>
                  </c:pt>
                  <c:pt idx="4">
                    <c:v>4.7140452079103175E-3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Mn!$L$12:$L$16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Mn!$M$12:$M$16</c:f>
              <c:numCache>
                <c:formatCode>0.00</c:formatCode>
                <c:ptCount val="5"/>
                <c:pt idx="0">
                  <c:v>0</c:v>
                </c:pt>
                <c:pt idx="1">
                  <c:v>3.3333333333333335E-3</c:v>
                </c:pt>
                <c:pt idx="2">
                  <c:v>0</c:v>
                </c:pt>
                <c:pt idx="3">
                  <c:v>0</c:v>
                </c:pt>
                <c:pt idx="4">
                  <c:v>3.3333333333333335E-3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0-434A-B753-EC2782850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Mn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Mn!$L$18:$L$22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Mn!$R$18:$R$22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Mn!$R$18:$R$22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Mn!$L$12:$L$16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Mn!$R$12:$R$16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CB-5141-BD21-1CC58D60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Fe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Fe!$L$18:$L$22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Fe!$L$18:$L$22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Fe!$M$18:$M$22</c:f>
                <c:numCache>
                  <c:formatCode>General</c:formatCode>
                  <c:ptCount val="5"/>
                  <c:pt idx="0">
                    <c:v>1.6996731711975941E-2</c:v>
                  </c:pt>
                  <c:pt idx="1">
                    <c:v>0.44342104395509002</c:v>
                  </c:pt>
                  <c:pt idx="2">
                    <c:v>0.74477438791145911</c:v>
                  </c:pt>
                  <c:pt idx="3">
                    <c:v>1.6431135755699373</c:v>
                  </c:pt>
                  <c:pt idx="4">
                    <c:v>2.0884656781687592</c:v>
                  </c:pt>
                </c:numCache>
              </c:numRef>
            </c:plus>
            <c:minus>
              <c:numRef>
                <c:f>Fe!$M$18:$M$22</c:f>
                <c:numCache>
                  <c:formatCode>General</c:formatCode>
                  <c:ptCount val="5"/>
                  <c:pt idx="0">
                    <c:v>1.6996731711975941E-2</c:v>
                  </c:pt>
                  <c:pt idx="1">
                    <c:v>0.44342104395509002</c:v>
                  </c:pt>
                  <c:pt idx="2">
                    <c:v>0.74477438791145911</c:v>
                  </c:pt>
                  <c:pt idx="3">
                    <c:v>1.6431135755699373</c:v>
                  </c:pt>
                  <c:pt idx="4">
                    <c:v>2.0884656781687592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Fe!$M$12:$M$16</c:f>
              <c:numCache>
                <c:formatCode>0.00</c:formatCode>
                <c:ptCount val="5"/>
                <c:pt idx="0">
                  <c:v>4.6666666666666669E-2</c:v>
                </c:pt>
                <c:pt idx="1">
                  <c:v>1.3966666666666667</c:v>
                </c:pt>
                <c:pt idx="2">
                  <c:v>3.8266666666666667</c:v>
                </c:pt>
                <c:pt idx="3">
                  <c:v>5.3433333333333337</c:v>
                </c:pt>
                <c:pt idx="4">
                  <c:v>8.2566666666666659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30-FD41-BEF0-EA266B489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Cl!$L$18:$L$22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Cl!$M$18:$M$22</c:f>
                <c:numCache>
                  <c:formatCode>General</c:formatCode>
                  <c:ptCount val="5"/>
                  <c:pt idx="0">
                    <c:v>2.6246692913372689E-2</c:v>
                  </c:pt>
                  <c:pt idx="1">
                    <c:v>7.4087035902976231E-2</c:v>
                  </c:pt>
                  <c:pt idx="2">
                    <c:v>0.19293061504650383</c:v>
                  </c:pt>
                  <c:pt idx="3">
                    <c:v>4.6427960923947006E-2</c:v>
                  </c:pt>
                  <c:pt idx="4">
                    <c:v>4.9888765156985836E-2</c:v>
                  </c:pt>
                </c:numCache>
              </c:numRef>
            </c:plus>
            <c:minus>
              <c:numRef>
                <c:f>Cl!$M$18:$M$22</c:f>
                <c:numCache>
                  <c:formatCode>General</c:formatCode>
                  <c:ptCount val="5"/>
                  <c:pt idx="0">
                    <c:v>2.6246692913372689E-2</c:v>
                  </c:pt>
                  <c:pt idx="1">
                    <c:v>7.4087035902976231E-2</c:v>
                  </c:pt>
                  <c:pt idx="2">
                    <c:v>0.19293061504650383</c:v>
                  </c:pt>
                  <c:pt idx="3">
                    <c:v>4.6427960923947006E-2</c:v>
                  </c:pt>
                  <c:pt idx="4">
                    <c:v>4.9888765156985836E-2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Cl!$L$12:$L$16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Cl!$M$12:$M$16</c:f>
              <c:numCache>
                <c:formatCode>0.00</c:formatCode>
                <c:ptCount val="5"/>
                <c:pt idx="0">
                  <c:v>3.0966666666666671</c:v>
                </c:pt>
                <c:pt idx="1">
                  <c:v>2.2666666666666666</c:v>
                </c:pt>
                <c:pt idx="2">
                  <c:v>2.2933333333333334</c:v>
                </c:pt>
                <c:pt idx="3">
                  <c:v>1.8566666666666667</c:v>
                </c:pt>
                <c:pt idx="4">
                  <c:v>1.8333333333333333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25-8E43-BD98-8138BF04F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Fe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Fe!$L$18:$L$22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Fe!$L$18:$L$22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Fe!$R$18:$R$22</c:f>
                <c:numCache>
                  <c:formatCode>General</c:formatCode>
                  <c:ptCount val="5"/>
                  <c:pt idx="0">
                    <c:v>7.0017279736448251E-2</c:v>
                  </c:pt>
                  <c:pt idx="1">
                    <c:v>1.9845248124806985</c:v>
                  </c:pt>
                  <c:pt idx="2">
                    <c:v>4.5062584955263434</c:v>
                  </c:pt>
                  <c:pt idx="3">
                    <c:v>11.7633030213164</c:v>
                  </c:pt>
                  <c:pt idx="4">
                    <c:v>0</c:v>
                  </c:pt>
                </c:numCache>
              </c:numRef>
            </c:plus>
            <c:minus>
              <c:numRef>
                <c:f>Fe!$R$18:$R$22</c:f>
                <c:numCache>
                  <c:formatCode>General</c:formatCode>
                  <c:ptCount val="5"/>
                  <c:pt idx="0">
                    <c:v>7.0017279736448251E-2</c:v>
                  </c:pt>
                  <c:pt idx="1">
                    <c:v>1.9845248124806985</c:v>
                  </c:pt>
                  <c:pt idx="2">
                    <c:v>4.5062584955263434</c:v>
                  </c:pt>
                  <c:pt idx="3">
                    <c:v>11.7633030213164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Fe!$R$12:$R$16</c:f>
              <c:numCache>
                <c:formatCode>0.00</c:formatCode>
                <c:ptCount val="5"/>
                <c:pt idx="0">
                  <c:v>0.24259459806492001</c:v>
                </c:pt>
                <c:pt idx="1">
                  <c:v>7.6056083747070105</c:v>
                </c:pt>
                <c:pt idx="2">
                  <c:v>27.70832931441085</c:v>
                </c:pt>
                <c:pt idx="3">
                  <c:v>55.754778039184067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2-9F46-9BBA-151C1B6A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Cu!$L$18:$L$22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Cu!$L$18:$L$22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Cu!$M$18:$M$22</c:f>
                <c:numCache>
                  <c:formatCode>General</c:formatCode>
                  <c:ptCount val="5"/>
                  <c:pt idx="0">
                    <c:v>4.7140452079103183E-3</c:v>
                  </c:pt>
                  <c:pt idx="1">
                    <c:v>0.1108552609887726</c:v>
                  </c:pt>
                  <c:pt idx="2">
                    <c:v>0</c:v>
                  </c:pt>
                  <c:pt idx="3">
                    <c:v>9.4280904158206315E-3</c:v>
                  </c:pt>
                  <c:pt idx="4">
                    <c:v>8.1649658092772612E-3</c:v>
                  </c:pt>
                </c:numCache>
              </c:numRef>
            </c:plus>
            <c:minus>
              <c:numRef>
                <c:f>Cu!$M$18:$M$22</c:f>
                <c:numCache>
                  <c:formatCode>General</c:formatCode>
                  <c:ptCount val="5"/>
                  <c:pt idx="0">
                    <c:v>4.7140452079103183E-3</c:v>
                  </c:pt>
                  <c:pt idx="1">
                    <c:v>0.1108552609887726</c:v>
                  </c:pt>
                  <c:pt idx="2">
                    <c:v>0</c:v>
                  </c:pt>
                  <c:pt idx="3">
                    <c:v>9.4280904158206315E-3</c:v>
                  </c:pt>
                  <c:pt idx="4">
                    <c:v>8.1649658092772612E-3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Cu!$L$12:$L$16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Cu!$M$12:$M$16</c:f>
              <c:numCache>
                <c:formatCode>0.00</c:formatCode>
                <c:ptCount val="5"/>
                <c:pt idx="0">
                  <c:v>1.3333333333333334E-2</c:v>
                </c:pt>
                <c:pt idx="1">
                  <c:v>8.3333333333333329E-2</c:v>
                </c:pt>
                <c:pt idx="2">
                  <c:v>0.01</c:v>
                </c:pt>
                <c:pt idx="3">
                  <c:v>1.6666666666666666E-2</c:v>
                </c:pt>
                <c:pt idx="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67-C947-B4D6-FB940589D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Cu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Cu!$L$18:$L$22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Cu!$L$18:$L$22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Cu!$R$18:$R$22</c:f>
                <c:numCache>
                  <c:formatCode>General</c:formatCode>
                  <c:ptCount val="5"/>
                  <c:pt idx="0">
                    <c:v>4.4836428324292692</c:v>
                  </c:pt>
                  <c:pt idx="1">
                    <c:v>32.707090330636582</c:v>
                  </c:pt>
                  <c:pt idx="2">
                    <c:v>26.708149607538829</c:v>
                  </c:pt>
                  <c:pt idx="3">
                    <c:v>13.571661036365532</c:v>
                  </c:pt>
                  <c:pt idx="4">
                    <c:v>0</c:v>
                  </c:pt>
                </c:numCache>
              </c:numRef>
            </c:plus>
            <c:minus>
              <c:numRef>
                <c:f>Cu!$R$18:$R$22</c:f>
                <c:numCache>
                  <c:formatCode>General</c:formatCode>
                  <c:ptCount val="5"/>
                  <c:pt idx="0">
                    <c:v>4.4836428324292692</c:v>
                  </c:pt>
                  <c:pt idx="1">
                    <c:v>32.707090330636582</c:v>
                  </c:pt>
                  <c:pt idx="2">
                    <c:v>26.708149607538829</c:v>
                  </c:pt>
                  <c:pt idx="3">
                    <c:v>13.571661036365532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Cu!$L$12:$L$16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Cu!$R$12:$R$16</c:f>
              <c:numCache>
                <c:formatCode>0.00</c:formatCode>
                <c:ptCount val="5"/>
                <c:pt idx="0">
                  <c:v>13.471544081310929</c:v>
                </c:pt>
                <c:pt idx="1">
                  <c:v>47.643118830760706</c:v>
                </c:pt>
                <c:pt idx="2">
                  <c:v>59.933186839505133</c:v>
                </c:pt>
                <c:pt idx="3">
                  <c:v>83.311567040510923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F-FE43-92CE-F45535452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Zn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Zn!$L$18:$L$22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Zn!$L$18:$L$22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Zn!$M$18:$M$22</c:f>
                <c:numCache>
                  <c:formatCode>General</c:formatCode>
                  <c:ptCount val="5"/>
                  <c:pt idx="0">
                    <c:v>9.4280904158206315E-3</c:v>
                  </c:pt>
                  <c:pt idx="1">
                    <c:v>4.7140452079103161E-2</c:v>
                  </c:pt>
                  <c:pt idx="2">
                    <c:v>9.4280904158206315E-3</c:v>
                  </c:pt>
                  <c:pt idx="3">
                    <c:v>4.7140452079103183E-3</c:v>
                  </c:pt>
                  <c:pt idx="4">
                    <c:v>4.7140452079103123E-3</c:v>
                  </c:pt>
                </c:numCache>
              </c:numRef>
            </c:plus>
            <c:minus>
              <c:numRef>
                <c:f>Zn!$M$18:$M$22</c:f>
                <c:numCache>
                  <c:formatCode>General</c:formatCode>
                  <c:ptCount val="5"/>
                  <c:pt idx="0">
                    <c:v>9.4280904158206315E-3</c:v>
                  </c:pt>
                  <c:pt idx="1">
                    <c:v>4.7140452079103161E-2</c:v>
                  </c:pt>
                  <c:pt idx="2">
                    <c:v>9.4280904158206315E-3</c:v>
                  </c:pt>
                  <c:pt idx="3">
                    <c:v>4.7140452079103183E-3</c:v>
                  </c:pt>
                  <c:pt idx="4">
                    <c:v>4.7140452079103123E-3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Zn!$L$12:$L$16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Zn!$M$12:$M$16</c:f>
              <c:numCache>
                <c:formatCode>0.00</c:formatCode>
                <c:ptCount val="5"/>
                <c:pt idx="0">
                  <c:v>1.6666666666666666E-2</c:v>
                </c:pt>
                <c:pt idx="1">
                  <c:v>4.3333333333333335E-2</c:v>
                </c:pt>
                <c:pt idx="2">
                  <c:v>1.6666666666666666E-2</c:v>
                </c:pt>
                <c:pt idx="3">
                  <c:v>1.3333333333333334E-2</c:v>
                </c:pt>
                <c:pt idx="4">
                  <c:v>1.6666666666666666E-2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B9-244D-8EA5-809189ABC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Zn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Zn!$L$18:$L$22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Zn!$L$18:$L$22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Zn!$R$18:$R$22</c:f>
                <c:numCache>
                  <c:formatCode>General</c:formatCode>
                  <c:ptCount val="5"/>
                  <c:pt idx="0">
                    <c:v>1.9547207113684109</c:v>
                  </c:pt>
                  <c:pt idx="1">
                    <c:v>23.121090802674427</c:v>
                  </c:pt>
                  <c:pt idx="2">
                    <c:v>13.716508296953691</c:v>
                  </c:pt>
                  <c:pt idx="3">
                    <c:v>5.6481564876961938</c:v>
                  </c:pt>
                  <c:pt idx="4">
                    <c:v>0</c:v>
                  </c:pt>
                </c:numCache>
              </c:numRef>
            </c:plus>
            <c:minus>
              <c:numRef>
                <c:f>Zn!$R$18:$R$22</c:f>
                <c:numCache>
                  <c:formatCode>General</c:formatCode>
                  <c:ptCount val="5"/>
                  <c:pt idx="0">
                    <c:v>1.9547207113684109</c:v>
                  </c:pt>
                  <c:pt idx="1">
                    <c:v>23.121090802674427</c:v>
                  </c:pt>
                  <c:pt idx="2">
                    <c:v>13.716508296953691</c:v>
                  </c:pt>
                  <c:pt idx="3">
                    <c:v>5.6481564876961938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Zn!$L$12:$L$16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Zn!$R$12:$R$16</c:f>
              <c:numCache>
                <c:formatCode>0.00</c:formatCode>
                <c:ptCount val="5"/>
                <c:pt idx="0">
                  <c:v>15.239990462439074</c:v>
                </c:pt>
                <c:pt idx="1">
                  <c:v>45.409310824431145</c:v>
                </c:pt>
                <c:pt idx="2">
                  <c:v>65.292695071928421</c:v>
                </c:pt>
                <c:pt idx="3">
                  <c:v>82.371510136313546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A5-BE4C-96F8-E72289D9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Ga!$L$18:$L$22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Ga!$M$18:$M$22</c:f>
                <c:numCache>
                  <c:formatCode>General</c:formatCode>
                  <c:ptCount val="5"/>
                  <c:pt idx="0">
                    <c:v>2.7755575615628914E-17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Ga!$M$18:$M$22</c:f>
                <c:numCache>
                  <c:formatCode>General</c:formatCode>
                  <c:ptCount val="5"/>
                  <c:pt idx="0">
                    <c:v>2.7755575615628914E-17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Ga!$L$12:$L$16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Ga!$M$12:$M$16</c:f>
              <c:numCache>
                <c:formatCode>0.00</c:formatCode>
                <c:ptCount val="5"/>
                <c:pt idx="0">
                  <c:v>0.19000000000000003</c:v>
                </c:pt>
                <c:pt idx="1">
                  <c:v>4.6666666666666669E-2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AA-EF42-9EEB-02DF9ACC5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Ga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Ga!$L$18:$L$22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Ga!$R$18:$R$22</c:f>
                <c:numCache>
                  <c:formatCode>General</c:formatCode>
                  <c:ptCount val="5"/>
                  <c:pt idx="0">
                    <c:v>1.1501645815233534</c:v>
                  </c:pt>
                  <c:pt idx="1">
                    <c:v>0.24612938656290159</c:v>
                  </c:pt>
                  <c:pt idx="2">
                    <c:v>0.13135531548880797</c:v>
                  </c:pt>
                  <c:pt idx="3">
                    <c:v>7.4591753852986192E-2</c:v>
                  </c:pt>
                  <c:pt idx="4">
                    <c:v>0</c:v>
                  </c:pt>
                </c:numCache>
              </c:numRef>
            </c:plus>
            <c:minus>
              <c:numRef>
                <c:f>Ga!$R$18:$R$22</c:f>
                <c:numCache>
                  <c:formatCode>General</c:formatCode>
                  <c:ptCount val="5"/>
                  <c:pt idx="0">
                    <c:v>1.1501645815233534</c:v>
                  </c:pt>
                  <c:pt idx="1">
                    <c:v>0.24612938656290159</c:v>
                  </c:pt>
                  <c:pt idx="2">
                    <c:v>0.13135531548880797</c:v>
                  </c:pt>
                  <c:pt idx="3">
                    <c:v>7.4591753852986192E-2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Ga!$L$12:$L$16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Ga!$R$12:$R$16</c:f>
              <c:numCache>
                <c:formatCode>0.00</c:formatCode>
                <c:ptCount val="5"/>
                <c:pt idx="0">
                  <c:v>68.595106148623131</c:v>
                </c:pt>
                <c:pt idx="1">
                  <c:v>85.535924221373193</c:v>
                </c:pt>
                <c:pt idx="2">
                  <c:v>92.757997936301862</c:v>
                </c:pt>
                <c:pt idx="3">
                  <c:v>96.369034793766176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BB-6948-8B20-B87457581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As!$L$18:$L$22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As!$L$18:$L$22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As!$M$18:$M$22</c:f>
                <c:numCache>
                  <c:formatCode>General</c:formatCode>
                  <c:ptCount val="5"/>
                  <c:pt idx="0">
                    <c:v>4.7140452079103157E-3</c:v>
                  </c:pt>
                  <c:pt idx="1">
                    <c:v>4.7140452079103157E-3</c:v>
                  </c:pt>
                  <c:pt idx="2">
                    <c:v>0</c:v>
                  </c:pt>
                  <c:pt idx="3">
                    <c:v>4.7140452079103123E-3</c:v>
                  </c:pt>
                  <c:pt idx="4">
                    <c:v>0</c:v>
                  </c:pt>
                </c:numCache>
              </c:numRef>
            </c:plus>
            <c:minus>
              <c:numRef>
                <c:f>As!$M$18:$M$22</c:f>
                <c:numCache>
                  <c:formatCode>General</c:formatCode>
                  <c:ptCount val="5"/>
                  <c:pt idx="0">
                    <c:v>4.7140452079103157E-3</c:v>
                  </c:pt>
                  <c:pt idx="1">
                    <c:v>4.7140452079103157E-3</c:v>
                  </c:pt>
                  <c:pt idx="2">
                    <c:v>0</c:v>
                  </c:pt>
                  <c:pt idx="3">
                    <c:v>4.7140452079103123E-3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As!$L$12:$L$16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As!$M$12:$M$16</c:f>
              <c:numCache>
                <c:formatCode>0.00</c:formatCode>
                <c:ptCount val="5"/>
                <c:pt idx="0">
                  <c:v>2.6666666666666668E-2</c:v>
                </c:pt>
                <c:pt idx="1">
                  <c:v>2.6666666666666668E-2</c:v>
                </c:pt>
                <c:pt idx="2">
                  <c:v>0.02</c:v>
                </c:pt>
                <c:pt idx="3">
                  <c:v>1.6666666666666666E-2</c:v>
                </c:pt>
                <c:pt idx="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74-C84B-BF70-1A0879C22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As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As!$L$18:$L$22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As!$L$18:$L$22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As!$R$18:$R$22</c:f>
                <c:numCache>
                  <c:formatCode>General</c:formatCode>
                  <c:ptCount val="5"/>
                  <c:pt idx="0">
                    <c:v>3.1763405382651091</c:v>
                  </c:pt>
                  <c:pt idx="1">
                    <c:v>6.4844341503506229</c:v>
                  </c:pt>
                  <c:pt idx="2">
                    <c:v>5.4608194219505295</c:v>
                  </c:pt>
                  <c:pt idx="3">
                    <c:v>0.86878489829069239</c:v>
                  </c:pt>
                  <c:pt idx="4">
                    <c:v>0</c:v>
                  </c:pt>
                </c:numCache>
              </c:numRef>
            </c:plus>
            <c:minus>
              <c:numRef>
                <c:f>As!$R$18:$R$22</c:f>
                <c:numCache>
                  <c:formatCode>General</c:formatCode>
                  <c:ptCount val="5"/>
                  <c:pt idx="0">
                    <c:v>3.1763405382651091</c:v>
                  </c:pt>
                  <c:pt idx="1">
                    <c:v>6.4844341503506229</c:v>
                  </c:pt>
                  <c:pt idx="2">
                    <c:v>5.4608194219505295</c:v>
                  </c:pt>
                  <c:pt idx="3">
                    <c:v>0.86878489829069239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As!$L$12:$L$16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As!$R$12:$R$16</c:f>
              <c:numCache>
                <c:formatCode>0.00</c:formatCode>
                <c:ptCount val="5"/>
                <c:pt idx="0">
                  <c:v>26.419539398843622</c:v>
                </c:pt>
                <c:pt idx="1">
                  <c:v>53.051118762382124</c:v>
                </c:pt>
                <c:pt idx="2">
                  <c:v>73.133503821323799</c:v>
                </c:pt>
                <c:pt idx="3">
                  <c:v>89.900512036004031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C4-114D-A30F-D2287F993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Dissolved Silica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'Dissolved Silica'!$L$18:$L$22</c:f>
                <c:numCache>
                  <c:formatCode>General</c:formatCode>
                  <c:ptCount val="5"/>
                  <c:pt idx="0">
                    <c:v>7.8448206109302636E-3</c:v>
                  </c:pt>
                  <c:pt idx="1">
                    <c:v>3.73237766606868E-2</c:v>
                  </c:pt>
                  <c:pt idx="2">
                    <c:v>3.2444905456543528E-2</c:v>
                  </c:pt>
                  <c:pt idx="3">
                    <c:v>3.6135551978078551E-2</c:v>
                  </c:pt>
                  <c:pt idx="4">
                    <c:v>4.2278502792149689E-2</c:v>
                  </c:pt>
                </c:numCache>
              </c:numRef>
            </c:plus>
            <c:minus>
              <c:numRef>
                <c:f>'Dissolved Silica'!$L$18:$L$22</c:f>
                <c:numCache>
                  <c:formatCode>General</c:formatCode>
                  <c:ptCount val="5"/>
                  <c:pt idx="0">
                    <c:v>7.8448206109302636E-3</c:v>
                  </c:pt>
                  <c:pt idx="1">
                    <c:v>3.73237766606868E-2</c:v>
                  </c:pt>
                  <c:pt idx="2">
                    <c:v>3.2444905456543528E-2</c:v>
                  </c:pt>
                  <c:pt idx="3">
                    <c:v>3.6135551978078551E-2</c:v>
                  </c:pt>
                  <c:pt idx="4">
                    <c:v>4.2278502792149689E-2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'Dissolved Silica'!$M$18:$M$22</c:f>
                <c:numCache>
                  <c:formatCode>General</c:formatCode>
                  <c:ptCount val="5"/>
                  <c:pt idx="0">
                    <c:v>5.7911221998273641</c:v>
                  </c:pt>
                  <c:pt idx="1">
                    <c:v>0.86260381017784282</c:v>
                  </c:pt>
                  <c:pt idx="2">
                    <c:v>2.6703799355147946</c:v>
                  </c:pt>
                  <c:pt idx="3">
                    <c:v>0.22673405860905257</c:v>
                  </c:pt>
                  <c:pt idx="4">
                    <c:v>10.193050099618535</c:v>
                  </c:pt>
                </c:numCache>
              </c:numRef>
            </c:plus>
            <c:minus>
              <c:numRef>
                <c:f>'Dissolved Silica'!$M$18:$M$22</c:f>
                <c:numCache>
                  <c:formatCode>General</c:formatCode>
                  <c:ptCount val="5"/>
                  <c:pt idx="0">
                    <c:v>5.7911221998273641</c:v>
                  </c:pt>
                  <c:pt idx="1">
                    <c:v>0.86260381017784282</c:v>
                  </c:pt>
                  <c:pt idx="2">
                    <c:v>2.6703799355147946</c:v>
                  </c:pt>
                  <c:pt idx="3">
                    <c:v>0.22673405860905257</c:v>
                  </c:pt>
                  <c:pt idx="4">
                    <c:v>10.193050099618535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'Dissolved Silica'!$L$12:$L$16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'Dissolved Silica'!$M$12:$M$16</c:f>
              <c:numCache>
                <c:formatCode>0.00</c:formatCode>
                <c:ptCount val="5"/>
                <c:pt idx="0">
                  <c:v>3.5766666666666667</c:v>
                </c:pt>
                <c:pt idx="1">
                  <c:v>21.375666666666664</c:v>
                </c:pt>
                <c:pt idx="2">
                  <c:v>23.551000000000002</c:v>
                </c:pt>
                <c:pt idx="3">
                  <c:v>3.4293333333333336</c:v>
                </c:pt>
                <c:pt idx="4">
                  <c:v>15.962333333333333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46-C745-890C-21E43936C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209886264216977"/>
          <c:y val="6.7367066581858329E-2"/>
          <c:w val="0.6542919947506561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Cl!$L$18:$L$22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Cl!$R$18:$R$22</c:f>
                <c:numCache>
                  <c:formatCode>General</c:formatCode>
                  <c:ptCount val="5"/>
                  <c:pt idx="0">
                    <c:v>0.64917245234703747</c:v>
                  </c:pt>
                  <c:pt idx="1">
                    <c:v>0.84951129650617607</c:v>
                  </c:pt>
                  <c:pt idx="2">
                    <c:v>0.64917286796763396</c:v>
                  </c:pt>
                  <c:pt idx="3">
                    <c:v>0.28902676593872784</c:v>
                  </c:pt>
                  <c:pt idx="4">
                    <c:v>0</c:v>
                  </c:pt>
                </c:numCache>
              </c:numRef>
            </c:plus>
            <c:minus>
              <c:numRef>
                <c:f>Cl!$R$18:$R$22</c:f>
                <c:numCache>
                  <c:formatCode>General</c:formatCode>
                  <c:ptCount val="5"/>
                  <c:pt idx="0">
                    <c:v>0.64917245234703747</c:v>
                  </c:pt>
                  <c:pt idx="1">
                    <c:v>0.84951129650617607</c:v>
                  </c:pt>
                  <c:pt idx="2">
                    <c:v>0.64917286796763396</c:v>
                  </c:pt>
                  <c:pt idx="3">
                    <c:v>0.28902676593872784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Cl!$L$12:$L$16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Cl!$R$12:$R$16</c:f>
              <c:numCache>
                <c:formatCode>0.00</c:formatCode>
                <c:ptCount val="5"/>
                <c:pt idx="0">
                  <c:v>27.236337806759177</c:v>
                </c:pt>
                <c:pt idx="1">
                  <c:v>47.316239025199046</c:v>
                </c:pt>
                <c:pt idx="2">
                  <c:v>67.462513637514874</c:v>
                </c:pt>
                <c:pt idx="3">
                  <c:v>83.791199035611399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AD-9845-8D08-12D71B407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Dissolved Silica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'Dissolved Silica'!$L$18:$L$22</c:f>
                <c:numCache>
                  <c:formatCode>General</c:formatCode>
                  <c:ptCount val="5"/>
                  <c:pt idx="0">
                    <c:v>7.8448206109302636E-3</c:v>
                  </c:pt>
                  <c:pt idx="1">
                    <c:v>3.73237766606868E-2</c:v>
                  </c:pt>
                  <c:pt idx="2">
                    <c:v>3.2444905456543528E-2</c:v>
                  </c:pt>
                  <c:pt idx="3">
                    <c:v>3.6135551978078551E-2</c:v>
                  </c:pt>
                  <c:pt idx="4">
                    <c:v>4.2278502792149689E-2</c:v>
                  </c:pt>
                </c:numCache>
              </c:numRef>
            </c:plus>
            <c:minus>
              <c:numRef>
                <c:f>'Dissolved Silica'!$L$18:$L$22</c:f>
                <c:numCache>
                  <c:formatCode>General</c:formatCode>
                  <c:ptCount val="5"/>
                  <c:pt idx="0">
                    <c:v>7.8448206109302636E-3</c:v>
                  </c:pt>
                  <c:pt idx="1">
                    <c:v>3.73237766606868E-2</c:v>
                  </c:pt>
                  <c:pt idx="2">
                    <c:v>3.2444905456543528E-2</c:v>
                  </c:pt>
                  <c:pt idx="3">
                    <c:v>3.6135551978078551E-2</c:v>
                  </c:pt>
                  <c:pt idx="4">
                    <c:v>4.2278502792149689E-2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'Dissolved Silica'!$R$18:$R$22</c:f>
                <c:numCache>
                  <c:formatCode>General</c:formatCode>
                  <c:ptCount val="5"/>
                  <c:pt idx="0">
                    <c:v>7.23422982088716</c:v>
                  </c:pt>
                  <c:pt idx="1">
                    <c:v>6.0197864517197441</c:v>
                  </c:pt>
                  <c:pt idx="2">
                    <c:v>11.414905050922654</c:v>
                  </c:pt>
                  <c:pt idx="3">
                    <c:v>12.269126824890082</c:v>
                  </c:pt>
                  <c:pt idx="4">
                    <c:v>0</c:v>
                  </c:pt>
                </c:numCache>
              </c:numRef>
            </c:plus>
            <c:minus>
              <c:numRef>
                <c:f>'Dissolved Silica'!$R$18:$R$22</c:f>
                <c:numCache>
                  <c:formatCode>General</c:formatCode>
                  <c:ptCount val="5"/>
                  <c:pt idx="0">
                    <c:v>7.23422982088716</c:v>
                  </c:pt>
                  <c:pt idx="1">
                    <c:v>6.0197864517197441</c:v>
                  </c:pt>
                  <c:pt idx="2">
                    <c:v>11.414905050922654</c:v>
                  </c:pt>
                  <c:pt idx="3">
                    <c:v>12.269126824890082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'Dissolved Silica'!$L$12:$L$16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'Dissolved Silica'!$R$12:$R$16</c:f>
              <c:numCache>
                <c:formatCode>0.00</c:formatCode>
                <c:ptCount val="5"/>
                <c:pt idx="0">
                  <c:v>4.5392166625609898</c:v>
                </c:pt>
                <c:pt idx="1">
                  <c:v>36.896808260533817</c:v>
                </c:pt>
                <c:pt idx="2">
                  <c:v>72.788867572905829</c:v>
                </c:pt>
                <c:pt idx="3">
                  <c:v>77.928329127365771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AA-A442-90F9-E10C84C5B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948335795120104"/>
          <c:y val="6.7367066581858329E-2"/>
          <c:w val="0.3605037593149939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F!$M$18:$M$22</c:f>
                <c:numCache>
                  <c:formatCode>General</c:formatCode>
                  <c:ptCount val="5"/>
                  <c:pt idx="0">
                    <c:v>4.9216076867444711E-2</c:v>
                  </c:pt>
                  <c:pt idx="1">
                    <c:v>1.4142135623730911E-2</c:v>
                  </c:pt>
                  <c:pt idx="2">
                    <c:v>9.4280904158206159E-3</c:v>
                  </c:pt>
                  <c:pt idx="3">
                    <c:v>9.4280904158206159E-3</c:v>
                  </c:pt>
                  <c:pt idx="4">
                    <c:v>5.9066817155564381E-2</c:v>
                  </c:pt>
                </c:numCache>
              </c:numRef>
            </c:plus>
            <c:minus>
              <c:numRef>
                <c:f>F!$M$18:$M$22</c:f>
                <c:numCache>
                  <c:formatCode>General</c:formatCode>
                  <c:ptCount val="5"/>
                  <c:pt idx="0">
                    <c:v>4.9216076867444711E-2</c:v>
                  </c:pt>
                  <c:pt idx="1">
                    <c:v>1.4142135623730911E-2</c:v>
                  </c:pt>
                  <c:pt idx="2">
                    <c:v>9.4280904158206159E-3</c:v>
                  </c:pt>
                  <c:pt idx="3">
                    <c:v>9.4280904158206159E-3</c:v>
                  </c:pt>
                  <c:pt idx="4">
                    <c:v>5.9066817155564381E-2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F!$M$12:$M$16</c:f>
              <c:numCache>
                <c:formatCode>0.00</c:formatCode>
                <c:ptCount val="5"/>
                <c:pt idx="0">
                  <c:v>1.5533333333333335</c:v>
                </c:pt>
                <c:pt idx="1">
                  <c:v>0.67</c:v>
                </c:pt>
                <c:pt idx="2">
                  <c:v>0.34333333333333332</c:v>
                </c:pt>
                <c:pt idx="3">
                  <c:v>0.29333333333333333</c:v>
                </c:pt>
                <c:pt idx="4">
                  <c:v>0.44333333333333336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5B-3748-8EE7-9D8CBBEB0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F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F!$R$18:$R$22</c:f>
                <c:numCache>
                  <c:formatCode>General</c:formatCode>
                  <c:ptCount val="5"/>
                  <c:pt idx="0">
                    <c:v>0.76493038600824859</c:v>
                  </c:pt>
                  <c:pt idx="1">
                    <c:v>0.73063840190554574</c:v>
                  </c:pt>
                  <c:pt idx="2">
                    <c:v>1.0215964162228013</c:v>
                  </c:pt>
                  <c:pt idx="3">
                    <c:v>1.38330993558337</c:v>
                  </c:pt>
                  <c:pt idx="4">
                    <c:v>0</c:v>
                  </c:pt>
                </c:numCache>
              </c:numRef>
            </c:plus>
            <c:minus>
              <c:numRef>
                <c:f>F!$R$18:$R$22</c:f>
                <c:numCache>
                  <c:formatCode>General</c:formatCode>
                  <c:ptCount val="5"/>
                  <c:pt idx="0">
                    <c:v>0.76493038600824859</c:v>
                  </c:pt>
                  <c:pt idx="1">
                    <c:v>0.73063840190554574</c:v>
                  </c:pt>
                  <c:pt idx="2">
                    <c:v>1.0215964162228013</c:v>
                  </c:pt>
                  <c:pt idx="3">
                    <c:v>1.38330993558337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F!$R$12:$R$16</c:f>
              <c:numCache>
                <c:formatCode>0.00</c:formatCode>
                <c:ptCount val="5"/>
                <c:pt idx="0">
                  <c:v>46.921681653254268</c:v>
                </c:pt>
                <c:pt idx="1">
                  <c:v>67.322408190858539</c:v>
                </c:pt>
                <c:pt idx="2">
                  <c:v>77.707384978458037</c:v>
                </c:pt>
                <c:pt idx="3">
                  <c:v>86.580436428404937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CD-DA41-8DBE-D4839E979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561337606924852"/>
          <c:y val="6.1909147129709727E-2"/>
          <c:w val="0.286919271311815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Cl!$L$18:$L$22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Cl!$M$18:$M$22</c:f>
                <c:numCache>
                  <c:formatCode>General</c:formatCode>
                  <c:ptCount val="5"/>
                  <c:pt idx="0">
                    <c:v>2.6246692913372689E-2</c:v>
                  </c:pt>
                  <c:pt idx="1">
                    <c:v>7.4087035902976231E-2</c:v>
                  </c:pt>
                  <c:pt idx="2">
                    <c:v>0.19293061504650383</c:v>
                  </c:pt>
                  <c:pt idx="3">
                    <c:v>4.6427960923947006E-2</c:v>
                  </c:pt>
                  <c:pt idx="4">
                    <c:v>4.9888765156985836E-2</c:v>
                  </c:pt>
                </c:numCache>
              </c:numRef>
            </c:plus>
            <c:minus>
              <c:numRef>
                <c:f>Cl!$M$18:$M$22</c:f>
                <c:numCache>
                  <c:formatCode>General</c:formatCode>
                  <c:ptCount val="5"/>
                  <c:pt idx="0">
                    <c:v>2.6246692913372689E-2</c:v>
                  </c:pt>
                  <c:pt idx="1">
                    <c:v>7.4087035902976231E-2</c:v>
                  </c:pt>
                  <c:pt idx="2">
                    <c:v>0.19293061504650383</c:v>
                  </c:pt>
                  <c:pt idx="3">
                    <c:v>4.6427960923947006E-2</c:v>
                  </c:pt>
                  <c:pt idx="4">
                    <c:v>4.9888765156985836E-2</c:v>
                  </c:pt>
                </c:numCache>
              </c:numRef>
            </c:minus>
          </c:errBars>
          <c:xVal>
            <c:numRef>
              <c:f>Cl!$L$12:$L$16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Cl!$M$12:$M$16</c:f>
              <c:numCache>
                <c:formatCode>0.00</c:formatCode>
                <c:ptCount val="5"/>
                <c:pt idx="0">
                  <c:v>3.0966666666666671</c:v>
                </c:pt>
                <c:pt idx="1">
                  <c:v>2.2666666666666666</c:v>
                </c:pt>
                <c:pt idx="2">
                  <c:v>2.2933333333333334</c:v>
                </c:pt>
                <c:pt idx="3">
                  <c:v>1.8566666666666667</c:v>
                </c:pt>
                <c:pt idx="4">
                  <c:v>1.8333333333333333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67F-F547-8E26-A016BB915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4569618927083"/>
          <c:y val="5.0925925925925923E-2"/>
          <c:w val="0.7788887331640179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Cl!$L$18:$L$22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Cl!$R$18:$R$22</c:f>
                <c:numCache>
                  <c:formatCode>General</c:formatCode>
                  <c:ptCount val="5"/>
                  <c:pt idx="0">
                    <c:v>0.64917245234703747</c:v>
                  </c:pt>
                  <c:pt idx="1">
                    <c:v>0.84951129650617607</c:v>
                  </c:pt>
                  <c:pt idx="2">
                    <c:v>0.64917286796763396</c:v>
                  </c:pt>
                  <c:pt idx="3">
                    <c:v>0.28902676593872784</c:v>
                  </c:pt>
                  <c:pt idx="4">
                    <c:v>0</c:v>
                  </c:pt>
                </c:numCache>
              </c:numRef>
            </c:plus>
            <c:minus>
              <c:numRef>
                <c:f>Cl!$R$18:$R$22</c:f>
                <c:numCache>
                  <c:formatCode>General</c:formatCode>
                  <c:ptCount val="5"/>
                  <c:pt idx="0">
                    <c:v>0.64917245234703747</c:v>
                  </c:pt>
                  <c:pt idx="1">
                    <c:v>0.84951129650617607</c:v>
                  </c:pt>
                  <c:pt idx="2">
                    <c:v>0.64917286796763396</c:v>
                  </c:pt>
                  <c:pt idx="3">
                    <c:v>0.28902676593872784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Cl!$L$12:$L$16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Cl!$R$12:$R$16</c:f>
              <c:numCache>
                <c:formatCode>0.00</c:formatCode>
                <c:ptCount val="5"/>
                <c:pt idx="0">
                  <c:v>27.236337806759177</c:v>
                </c:pt>
                <c:pt idx="1">
                  <c:v>47.316239025199046</c:v>
                </c:pt>
                <c:pt idx="2">
                  <c:v>67.462513637514874</c:v>
                </c:pt>
                <c:pt idx="3">
                  <c:v>83.791199035611399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DC-8345-9480-4F2AD0881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466177121118286"/>
          <c:y val="6.0795581606110885E-2"/>
          <c:w val="0.33411412899230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Br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Br!$L$18:$L$22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Br!$L$18:$L$22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Br!$L$12:$L$16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Br!$M$12:$M$16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AB-D24D-8B5B-E3B897072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4569618927083"/>
          <c:y val="5.0925925925925923E-2"/>
          <c:w val="0.7788887331640179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Br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Br!$L$18:$L$22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Br!$L$18:$L$22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Br!$L$12:$L$16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Br!$R$12:$R$16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01-7E44-A20F-A41CEDFE7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466177121118286"/>
          <c:y val="6.0795581606110885E-2"/>
          <c:w val="0.33411412899230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NO3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'NO3'!$L$18:$L$22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'NO3'!$L$18:$L$22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'NO3'!$M$18:$M$22</c:f>
                <c:numCache>
                  <c:formatCode>General</c:formatCode>
                  <c:ptCount val="5"/>
                  <c:pt idx="0">
                    <c:v>1.4142135623730857E-2</c:v>
                  </c:pt>
                  <c:pt idx="1">
                    <c:v>1.2472191289246563E-2</c:v>
                  </c:pt>
                  <c:pt idx="2">
                    <c:v>8.6538366571647776E-2</c:v>
                  </c:pt>
                  <c:pt idx="3">
                    <c:v>1.6329931618554536E-2</c:v>
                  </c:pt>
                  <c:pt idx="4">
                    <c:v>1.6311413863372546</c:v>
                  </c:pt>
                </c:numCache>
              </c:numRef>
            </c:plus>
            <c:minus>
              <c:numRef>
                <c:f>'NO3'!$M$18:$M$22</c:f>
                <c:numCache>
                  <c:formatCode>General</c:formatCode>
                  <c:ptCount val="5"/>
                  <c:pt idx="0">
                    <c:v>1.4142135623730857E-2</c:v>
                  </c:pt>
                  <c:pt idx="1">
                    <c:v>1.2472191289246563E-2</c:v>
                  </c:pt>
                  <c:pt idx="2">
                    <c:v>8.6538366571647776E-2</c:v>
                  </c:pt>
                  <c:pt idx="3">
                    <c:v>1.6329931618554536E-2</c:v>
                  </c:pt>
                  <c:pt idx="4">
                    <c:v>1.6311413863372546</c:v>
                  </c:pt>
                </c:numCache>
              </c:numRef>
            </c:minus>
          </c:errBars>
          <c:xVal>
            <c:numRef>
              <c:f>'NO3'!$L$12:$L$16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'NO3'!$M$12:$M$16</c:f>
              <c:numCache>
                <c:formatCode>0.00</c:formatCode>
                <c:ptCount val="5"/>
                <c:pt idx="0">
                  <c:v>3.2100000000000004</c:v>
                </c:pt>
                <c:pt idx="1">
                  <c:v>3.1466666666666665</c:v>
                </c:pt>
                <c:pt idx="2">
                  <c:v>3.4933333333333336</c:v>
                </c:pt>
                <c:pt idx="3">
                  <c:v>3.43</c:v>
                </c:pt>
                <c:pt idx="4">
                  <c:v>2.3066666666666666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D-9344-BF92-500A7DAC7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4569618927083"/>
          <c:y val="5.0925925925925923E-2"/>
          <c:w val="0.7788887331640179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NO3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'NO3'!$L$18:$L$22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'NO3'!$L$18:$L$22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'NO3'!$R$18:$R$22</c:f>
                <c:numCache>
                  <c:formatCode>General</c:formatCode>
                  <c:ptCount val="5"/>
                  <c:pt idx="0">
                    <c:v>2.47620122220233</c:v>
                  </c:pt>
                  <c:pt idx="1">
                    <c:v>4.9637411247976555</c:v>
                  </c:pt>
                  <c:pt idx="2">
                    <c:v>7.1307530109242414</c:v>
                  </c:pt>
                  <c:pt idx="3">
                    <c:v>9.7098276451469872</c:v>
                  </c:pt>
                  <c:pt idx="4">
                    <c:v>0</c:v>
                  </c:pt>
                </c:numCache>
              </c:numRef>
            </c:plus>
            <c:minus>
              <c:numRef>
                <c:f>'NO3'!$R$18:$R$22</c:f>
                <c:numCache>
                  <c:formatCode>General</c:formatCode>
                  <c:ptCount val="5"/>
                  <c:pt idx="0">
                    <c:v>2.47620122220233</c:v>
                  </c:pt>
                  <c:pt idx="1">
                    <c:v>4.9637411247976555</c:v>
                  </c:pt>
                  <c:pt idx="2">
                    <c:v>7.1307530109242414</c:v>
                  </c:pt>
                  <c:pt idx="3">
                    <c:v>9.7098276451469872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'NO3'!$L$12:$L$16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'NO3'!$R$12:$R$16</c:f>
              <c:numCache>
                <c:formatCode>0.00</c:formatCode>
                <c:ptCount val="5"/>
                <c:pt idx="0">
                  <c:v>20.827842283036976</c:v>
                </c:pt>
                <c:pt idx="1">
                  <c:v>41.402707180090005</c:v>
                </c:pt>
                <c:pt idx="2">
                  <c:v>64.015024144776461</c:v>
                </c:pt>
                <c:pt idx="3">
                  <c:v>86.268399508070573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59-5047-9C6A-541C76B3B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466177121118286"/>
          <c:y val="6.0795581606110885E-2"/>
          <c:w val="0.33411412899230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Ca!$L$18:$L$22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Ca!$M$18:$M$22</c:f>
                <c:numCache>
                  <c:formatCode>General</c:formatCode>
                  <c:ptCount val="5"/>
                  <c:pt idx="0">
                    <c:v>3.3542444090369385</c:v>
                  </c:pt>
                  <c:pt idx="1">
                    <c:v>1.006456931793684</c:v>
                  </c:pt>
                  <c:pt idx="2">
                    <c:v>2.2151047128496852</c:v>
                  </c:pt>
                  <c:pt idx="3">
                    <c:v>3.2006665972366899</c:v>
                  </c:pt>
                  <c:pt idx="4">
                    <c:v>0.79751001386955789</c:v>
                  </c:pt>
                </c:numCache>
              </c:numRef>
            </c:plus>
            <c:minus>
              <c:numRef>
                <c:f>Ca!$M$18:$M$22</c:f>
                <c:numCache>
                  <c:formatCode>General</c:formatCode>
                  <c:ptCount val="5"/>
                  <c:pt idx="0">
                    <c:v>3.3542444090369385</c:v>
                  </c:pt>
                  <c:pt idx="1">
                    <c:v>1.006456931793684</c:v>
                  </c:pt>
                  <c:pt idx="2">
                    <c:v>2.2151047128496852</c:v>
                  </c:pt>
                  <c:pt idx="3">
                    <c:v>3.2006665972366899</c:v>
                  </c:pt>
                  <c:pt idx="4">
                    <c:v>0.79751001386955789</c:v>
                  </c:pt>
                </c:numCache>
              </c:numRef>
            </c:minus>
          </c:errBars>
          <c:xVal>
            <c:numRef>
              <c:f>Ca!$L$12:$L$16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Ca!$M$12:$M$16</c:f>
              <c:numCache>
                <c:formatCode>0.00</c:formatCode>
                <c:ptCount val="5"/>
                <c:pt idx="0">
                  <c:v>52.036666666666669</c:v>
                </c:pt>
                <c:pt idx="1">
                  <c:v>39.556666666666672</c:v>
                </c:pt>
                <c:pt idx="2">
                  <c:v>40.023333333333333</c:v>
                </c:pt>
                <c:pt idx="3">
                  <c:v>27.88</c:v>
                </c:pt>
                <c:pt idx="4">
                  <c:v>15.683333333333332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58-A848-A9E0-2EC31865F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Br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Br!$L$18:$L$22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Br!$L$18:$L$22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Br!$L$12:$L$16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Br!$M$12:$M$16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6-7C44-B7F9-A973AAEF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Ca!$L$18:$L$22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Ca!$R$18:$R$22</c:f>
                <c:numCache>
                  <c:formatCode>General</c:formatCode>
                  <c:ptCount val="5"/>
                  <c:pt idx="0">
                    <c:v>1.7486826442500527</c:v>
                  </c:pt>
                  <c:pt idx="1">
                    <c:v>2.118263661906616</c:v>
                  </c:pt>
                  <c:pt idx="2">
                    <c:v>1.7633080198942244</c:v>
                  </c:pt>
                  <c:pt idx="3">
                    <c:v>0.23373575566557031</c:v>
                  </c:pt>
                  <c:pt idx="4">
                    <c:v>0</c:v>
                  </c:pt>
                </c:numCache>
              </c:numRef>
            </c:plus>
            <c:minus>
              <c:numRef>
                <c:f>Ca!$R$18:$R$22</c:f>
                <c:numCache>
                  <c:formatCode>General</c:formatCode>
                  <c:ptCount val="5"/>
                  <c:pt idx="0">
                    <c:v>1.7486826442500527</c:v>
                  </c:pt>
                  <c:pt idx="1">
                    <c:v>2.118263661906616</c:v>
                  </c:pt>
                  <c:pt idx="2">
                    <c:v>1.7633080198942244</c:v>
                  </c:pt>
                  <c:pt idx="3">
                    <c:v>0.23373575566557031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Ca!$L$12:$L$16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Ca!$R$12:$R$16</c:f>
              <c:numCache>
                <c:formatCode>0.00</c:formatCode>
                <c:ptCount val="5"/>
                <c:pt idx="0">
                  <c:v>29.634502672932353</c:v>
                </c:pt>
                <c:pt idx="1">
                  <c:v>52.333248376526264</c:v>
                </c:pt>
                <c:pt idx="2">
                  <c:v>75.164494236444952</c:v>
                </c:pt>
                <c:pt idx="3">
                  <c:v>91.023942717699057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92-3B48-BCCD-18A063ED8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Na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Na!$L$18:$L$22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Na!$R$18:$R$22</c:f>
                <c:numCache>
                  <c:formatCode>General</c:formatCode>
                  <c:ptCount val="5"/>
                  <c:pt idx="0">
                    <c:v>0.90807370952206368</c:v>
                  </c:pt>
                  <c:pt idx="1">
                    <c:v>0.31441545784056368</c:v>
                  </c:pt>
                  <c:pt idx="2">
                    <c:v>0.10887190642292052</c:v>
                  </c:pt>
                  <c:pt idx="3">
                    <c:v>0.19156067054114118</c:v>
                  </c:pt>
                  <c:pt idx="4">
                    <c:v>0</c:v>
                  </c:pt>
                </c:numCache>
              </c:numRef>
            </c:plus>
            <c:minus>
              <c:numRef>
                <c:f>Na!$R$18:$R$22</c:f>
                <c:numCache>
                  <c:formatCode>General</c:formatCode>
                  <c:ptCount val="5"/>
                  <c:pt idx="0">
                    <c:v>0.90807370952206368</c:v>
                  </c:pt>
                  <c:pt idx="1">
                    <c:v>0.31441545784056368</c:v>
                  </c:pt>
                  <c:pt idx="2">
                    <c:v>0.10887190642292052</c:v>
                  </c:pt>
                  <c:pt idx="3">
                    <c:v>0.19156067054114118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Na!$L$12:$L$16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Na!$R$12:$R$16</c:f>
              <c:numCache>
                <c:formatCode>0.00</c:formatCode>
                <c:ptCount val="5"/>
                <c:pt idx="0">
                  <c:v>41.266757127892909</c:v>
                </c:pt>
                <c:pt idx="1">
                  <c:v>63.929937372542781</c:v>
                </c:pt>
                <c:pt idx="2">
                  <c:v>78.452198848731925</c:v>
                </c:pt>
                <c:pt idx="3">
                  <c:v>89.893605555192153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38-FA44-B1D3-351A7ECD4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Na!$L$18:$L$22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Na!$M$18:$M$22</c:f>
                <c:numCache>
                  <c:formatCode>General</c:formatCode>
                  <c:ptCount val="5"/>
                  <c:pt idx="0">
                    <c:v>5.7332732554991939</c:v>
                  </c:pt>
                  <c:pt idx="1">
                    <c:v>15.349298210522715</c:v>
                  </c:pt>
                  <c:pt idx="2">
                    <c:v>2.6432177360179834</c:v>
                  </c:pt>
                  <c:pt idx="3">
                    <c:v>2.2030130881741625</c:v>
                  </c:pt>
                  <c:pt idx="4">
                    <c:v>3.5002095175384391</c:v>
                  </c:pt>
                </c:numCache>
              </c:numRef>
            </c:plus>
            <c:minus>
              <c:numRef>
                <c:f>Na!$M$18:$M$22</c:f>
                <c:numCache>
                  <c:formatCode>General</c:formatCode>
                  <c:ptCount val="5"/>
                  <c:pt idx="0">
                    <c:v>5.7332732554991939</c:v>
                  </c:pt>
                  <c:pt idx="1">
                    <c:v>15.349298210522715</c:v>
                  </c:pt>
                  <c:pt idx="2">
                    <c:v>2.6432177360179834</c:v>
                  </c:pt>
                  <c:pt idx="3">
                    <c:v>2.2030130881741625</c:v>
                  </c:pt>
                  <c:pt idx="4">
                    <c:v>3.5002095175384391</c:v>
                  </c:pt>
                </c:numCache>
              </c:numRef>
            </c:minus>
          </c:errBars>
          <c:xVal>
            <c:numRef>
              <c:f>Na!$L$12:$L$16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Na!$M$12:$M$16</c:f>
              <c:numCache>
                <c:formatCode>0.00</c:formatCode>
                <c:ptCount val="5"/>
                <c:pt idx="0">
                  <c:v>446.83666666666664</c:v>
                </c:pt>
                <c:pt idx="1">
                  <c:v>243.87666666666667</c:v>
                </c:pt>
                <c:pt idx="2">
                  <c:v>157.24</c:v>
                </c:pt>
                <c:pt idx="3">
                  <c:v>123.86</c:v>
                </c:pt>
                <c:pt idx="4">
                  <c:v>108.87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1B-1C4D-9E39-2E1C472B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K!$L$18:$L$22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K!$L$18:$L$22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K!$M$18:$M$22</c:f>
                <c:numCache>
                  <c:formatCode>General</c:formatCode>
                  <c:ptCount val="5"/>
                  <c:pt idx="0">
                    <c:v>2.1602468994692887E-2</c:v>
                  </c:pt>
                  <c:pt idx="1">
                    <c:v>6.3770421565696636E-2</c:v>
                  </c:pt>
                  <c:pt idx="2">
                    <c:v>1.4142135623730963E-2</c:v>
                  </c:pt>
                  <c:pt idx="3">
                    <c:v>1.2472191289246459E-2</c:v>
                  </c:pt>
                  <c:pt idx="4">
                    <c:v>1.6996731711975938E-2</c:v>
                  </c:pt>
                </c:numCache>
              </c:numRef>
            </c:plus>
            <c:minus>
              <c:numRef>
                <c:f>K!$M$18:$M$22</c:f>
                <c:numCache>
                  <c:formatCode>General</c:formatCode>
                  <c:ptCount val="5"/>
                  <c:pt idx="0">
                    <c:v>2.1602468994692887E-2</c:v>
                  </c:pt>
                  <c:pt idx="1">
                    <c:v>6.3770421565696636E-2</c:v>
                  </c:pt>
                  <c:pt idx="2">
                    <c:v>1.4142135623730963E-2</c:v>
                  </c:pt>
                  <c:pt idx="3">
                    <c:v>1.2472191289246459E-2</c:v>
                  </c:pt>
                  <c:pt idx="4">
                    <c:v>1.6996731711975938E-2</c:v>
                  </c:pt>
                </c:numCache>
              </c:numRef>
            </c:minus>
          </c:errBars>
          <c:xVal>
            <c:numRef>
              <c:f>K!$L$12:$L$16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K!$M$12:$M$16</c:f>
              <c:numCache>
                <c:formatCode>0.00</c:formatCode>
                <c:ptCount val="5"/>
                <c:pt idx="0">
                  <c:v>0.98999999999999988</c:v>
                </c:pt>
                <c:pt idx="1">
                  <c:v>0.65</c:v>
                </c:pt>
                <c:pt idx="2">
                  <c:v>0.51</c:v>
                </c:pt>
                <c:pt idx="3">
                  <c:v>0.39333333333333331</c:v>
                </c:pt>
                <c:pt idx="4">
                  <c:v>0.28333333333333333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0B-FD45-9E64-BBFF065ED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K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K!$L$18:$L$22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K!$L$18:$L$22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K!$R$18:$R$22</c:f>
                <c:numCache>
                  <c:formatCode>General</c:formatCode>
                  <c:ptCount val="5"/>
                  <c:pt idx="0">
                    <c:v>1.245055081500001</c:v>
                  </c:pt>
                  <c:pt idx="1">
                    <c:v>0.8685304521076308</c:v>
                  </c:pt>
                  <c:pt idx="2">
                    <c:v>0.63284376672463616</c:v>
                  </c:pt>
                  <c:pt idx="3">
                    <c:v>0.82702665735761061</c:v>
                  </c:pt>
                  <c:pt idx="4">
                    <c:v>0</c:v>
                  </c:pt>
                </c:numCache>
              </c:numRef>
            </c:plus>
            <c:minus>
              <c:numRef>
                <c:f>K!$R$18:$R$22</c:f>
                <c:numCache>
                  <c:formatCode>General</c:formatCode>
                  <c:ptCount val="5"/>
                  <c:pt idx="0">
                    <c:v>1.245055081500001</c:v>
                  </c:pt>
                  <c:pt idx="1">
                    <c:v>0.8685304521076308</c:v>
                  </c:pt>
                  <c:pt idx="2">
                    <c:v>0.63284376672463616</c:v>
                  </c:pt>
                  <c:pt idx="3">
                    <c:v>0.82702665735761061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K!$L$12:$L$16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K!$R$12:$R$16</c:f>
              <c:numCache>
                <c:formatCode>0.00</c:formatCode>
                <c:ptCount val="5"/>
                <c:pt idx="0">
                  <c:v>34.959415398218916</c:v>
                </c:pt>
                <c:pt idx="1">
                  <c:v>58.03826819357338</c:v>
                </c:pt>
                <c:pt idx="2">
                  <c:v>76.043692671803527</c:v>
                </c:pt>
                <c:pt idx="3">
                  <c:v>89.925575918196856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68-DE43-AEFB-D1D59ED5B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Al!$M$18:$M$22</c:f>
                <c:numCache>
                  <c:formatCode>General</c:formatCode>
                  <c:ptCount val="5"/>
                  <c:pt idx="0">
                    <c:v>14.186849152961557</c:v>
                  </c:pt>
                  <c:pt idx="1">
                    <c:v>4.1717489005079011</c:v>
                  </c:pt>
                  <c:pt idx="2">
                    <c:v>0.42742120781366161</c:v>
                  </c:pt>
                  <c:pt idx="3">
                    <c:v>1.4383632673594273</c:v>
                  </c:pt>
                  <c:pt idx="4">
                    <c:v>1.1540460225754527</c:v>
                  </c:pt>
                </c:numCache>
              </c:numRef>
            </c:plus>
            <c:minus>
              <c:numRef>
                <c:f>Al!$M$18:$M$22</c:f>
                <c:numCache>
                  <c:formatCode>General</c:formatCode>
                  <c:ptCount val="5"/>
                  <c:pt idx="0">
                    <c:v>14.186849152961557</c:v>
                  </c:pt>
                  <c:pt idx="1">
                    <c:v>4.1717489005079011</c:v>
                  </c:pt>
                  <c:pt idx="2">
                    <c:v>0.42742120781366161</c:v>
                  </c:pt>
                  <c:pt idx="3">
                    <c:v>1.4383632673594273</c:v>
                  </c:pt>
                  <c:pt idx="4">
                    <c:v>1.1540460225754527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Al!$M$12:$M$16</c:f>
              <c:numCache>
                <c:formatCode>0.00</c:formatCode>
                <c:ptCount val="5"/>
                <c:pt idx="0">
                  <c:v>122.44333333333334</c:v>
                </c:pt>
                <c:pt idx="1">
                  <c:v>55.926666666666669</c:v>
                </c:pt>
                <c:pt idx="2">
                  <c:v>36.853333333333332</c:v>
                </c:pt>
                <c:pt idx="3">
                  <c:v>27.966666666666669</c:v>
                </c:pt>
                <c:pt idx="4">
                  <c:v>26.656666666666666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E0-1145-9E9B-616B39346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Al!$R$18:$R$22</c:f>
                <c:numCache>
                  <c:formatCode>General</c:formatCode>
                  <c:ptCount val="5"/>
                  <c:pt idx="0">
                    <c:v>3.3800970627352855</c:v>
                  </c:pt>
                  <c:pt idx="1">
                    <c:v>1.8009212119730471</c:v>
                  </c:pt>
                  <c:pt idx="2">
                    <c:v>1.1415088274030636</c:v>
                  </c:pt>
                  <c:pt idx="3">
                    <c:v>0.8178590997743711</c:v>
                  </c:pt>
                  <c:pt idx="4">
                    <c:v>0</c:v>
                  </c:pt>
                </c:numCache>
              </c:numRef>
            </c:plus>
            <c:minus>
              <c:numRef>
                <c:f>Al!$R$18:$R$22</c:f>
                <c:numCache>
                  <c:formatCode>General</c:formatCode>
                  <c:ptCount val="5"/>
                  <c:pt idx="0">
                    <c:v>3.3800970627352855</c:v>
                  </c:pt>
                  <c:pt idx="1">
                    <c:v>1.8009212119730471</c:v>
                  </c:pt>
                  <c:pt idx="2">
                    <c:v>1.1415088274030636</c:v>
                  </c:pt>
                  <c:pt idx="3">
                    <c:v>0.8178590997743711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Al!$R$12:$R$16</c:f>
              <c:numCache>
                <c:formatCode>0.00</c:formatCode>
                <c:ptCount val="5"/>
                <c:pt idx="0">
                  <c:v>45.140847071642007</c:v>
                </c:pt>
                <c:pt idx="1">
                  <c:v>66.023114033104335</c:v>
                </c:pt>
                <c:pt idx="2">
                  <c:v>79.685190862489989</c:v>
                </c:pt>
                <c:pt idx="3">
                  <c:v>90.049475881408554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60-5E49-913C-292B0953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Al!$M$18:$M$22</c:f>
                <c:numCache>
                  <c:formatCode>General</c:formatCode>
                  <c:ptCount val="5"/>
                  <c:pt idx="0">
                    <c:v>14.186849152961557</c:v>
                  </c:pt>
                  <c:pt idx="1">
                    <c:v>4.1717489005079011</c:v>
                  </c:pt>
                  <c:pt idx="2">
                    <c:v>0.42742120781366161</c:v>
                  </c:pt>
                  <c:pt idx="3">
                    <c:v>1.4383632673594273</c:v>
                  </c:pt>
                  <c:pt idx="4">
                    <c:v>1.1540460225754527</c:v>
                  </c:pt>
                </c:numCache>
              </c:numRef>
            </c:plus>
            <c:minus>
              <c:numRef>
                <c:f>Al!$M$18:$M$22</c:f>
                <c:numCache>
                  <c:formatCode>General</c:formatCode>
                  <c:ptCount val="5"/>
                  <c:pt idx="0">
                    <c:v>14.186849152961557</c:v>
                  </c:pt>
                  <c:pt idx="1">
                    <c:v>4.1717489005079011</c:v>
                  </c:pt>
                  <c:pt idx="2">
                    <c:v>0.42742120781366161</c:v>
                  </c:pt>
                  <c:pt idx="3">
                    <c:v>1.4383632673594273</c:v>
                  </c:pt>
                  <c:pt idx="4">
                    <c:v>1.1540460225754527</c:v>
                  </c:pt>
                </c:numCache>
              </c:numRef>
            </c:minus>
          </c:errBars>
          <c:xVal>
            <c:numRef>
              <c:f>Al!$L$12:$L$16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Al!$M$12:$M$16</c:f>
              <c:numCache>
                <c:formatCode>0.00</c:formatCode>
                <c:ptCount val="5"/>
                <c:pt idx="0">
                  <c:v>122.44333333333334</c:v>
                </c:pt>
                <c:pt idx="1">
                  <c:v>55.926666666666669</c:v>
                </c:pt>
                <c:pt idx="2">
                  <c:v>36.853333333333332</c:v>
                </c:pt>
                <c:pt idx="3">
                  <c:v>27.966666666666669</c:v>
                </c:pt>
                <c:pt idx="4">
                  <c:v>26.656666666666666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0-2842-98AC-A30E2C2AE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Al!$R$18:$R$22</c:f>
                <c:numCache>
                  <c:formatCode>General</c:formatCode>
                  <c:ptCount val="5"/>
                  <c:pt idx="0">
                    <c:v>3.3800970627352855</c:v>
                  </c:pt>
                  <c:pt idx="1">
                    <c:v>1.8009212119730471</c:v>
                  </c:pt>
                  <c:pt idx="2">
                    <c:v>1.1415088274030636</c:v>
                  </c:pt>
                  <c:pt idx="3">
                    <c:v>0.8178590997743711</c:v>
                  </c:pt>
                  <c:pt idx="4">
                    <c:v>0</c:v>
                  </c:pt>
                </c:numCache>
              </c:numRef>
            </c:plus>
            <c:minus>
              <c:numRef>
                <c:f>Al!$R$18:$R$22</c:f>
                <c:numCache>
                  <c:formatCode>General</c:formatCode>
                  <c:ptCount val="5"/>
                  <c:pt idx="0">
                    <c:v>3.3800970627352855</c:v>
                  </c:pt>
                  <c:pt idx="1">
                    <c:v>1.8009212119730471</c:v>
                  </c:pt>
                  <c:pt idx="2">
                    <c:v>1.1415088274030636</c:v>
                  </c:pt>
                  <c:pt idx="3">
                    <c:v>0.8178590997743711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Al!$L$12:$L$16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Al!$R$12:$R$16</c:f>
              <c:numCache>
                <c:formatCode>0.00</c:formatCode>
                <c:ptCount val="5"/>
                <c:pt idx="0">
                  <c:v>45.140847071642007</c:v>
                </c:pt>
                <c:pt idx="1">
                  <c:v>66.023114033104335</c:v>
                </c:pt>
                <c:pt idx="2">
                  <c:v>79.685190862489989</c:v>
                </c:pt>
                <c:pt idx="3">
                  <c:v>90.049475881408554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A8-6C4C-AB15-3846BE92F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V!$L$18:$L$22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V!$L$18:$L$22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V!$M$18:$M$22</c:f>
                <c:numCache>
                  <c:formatCode>General</c:formatCode>
                  <c:ptCount val="5"/>
                  <c:pt idx="0">
                    <c:v>4.6427960923947055E-2</c:v>
                  </c:pt>
                  <c:pt idx="1">
                    <c:v>4.9888765156985891E-2</c:v>
                  </c:pt>
                  <c:pt idx="2">
                    <c:v>5.5511151231257827E-17</c:v>
                  </c:pt>
                  <c:pt idx="3">
                    <c:v>4.7140452079103079E-3</c:v>
                  </c:pt>
                  <c:pt idx="4">
                    <c:v>1.2472191289246469E-2</c:v>
                  </c:pt>
                </c:numCache>
              </c:numRef>
            </c:plus>
            <c:minus>
              <c:numRef>
                <c:f>V!$M$18:$M$22</c:f>
                <c:numCache>
                  <c:formatCode>General</c:formatCode>
                  <c:ptCount val="5"/>
                  <c:pt idx="0">
                    <c:v>4.6427960923947055E-2</c:v>
                  </c:pt>
                  <c:pt idx="1">
                    <c:v>4.9888765156985891E-2</c:v>
                  </c:pt>
                  <c:pt idx="2">
                    <c:v>5.5511151231257827E-17</c:v>
                  </c:pt>
                  <c:pt idx="3">
                    <c:v>4.7140452079103079E-3</c:v>
                  </c:pt>
                  <c:pt idx="4">
                    <c:v>1.2472191289246469E-2</c:v>
                  </c:pt>
                </c:numCache>
              </c:numRef>
            </c:minus>
          </c:errBars>
          <c:xVal>
            <c:numRef>
              <c:f>V!$L$12:$L$16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V!$M$12:$M$16</c:f>
              <c:numCache>
                <c:formatCode>0.00</c:formatCode>
                <c:ptCount val="5"/>
                <c:pt idx="0">
                  <c:v>0.93666666666666665</c:v>
                </c:pt>
                <c:pt idx="1">
                  <c:v>0.65666666666666662</c:v>
                </c:pt>
                <c:pt idx="2">
                  <c:v>0.34999999999999992</c:v>
                </c:pt>
                <c:pt idx="3">
                  <c:v>0.20333333333333337</c:v>
                </c:pt>
                <c:pt idx="4">
                  <c:v>0.14666666666666667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6C-F044-B4CE-540ABBAD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Br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Br!$L$18:$L$22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Br!$L$18:$L$22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Br!$L$12:$L$16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Br!$R$12:$R$16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E2-EA4D-B6A9-0EE4F0630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V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V!$L$18:$L$22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V!$L$18:$L$22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V!$R$18:$R$22</c:f>
                <c:numCache>
                  <c:formatCode>General</c:formatCode>
                  <c:ptCount val="5"/>
                  <c:pt idx="0">
                    <c:v>0.71094845934216799</c:v>
                  </c:pt>
                  <c:pt idx="1">
                    <c:v>1.7293972320225386</c:v>
                  </c:pt>
                  <c:pt idx="2">
                    <c:v>1.2405185684963005</c:v>
                  </c:pt>
                  <c:pt idx="3">
                    <c:v>0.78358345531941043</c:v>
                  </c:pt>
                  <c:pt idx="4">
                    <c:v>0</c:v>
                  </c:pt>
                </c:numCache>
              </c:numRef>
            </c:plus>
            <c:minus>
              <c:numRef>
                <c:f>V!$R$18:$R$22</c:f>
                <c:numCache>
                  <c:formatCode>General</c:formatCode>
                  <c:ptCount val="5"/>
                  <c:pt idx="0">
                    <c:v>0.71094845934216799</c:v>
                  </c:pt>
                  <c:pt idx="1">
                    <c:v>1.7293972320225386</c:v>
                  </c:pt>
                  <c:pt idx="2">
                    <c:v>1.2405185684963005</c:v>
                  </c:pt>
                  <c:pt idx="3">
                    <c:v>0.78358345531941043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V!$L$12:$L$16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V!$R$12:$R$16</c:f>
              <c:numCache>
                <c:formatCode>0.00</c:formatCode>
                <c:ptCount val="5"/>
                <c:pt idx="0">
                  <c:v>40.719205208982324</c:v>
                </c:pt>
                <c:pt idx="1">
                  <c:v>69.452114928009365</c:v>
                </c:pt>
                <c:pt idx="2">
                  <c:v>84.694896470301089</c:v>
                </c:pt>
                <c:pt idx="3">
                  <c:v>93.555852326654232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09-AB4A-824E-3077A5A61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Cr!$L$18:$L$22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Cr!$M$18:$M$22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4.7140452079103123E-3</c:v>
                  </c:pt>
                  <c:pt idx="2">
                    <c:v>0</c:v>
                  </c:pt>
                  <c:pt idx="3">
                    <c:v>4.7140452079103123E-3</c:v>
                  </c:pt>
                  <c:pt idx="4">
                    <c:v>4.7140452079103123E-3</c:v>
                  </c:pt>
                </c:numCache>
              </c:numRef>
            </c:plus>
            <c:minus>
              <c:numRef>
                <c:f>Cr!$M$18:$M$22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4.7140452079103123E-3</c:v>
                  </c:pt>
                  <c:pt idx="2">
                    <c:v>0</c:v>
                  </c:pt>
                  <c:pt idx="3">
                    <c:v>4.7140452079103123E-3</c:v>
                  </c:pt>
                  <c:pt idx="4">
                    <c:v>4.7140452079103123E-3</c:v>
                  </c:pt>
                </c:numCache>
              </c:numRef>
            </c:minus>
          </c:errBars>
          <c:xVal>
            <c:numRef>
              <c:f>Cr!$L$12:$L$16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Cr!$M$12:$M$16</c:f>
              <c:numCache>
                <c:formatCode>0.00</c:formatCode>
                <c:ptCount val="5"/>
                <c:pt idx="0">
                  <c:v>4.6666666666666669E-2</c:v>
                </c:pt>
                <c:pt idx="1">
                  <c:v>1.6666666666666666E-2</c:v>
                </c:pt>
                <c:pt idx="2">
                  <c:v>0.02</c:v>
                </c:pt>
                <c:pt idx="3">
                  <c:v>1.6666666666666666E-2</c:v>
                </c:pt>
                <c:pt idx="4">
                  <c:v>1.6666666666666666E-2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64-1D44-8A3A-13CEBB8BF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Cr!$L$18:$L$22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Cr!$R$18:$R$22</c:f>
                <c:numCache>
                  <c:formatCode>General</c:formatCode>
                  <c:ptCount val="5"/>
                  <c:pt idx="0">
                    <c:v>3.8473065363243397</c:v>
                  </c:pt>
                  <c:pt idx="1">
                    <c:v>0.30713564206861566</c:v>
                  </c:pt>
                  <c:pt idx="2">
                    <c:v>1.5997655930709112</c:v>
                  </c:pt>
                  <c:pt idx="3">
                    <c:v>3.8196537888410749</c:v>
                  </c:pt>
                  <c:pt idx="4">
                    <c:v>0</c:v>
                  </c:pt>
                </c:numCache>
              </c:numRef>
            </c:plus>
            <c:minus>
              <c:numRef>
                <c:f>Cr!$R$18:$R$22</c:f>
                <c:numCache>
                  <c:formatCode>General</c:formatCode>
                  <c:ptCount val="5"/>
                  <c:pt idx="0">
                    <c:v>3.8473065363243397</c:v>
                  </c:pt>
                  <c:pt idx="1">
                    <c:v>0.30713564206861566</c:v>
                  </c:pt>
                  <c:pt idx="2">
                    <c:v>1.5997655930709112</c:v>
                  </c:pt>
                  <c:pt idx="3">
                    <c:v>3.8196537888410749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Cr!$L$12:$L$16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Cr!$R$12:$R$16</c:f>
              <c:numCache>
                <c:formatCode>0.00</c:formatCode>
                <c:ptCount val="5"/>
                <c:pt idx="0">
                  <c:v>40.01833089104035</c:v>
                </c:pt>
                <c:pt idx="1">
                  <c:v>54.306291297953884</c:v>
                </c:pt>
                <c:pt idx="2">
                  <c:v>71.526751357483704</c:v>
                </c:pt>
                <c:pt idx="3">
                  <c:v>85.728091873957354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63-C340-8C66-E8DC1C87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Mn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Mn!$L$18:$L$22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Mn!$M$18:$M$22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0</c:v>
                  </c:pt>
                  <c:pt idx="4">
                    <c:v>4.7140452079103175E-3</c:v>
                  </c:pt>
                </c:numCache>
              </c:numRef>
            </c:plus>
            <c:minus>
              <c:numRef>
                <c:f>Mn!$M$18:$M$22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0</c:v>
                  </c:pt>
                  <c:pt idx="4">
                    <c:v>4.7140452079103175E-3</c:v>
                  </c:pt>
                </c:numCache>
              </c:numRef>
            </c:minus>
          </c:errBars>
          <c:xVal>
            <c:numRef>
              <c:f>Mn!$L$12:$L$16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Mn!$M$12:$M$16</c:f>
              <c:numCache>
                <c:formatCode>0.00</c:formatCode>
                <c:ptCount val="5"/>
                <c:pt idx="0">
                  <c:v>0</c:v>
                </c:pt>
                <c:pt idx="1">
                  <c:v>3.3333333333333335E-3</c:v>
                </c:pt>
                <c:pt idx="2">
                  <c:v>0</c:v>
                </c:pt>
                <c:pt idx="3">
                  <c:v>0</c:v>
                </c:pt>
                <c:pt idx="4">
                  <c:v>3.3333333333333335E-3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DC-3A40-9184-8FFF032E4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Mn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Mn!$L$18:$L$22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Mn!$R$18:$R$22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Mn!$R$18:$R$22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Mn!$L$12:$L$16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Mn!$R$12:$R$16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72-A841-A437-CCA6C613F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Fe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Fe!$L$18:$L$22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Fe!$L$18:$L$22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Fe!$M$18:$M$22</c:f>
                <c:numCache>
                  <c:formatCode>General</c:formatCode>
                  <c:ptCount val="5"/>
                  <c:pt idx="0">
                    <c:v>1.6996731711975941E-2</c:v>
                  </c:pt>
                  <c:pt idx="1">
                    <c:v>0.44342104395509002</c:v>
                  </c:pt>
                  <c:pt idx="2">
                    <c:v>0.74477438791145911</c:v>
                  </c:pt>
                  <c:pt idx="3">
                    <c:v>1.6431135755699373</c:v>
                  </c:pt>
                  <c:pt idx="4">
                    <c:v>2.0884656781687592</c:v>
                  </c:pt>
                </c:numCache>
              </c:numRef>
            </c:plus>
            <c:minus>
              <c:numRef>
                <c:f>Fe!$M$18:$M$22</c:f>
                <c:numCache>
                  <c:formatCode>General</c:formatCode>
                  <c:ptCount val="5"/>
                  <c:pt idx="0">
                    <c:v>1.6996731711975941E-2</c:v>
                  </c:pt>
                  <c:pt idx="1">
                    <c:v>0.44342104395509002</c:v>
                  </c:pt>
                  <c:pt idx="2">
                    <c:v>0.74477438791145911</c:v>
                  </c:pt>
                  <c:pt idx="3">
                    <c:v>1.6431135755699373</c:v>
                  </c:pt>
                  <c:pt idx="4">
                    <c:v>2.0884656781687592</c:v>
                  </c:pt>
                </c:numCache>
              </c:numRef>
            </c:minus>
          </c:errBars>
          <c:xVal>
            <c:numRef>
              <c:f>Fe!$L$12:$L$16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Fe!$M$12:$M$16</c:f>
              <c:numCache>
                <c:formatCode>0.00</c:formatCode>
                <c:ptCount val="5"/>
                <c:pt idx="0">
                  <c:v>4.6666666666666669E-2</c:v>
                </c:pt>
                <c:pt idx="1">
                  <c:v>1.3966666666666667</c:v>
                </c:pt>
                <c:pt idx="2">
                  <c:v>3.8266666666666667</c:v>
                </c:pt>
                <c:pt idx="3">
                  <c:v>5.3433333333333337</c:v>
                </c:pt>
                <c:pt idx="4">
                  <c:v>8.2566666666666659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16-E348-8E28-F8F71B486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Fe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Fe!$L$18:$L$22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Fe!$L$18:$L$22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Fe!$R$18:$R$22</c:f>
                <c:numCache>
                  <c:formatCode>General</c:formatCode>
                  <c:ptCount val="5"/>
                  <c:pt idx="0">
                    <c:v>7.0017279736448251E-2</c:v>
                  </c:pt>
                  <c:pt idx="1">
                    <c:v>1.9845248124806985</c:v>
                  </c:pt>
                  <c:pt idx="2">
                    <c:v>4.5062584955263434</c:v>
                  </c:pt>
                  <c:pt idx="3">
                    <c:v>11.7633030213164</c:v>
                  </c:pt>
                  <c:pt idx="4">
                    <c:v>0</c:v>
                  </c:pt>
                </c:numCache>
              </c:numRef>
            </c:plus>
            <c:minus>
              <c:numRef>
                <c:f>Fe!$R$18:$R$22</c:f>
                <c:numCache>
                  <c:formatCode>General</c:formatCode>
                  <c:ptCount val="5"/>
                  <c:pt idx="0">
                    <c:v>7.0017279736448251E-2</c:v>
                  </c:pt>
                  <c:pt idx="1">
                    <c:v>1.9845248124806985</c:v>
                  </c:pt>
                  <c:pt idx="2">
                    <c:v>4.5062584955263434</c:v>
                  </c:pt>
                  <c:pt idx="3">
                    <c:v>11.7633030213164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Fe!$L$12:$L$16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Fe!$R$12:$R$16</c:f>
              <c:numCache>
                <c:formatCode>0.00</c:formatCode>
                <c:ptCount val="5"/>
                <c:pt idx="0">
                  <c:v>0.24259459806492001</c:v>
                </c:pt>
                <c:pt idx="1">
                  <c:v>7.6056083747070105</c:v>
                </c:pt>
                <c:pt idx="2">
                  <c:v>27.70832931441085</c:v>
                </c:pt>
                <c:pt idx="3">
                  <c:v>55.754778039184067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1-8F44-A60C-2FA616C32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Cu!$L$18:$L$22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Cu!$L$18:$L$22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Cu!$M$18:$M$22</c:f>
                <c:numCache>
                  <c:formatCode>General</c:formatCode>
                  <c:ptCount val="5"/>
                  <c:pt idx="0">
                    <c:v>4.7140452079103183E-3</c:v>
                  </c:pt>
                  <c:pt idx="1">
                    <c:v>0.1108552609887726</c:v>
                  </c:pt>
                  <c:pt idx="2">
                    <c:v>0</c:v>
                  </c:pt>
                  <c:pt idx="3">
                    <c:v>9.4280904158206315E-3</c:v>
                  </c:pt>
                  <c:pt idx="4">
                    <c:v>8.1649658092772612E-3</c:v>
                  </c:pt>
                </c:numCache>
              </c:numRef>
            </c:plus>
            <c:minus>
              <c:numRef>
                <c:f>Cu!$M$18:$M$22</c:f>
                <c:numCache>
                  <c:formatCode>General</c:formatCode>
                  <c:ptCount val="5"/>
                  <c:pt idx="0">
                    <c:v>4.7140452079103183E-3</c:v>
                  </c:pt>
                  <c:pt idx="1">
                    <c:v>0.1108552609887726</c:v>
                  </c:pt>
                  <c:pt idx="2">
                    <c:v>0</c:v>
                  </c:pt>
                  <c:pt idx="3">
                    <c:v>9.4280904158206315E-3</c:v>
                  </c:pt>
                  <c:pt idx="4">
                    <c:v>8.1649658092772612E-3</c:v>
                  </c:pt>
                </c:numCache>
              </c:numRef>
            </c:minus>
          </c:errBars>
          <c:xVal>
            <c:numRef>
              <c:f>Cu!$L$12:$L$16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Cu!$M$12:$M$16</c:f>
              <c:numCache>
                <c:formatCode>0.00</c:formatCode>
                <c:ptCount val="5"/>
                <c:pt idx="0">
                  <c:v>1.3333333333333334E-2</c:v>
                </c:pt>
                <c:pt idx="1">
                  <c:v>8.3333333333333329E-2</c:v>
                </c:pt>
                <c:pt idx="2">
                  <c:v>0.01</c:v>
                </c:pt>
                <c:pt idx="3">
                  <c:v>1.6666666666666666E-2</c:v>
                </c:pt>
                <c:pt idx="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CF-FD4E-B0DE-1F53EF030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Cu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Cu!$L$18:$L$22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Cu!$L$18:$L$22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Cu!$R$18:$R$22</c:f>
                <c:numCache>
                  <c:formatCode>General</c:formatCode>
                  <c:ptCount val="5"/>
                  <c:pt idx="0">
                    <c:v>4.4836428324292692</c:v>
                  </c:pt>
                  <c:pt idx="1">
                    <c:v>32.707090330636582</c:v>
                  </c:pt>
                  <c:pt idx="2">
                    <c:v>26.708149607538829</c:v>
                  </c:pt>
                  <c:pt idx="3">
                    <c:v>13.571661036365532</c:v>
                  </c:pt>
                  <c:pt idx="4">
                    <c:v>0</c:v>
                  </c:pt>
                </c:numCache>
              </c:numRef>
            </c:plus>
            <c:minus>
              <c:numRef>
                <c:f>Cu!$R$18:$R$22</c:f>
                <c:numCache>
                  <c:formatCode>General</c:formatCode>
                  <c:ptCount val="5"/>
                  <c:pt idx="0">
                    <c:v>4.4836428324292692</c:v>
                  </c:pt>
                  <c:pt idx="1">
                    <c:v>32.707090330636582</c:v>
                  </c:pt>
                  <c:pt idx="2">
                    <c:v>26.708149607538829</c:v>
                  </c:pt>
                  <c:pt idx="3">
                    <c:v>13.571661036365532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Cu!$L$12:$L$16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Cu!$R$12:$R$16</c:f>
              <c:numCache>
                <c:formatCode>0.00</c:formatCode>
                <c:ptCount val="5"/>
                <c:pt idx="0">
                  <c:v>13.471544081310929</c:v>
                </c:pt>
                <c:pt idx="1">
                  <c:v>47.643118830760706</c:v>
                </c:pt>
                <c:pt idx="2">
                  <c:v>59.933186839505133</c:v>
                </c:pt>
                <c:pt idx="3">
                  <c:v>83.311567040510923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A50-C646-8047-493B95775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Zn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Zn!$L$18:$L$22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Zn!$L$18:$L$22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Zn!$M$18:$M$22</c:f>
                <c:numCache>
                  <c:formatCode>General</c:formatCode>
                  <c:ptCount val="5"/>
                  <c:pt idx="0">
                    <c:v>9.4280904158206315E-3</c:v>
                  </c:pt>
                  <c:pt idx="1">
                    <c:v>4.7140452079103161E-2</c:v>
                  </c:pt>
                  <c:pt idx="2">
                    <c:v>9.4280904158206315E-3</c:v>
                  </c:pt>
                  <c:pt idx="3">
                    <c:v>4.7140452079103183E-3</c:v>
                  </c:pt>
                  <c:pt idx="4">
                    <c:v>4.7140452079103123E-3</c:v>
                  </c:pt>
                </c:numCache>
              </c:numRef>
            </c:plus>
            <c:minus>
              <c:numRef>
                <c:f>Zn!$M$18:$M$22</c:f>
                <c:numCache>
                  <c:formatCode>General</c:formatCode>
                  <c:ptCount val="5"/>
                  <c:pt idx="0">
                    <c:v>9.4280904158206315E-3</c:v>
                  </c:pt>
                  <c:pt idx="1">
                    <c:v>4.7140452079103161E-2</c:v>
                  </c:pt>
                  <c:pt idx="2">
                    <c:v>9.4280904158206315E-3</c:v>
                  </c:pt>
                  <c:pt idx="3">
                    <c:v>4.7140452079103183E-3</c:v>
                  </c:pt>
                  <c:pt idx="4">
                    <c:v>4.7140452079103123E-3</c:v>
                  </c:pt>
                </c:numCache>
              </c:numRef>
            </c:minus>
          </c:errBars>
          <c:xVal>
            <c:numRef>
              <c:f>Zn!$L$12:$L$16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Zn!$M$12:$M$16</c:f>
              <c:numCache>
                <c:formatCode>0.00</c:formatCode>
                <c:ptCount val="5"/>
                <c:pt idx="0">
                  <c:v>1.6666666666666666E-2</c:v>
                </c:pt>
                <c:pt idx="1">
                  <c:v>4.3333333333333335E-2</c:v>
                </c:pt>
                <c:pt idx="2">
                  <c:v>1.6666666666666666E-2</c:v>
                </c:pt>
                <c:pt idx="3">
                  <c:v>1.3333333333333334E-2</c:v>
                </c:pt>
                <c:pt idx="4">
                  <c:v>1.6666666666666666E-2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09-3947-ACE9-210354816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NO3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'NO3'!$L$18:$L$22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'NO3'!$L$18:$L$22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'NO3'!$M$18:$M$22</c:f>
                <c:numCache>
                  <c:formatCode>General</c:formatCode>
                  <c:ptCount val="5"/>
                  <c:pt idx="0">
                    <c:v>1.4142135623730857E-2</c:v>
                  </c:pt>
                  <c:pt idx="1">
                    <c:v>1.2472191289246563E-2</c:v>
                  </c:pt>
                  <c:pt idx="2">
                    <c:v>8.6538366571647776E-2</c:v>
                  </c:pt>
                  <c:pt idx="3">
                    <c:v>1.6329931618554536E-2</c:v>
                  </c:pt>
                  <c:pt idx="4">
                    <c:v>1.6311413863372546</c:v>
                  </c:pt>
                </c:numCache>
              </c:numRef>
            </c:plus>
            <c:minus>
              <c:numRef>
                <c:f>'NO3'!$M$18:$M$22</c:f>
                <c:numCache>
                  <c:formatCode>General</c:formatCode>
                  <c:ptCount val="5"/>
                  <c:pt idx="0">
                    <c:v>1.4142135623730857E-2</c:v>
                  </c:pt>
                  <c:pt idx="1">
                    <c:v>1.2472191289246563E-2</c:v>
                  </c:pt>
                  <c:pt idx="2">
                    <c:v>8.6538366571647776E-2</c:v>
                  </c:pt>
                  <c:pt idx="3">
                    <c:v>1.6329931618554536E-2</c:v>
                  </c:pt>
                  <c:pt idx="4">
                    <c:v>1.6311413863372546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'NO3'!$L$12:$L$16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'NO3'!$M$12:$M$16</c:f>
              <c:numCache>
                <c:formatCode>0.00</c:formatCode>
                <c:ptCount val="5"/>
                <c:pt idx="0">
                  <c:v>3.2100000000000004</c:v>
                </c:pt>
                <c:pt idx="1">
                  <c:v>3.1466666666666665</c:v>
                </c:pt>
                <c:pt idx="2">
                  <c:v>3.4933333333333336</c:v>
                </c:pt>
                <c:pt idx="3">
                  <c:v>3.43</c:v>
                </c:pt>
                <c:pt idx="4">
                  <c:v>2.3066666666666666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F-6140-9711-D6A80906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Zn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Zn!$L$18:$L$22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Zn!$L$18:$L$22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Zn!$R$18:$R$22</c:f>
                <c:numCache>
                  <c:formatCode>General</c:formatCode>
                  <c:ptCount val="5"/>
                  <c:pt idx="0">
                    <c:v>1.9547207113684109</c:v>
                  </c:pt>
                  <c:pt idx="1">
                    <c:v>23.121090802674427</c:v>
                  </c:pt>
                  <c:pt idx="2">
                    <c:v>13.716508296953691</c:v>
                  </c:pt>
                  <c:pt idx="3">
                    <c:v>5.6481564876961938</c:v>
                  </c:pt>
                  <c:pt idx="4">
                    <c:v>0</c:v>
                  </c:pt>
                </c:numCache>
              </c:numRef>
            </c:plus>
            <c:minus>
              <c:numRef>
                <c:f>Zn!$R$18:$R$22</c:f>
                <c:numCache>
                  <c:formatCode>General</c:formatCode>
                  <c:ptCount val="5"/>
                  <c:pt idx="0">
                    <c:v>1.9547207113684109</c:v>
                  </c:pt>
                  <c:pt idx="1">
                    <c:v>23.121090802674427</c:v>
                  </c:pt>
                  <c:pt idx="2">
                    <c:v>13.716508296953691</c:v>
                  </c:pt>
                  <c:pt idx="3">
                    <c:v>5.6481564876961938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Zn!$L$12:$L$16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Zn!$R$12:$R$16</c:f>
              <c:numCache>
                <c:formatCode>0.00</c:formatCode>
                <c:ptCount val="5"/>
                <c:pt idx="0">
                  <c:v>15.239990462439074</c:v>
                </c:pt>
                <c:pt idx="1">
                  <c:v>45.409310824431145</c:v>
                </c:pt>
                <c:pt idx="2">
                  <c:v>65.292695071928421</c:v>
                </c:pt>
                <c:pt idx="3">
                  <c:v>82.371510136313546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9E-E543-A736-EF575E22A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Ga!$L$18:$L$22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Ga!$M$18:$M$22</c:f>
                <c:numCache>
                  <c:formatCode>General</c:formatCode>
                  <c:ptCount val="5"/>
                  <c:pt idx="0">
                    <c:v>2.7755575615628914E-17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Ga!$M$18:$M$22</c:f>
                <c:numCache>
                  <c:formatCode>General</c:formatCode>
                  <c:ptCount val="5"/>
                  <c:pt idx="0">
                    <c:v>2.7755575615628914E-17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Ga!$L$12:$L$16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Ga!$M$12:$M$16</c:f>
              <c:numCache>
                <c:formatCode>0.00</c:formatCode>
                <c:ptCount val="5"/>
                <c:pt idx="0">
                  <c:v>0.19000000000000003</c:v>
                </c:pt>
                <c:pt idx="1">
                  <c:v>4.6666666666666669E-2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AF-134D-BBF3-6FD963062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Ga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Ga!$L$18:$L$22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Ga!$R$18:$R$22</c:f>
                <c:numCache>
                  <c:formatCode>General</c:formatCode>
                  <c:ptCount val="5"/>
                  <c:pt idx="0">
                    <c:v>1.1501645815233534</c:v>
                  </c:pt>
                  <c:pt idx="1">
                    <c:v>0.24612938656290159</c:v>
                  </c:pt>
                  <c:pt idx="2">
                    <c:v>0.13135531548880797</c:v>
                  </c:pt>
                  <c:pt idx="3">
                    <c:v>7.4591753852986192E-2</c:v>
                  </c:pt>
                  <c:pt idx="4">
                    <c:v>0</c:v>
                  </c:pt>
                </c:numCache>
              </c:numRef>
            </c:plus>
            <c:minus>
              <c:numRef>
                <c:f>Ga!$R$18:$R$22</c:f>
                <c:numCache>
                  <c:formatCode>General</c:formatCode>
                  <c:ptCount val="5"/>
                  <c:pt idx="0">
                    <c:v>1.1501645815233534</c:v>
                  </c:pt>
                  <c:pt idx="1">
                    <c:v>0.24612938656290159</c:v>
                  </c:pt>
                  <c:pt idx="2">
                    <c:v>0.13135531548880797</c:v>
                  </c:pt>
                  <c:pt idx="3">
                    <c:v>7.4591753852986192E-2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Ga!$L$12:$L$16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Ga!$R$12:$R$16</c:f>
              <c:numCache>
                <c:formatCode>0.00</c:formatCode>
                <c:ptCount val="5"/>
                <c:pt idx="0">
                  <c:v>68.595106148623131</c:v>
                </c:pt>
                <c:pt idx="1">
                  <c:v>85.535924221373193</c:v>
                </c:pt>
                <c:pt idx="2">
                  <c:v>92.757997936301862</c:v>
                </c:pt>
                <c:pt idx="3">
                  <c:v>96.369034793766176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75-494D-8359-4AAF1D7A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As!$L$18:$L$22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As!$L$18:$L$22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As!$M$18:$M$22</c:f>
                <c:numCache>
                  <c:formatCode>General</c:formatCode>
                  <c:ptCount val="5"/>
                  <c:pt idx="0">
                    <c:v>4.7140452079103157E-3</c:v>
                  </c:pt>
                  <c:pt idx="1">
                    <c:v>4.7140452079103157E-3</c:v>
                  </c:pt>
                  <c:pt idx="2">
                    <c:v>0</c:v>
                  </c:pt>
                  <c:pt idx="3">
                    <c:v>4.7140452079103123E-3</c:v>
                  </c:pt>
                  <c:pt idx="4">
                    <c:v>0</c:v>
                  </c:pt>
                </c:numCache>
              </c:numRef>
            </c:plus>
            <c:minus>
              <c:numRef>
                <c:f>As!$M$18:$M$22</c:f>
                <c:numCache>
                  <c:formatCode>General</c:formatCode>
                  <c:ptCount val="5"/>
                  <c:pt idx="0">
                    <c:v>4.7140452079103157E-3</c:v>
                  </c:pt>
                  <c:pt idx="1">
                    <c:v>4.7140452079103157E-3</c:v>
                  </c:pt>
                  <c:pt idx="2">
                    <c:v>0</c:v>
                  </c:pt>
                  <c:pt idx="3">
                    <c:v>4.7140452079103123E-3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As!$L$12:$L$16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As!$M$12:$M$16</c:f>
              <c:numCache>
                <c:formatCode>0.00</c:formatCode>
                <c:ptCount val="5"/>
                <c:pt idx="0">
                  <c:v>2.6666666666666668E-2</c:v>
                </c:pt>
                <c:pt idx="1">
                  <c:v>2.6666666666666668E-2</c:v>
                </c:pt>
                <c:pt idx="2">
                  <c:v>0.02</c:v>
                </c:pt>
                <c:pt idx="3">
                  <c:v>1.6666666666666666E-2</c:v>
                </c:pt>
                <c:pt idx="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31-A940-9199-2C5E86F4F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As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As!$L$18:$L$22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As!$L$18:$L$22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As!$R$18:$R$22</c:f>
                <c:numCache>
                  <c:formatCode>General</c:formatCode>
                  <c:ptCount val="5"/>
                  <c:pt idx="0">
                    <c:v>3.1763405382651091</c:v>
                  </c:pt>
                  <c:pt idx="1">
                    <c:v>6.4844341503506229</c:v>
                  </c:pt>
                  <c:pt idx="2">
                    <c:v>5.4608194219505295</c:v>
                  </c:pt>
                  <c:pt idx="3">
                    <c:v>0.86878489829069239</c:v>
                  </c:pt>
                  <c:pt idx="4">
                    <c:v>0</c:v>
                  </c:pt>
                </c:numCache>
              </c:numRef>
            </c:plus>
            <c:minus>
              <c:numRef>
                <c:f>As!$R$18:$R$22</c:f>
                <c:numCache>
                  <c:formatCode>General</c:formatCode>
                  <c:ptCount val="5"/>
                  <c:pt idx="0">
                    <c:v>3.1763405382651091</c:v>
                  </c:pt>
                  <c:pt idx="1">
                    <c:v>6.4844341503506229</c:v>
                  </c:pt>
                  <c:pt idx="2">
                    <c:v>5.4608194219505295</c:v>
                  </c:pt>
                  <c:pt idx="3">
                    <c:v>0.86878489829069239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As!$L$12:$L$16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As!$R$12:$R$16</c:f>
              <c:numCache>
                <c:formatCode>0.00</c:formatCode>
                <c:ptCount val="5"/>
                <c:pt idx="0">
                  <c:v>26.419539398843622</c:v>
                </c:pt>
                <c:pt idx="1">
                  <c:v>53.051118762382124</c:v>
                </c:pt>
                <c:pt idx="2">
                  <c:v>73.133503821323799</c:v>
                </c:pt>
                <c:pt idx="3">
                  <c:v>89.900512036004031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A2-C647-962E-80E5F2B83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243777375724475E-2"/>
          <c:y val="6.1909301696032384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Dissolved Silica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'Dissolved Silica'!$L$18:$L$22</c:f>
                <c:numCache>
                  <c:formatCode>General</c:formatCode>
                  <c:ptCount val="5"/>
                  <c:pt idx="0">
                    <c:v>7.8448206109302636E-3</c:v>
                  </c:pt>
                  <c:pt idx="1">
                    <c:v>3.73237766606868E-2</c:v>
                  </c:pt>
                  <c:pt idx="2">
                    <c:v>3.2444905456543528E-2</c:v>
                  </c:pt>
                  <c:pt idx="3">
                    <c:v>3.6135551978078551E-2</c:v>
                  </c:pt>
                  <c:pt idx="4">
                    <c:v>4.2278502792149689E-2</c:v>
                  </c:pt>
                </c:numCache>
              </c:numRef>
            </c:plus>
            <c:minus>
              <c:numRef>
                <c:f>'Dissolved Silica'!$L$18:$L$22</c:f>
                <c:numCache>
                  <c:formatCode>General</c:formatCode>
                  <c:ptCount val="5"/>
                  <c:pt idx="0">
                    <c:v>7.8448206109302636E-3</c:v>
                  </c:pt>
                  <c:pt idx="1">
                    <c:v>3.73237766606868E-2</c:v>
                  </c:pt>
                  <c:pt idx="2">
                    <c:v>3.2444905456543528E-2</c:v>
                  </c:pt>
                  <c:pt idx="3">
                    <c:v>3.6135551978078551E-2</c:v>
                  </c:pt>
                  <c:pt idx="4">
                    <c:v>4.2278502792149689E-2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'Dissolved Silica'!$M$18:$M$22</c:f>
                <c:numCache>
                  <c:formatCode>General</c:formatCode>
                  <c:ptCount val="5"/>
                  <c:pt idx="0">
                    <c:v>5.7911221998273641</c:v>
                  </c:pt>
                  <c:pt idx="1">
                    <c:v>0.86260381017784282</c:v>
                  </c:pt>
                  <c:pt idx="2">
                    <c:v>2.6703799355147946</c:v>
                  </c:pt>
                  <c:pt idx="3">
                    <c:v>0.22673405860905257</c:v>
                  </c:pt>
                  <c:pt idx="4">
                    <c:v>10.193050099618535</c:v>
                  </c:pt>
                </c:numCache>
              </c:numRef>
            </c:plus>
            <c:minus>
              <c:numRef>
                <c:f>'Dissolved Silica'!$M$18:$M$22</c:f>
                <c:numCache>
                  <c:formatCode>General</c:formatCode>
                  <c:ptCount val="5"/>
                  <c:pt idx="0">
                    <c:v>5.7911221998273641</c:v>
                  </c:pt>
                  <c:pt idx="1">
                    <c:v>0.86260381017784282</c:v>
                  </c:pt>
                  <c:pt idx="2">
                    <c:v>2.6703799355147946</c:v>
                  </c:pt>
                  <c:pt idx="3">
                    <c:v>0.22673405860905257</c:v>
                  </c:pt>
                  <c:pt idx="4">
                    <c:v>10.193050099618535</c:v>
                  </c:pt>
                </c:numCache>
              </c:numRef>
            </c:minus>
          </c:errBars>
          <c:xVal>
            <c:numRef>
              <c:f>'Dissolved Silica'!$L$12:$L$16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'Dissolved Silica'!$M$12:$M$16</c:f>
              <c:numCache>
                <c:formatCode>0.00</c:formatCode>
                <c:ptCount val="5"/>
                <c:pt idx="0">
                  <c:v>3.5766666666666667</c:v>
                </c:pt>
                <c:pt idx="1">
                  <c:v>21.375666666666664</c:v>
                </c:pt>
                <c:pt idx="2">
                  <c:v>23.551000000000002</c:v>
                </c:pt>
                <c:pt idx="3">
                  <c:v>3.4293333333333336</c:v>
                </c:pt>
                <c:pt idx="4">
                  <c:v>15.962333333333333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92-4243-9C2D-50F537266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34644728027706"/>
          <c:y val="5.0505964006226658E-2"/>
          <c:w val="0.2828746052917010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Dissolved Silica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'Dissolved Silica'!$L$18:$L$22</c:f>
                <c:numCache>
                  <c:formatCode>General</c:formatCode>
                  <c:ptCount val="5"/>
                  <c:pt idx="0">
                    <c:v>7.8448206109302636E-3</c:v>
                  </c:pt>
                  <c:pt idx="1">
                    <c:v>3.73237766606868E-2</c:v>
                  </c:pt>
                  <c:pt idx="2">
                    <c:v>3.2444905456543528E-2</c:v>
                  </c:pt>
                  <c:pt idx="3">
                    <c:v>3.6135551978078551E-2</c:v>
                  </c:pt>
                  <c:pt idx="4">
                    <c:v>4.2278502792149689E-2</c:v>
                  </c:pt>
                </c:numCache>
              </c:numRef>
            </c:plus>
            <c:minus>
              <c:numRef>
                <c:f>'Dissolved Silica'!$L$18:$L$22</c:f>
                <c:numCache>
                  <c:formatCode>General</c:formatCode>
                  <c:ptCount val="5"/>
                  <c:pt idx="0">
                    <c:v>7.8448206109302636E-3</c:v>
                  </c:pt>
                  <c:pt idx="1">
                    <c:v>3.73237766606868E-2</c:v>
                  </c:pt>
                  <c:pt idx="2">
                    <c:v>3.2444905456543528E-2</c:v>
                  </c:pt>
                  <c:pt idx="3">
                    <c:v>3.6135551978078551E-2</c:v>
                  </c:pt>
                  <c:pt idx="4">
                    <c:v>4.2278502792149689E-2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'Dissolved Silica'!$R$18:$R$22</c:f>
                <c:numCache>
                  <c:formatCode>General</c:formatCode>
                  <c:ptCount val="5"/>
                  <c:pt idx="0">
                    <c:v>7.23422982088716</c:v>
                  </c:pt>
                  <c:pt idx="1">
                    <c:v>6.0197864517197441</c:v>
                  </c:pt>
                  <c:pt idx="2">
                    <c:v>11.414905050922654</c:v>
                  </c:pt>
                  <c:pt idx="3">
                    <c:v>12.269126824890082</c:v>
                  </c:pt>
                  <c:pt idx="4">
                    <c:v>0</c:v>
                  </c:pt>
                </c:numCache>
              </c:numRef>
            </c:plus>
            <c:minus>
              <c:numRef>
                <c:f>'Dissolved Silica'!$R$18:$R$22</c:f>
                <c:numCache>
                  <c:formatCode>General</c:formatCode>
                  <c:ptCount val="5"/>
                  <c:pt idx="0">
                    <c:v>7.23422982088716</c:v>
                  </c:pt>
                  <c:pt idx="1">
                    <c:v>6.0197864517197441</c:v>
                  </c:pt>
                  <c:pt idx="2">
                    <c:v>11.414905050922654</c:v>
                  </c:pt>
                  <c:pt idx="3">
                    <c:v>12.269126824890082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'Dissolved Silica'!$L$12:$L$16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'Dissolved Silica'!$R$12:$R$16</c:f>
              <c:numCache>
                <c:formatCode>0.00</c:formatCode>
                <c:ptCount val="5"/>
                <c:pt idx="0">
                  <c:v>4.5392166625609898</c:v>
                </c:pt>
                <c:pt idx="1">
                  <c:v>36.896808260533817</c:v>
                </c:pt>
                <c:pt idx="2">
                  <c:v>72.788867572905829</c:v>
                </c:pt>
                <c:pt idx="3">
                  <c:v>77.928329127365771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C4-1040-9203-332A62658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923026313691686"/>
          <c:y val="6.1909253453898139E-2"/>
          <c:w val="0.538627200321642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NO3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'NO3'!$L$18:$L$22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'NO3'!$L$18:$L$22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'NO3'!$R$18:$R$22</c:f>
                <c:numCache>
                  <c:formatCode>General</c:formatCode>
                  <c:ptCount val="5"/>
                  <c:pt idx="0">
                    <c:v>2.47620122220233</c:v>
                  </c:pt>
                  <c:pt idx="1">
                    <c:v>4.9637411247976555</c:v>
                  </c:pt>
                  <c:pt idx="2">
                    <c:v>7.1307530109242414</c:v>
                  </c:pt>
                  <c:pt idx="3">
                    <c:v>9.7098276451469872</c:v>
                  </c:pt>
                  <c:pt idx="4">
                    <c:v>0</c:v>
                  </c:pt>
                </c:numCache>
              </c:numRef>
            </c:plus>
            <c:minus>
              <c:numRef>
                <c:f>'NO3'!$R$18:$R$22</c:f>
                <c:numCache>
                  <c:formatCode>General</c:formatCode>
                  <c:ptCount val="5"/>
                  <c:pt idx="0">
                    <c:v>2.47620122220233</c:v>
                  </c:pt>
                  <c:pt idx="1">
                    <c:v>4.9637411247976555</c:v>
                  </c:pt>
                  <c:pt idx="2">
                    <c:v>7.1307530109242414</c:v>
                  </c:pt>
                  <c:pt idx="3">
                    <c:v>9.7098276451469872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'NO3'!$L$12:$L$16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'NO3'!$R$12:$R$16</c:f>
              <c:numCache>
                <c:formatCode>0.00</c:formatCode>
                <c:ptCount val="5"/>
                <c:pt idx="0">
                  <c:v>20.827842283036976</c:v>
                </c:pt>
                <c:pt idx="1">
                  <c:v>41.402707180090005</c:v>
                </c:pt>
                <c:pt idx="2">
                  <c:v>64.015024144776461</c:v>
                </c:pt>
                <c:pt idx="3">
                  <c:v>86.268399508070573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B-584B-9E92-ABF2E2748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Ca!$L$18:$L$22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Ca!$M$18:$M$22</c:f>
                <c:numCache>
                  <c:formatCode>General</c:formatCode>
                  <c:ptCount val="5"/>
                  <c:pt idx="0">
                    <c:v>3.3542444090369385</c:v>
                  </c:pt>
                  <c:pt idx="1">
                    <c:v>1.006456931793684</c:v>
                  </c:pt>
                  <c:pt idx="2">
                    <c:v>2.2151047128496852</c:v>
                  </c:pt>
                  <c:pt idx="3">
                    <c:v>3.2006665972366899</c:v>
                  </c:pt>
                  <c:pt idx="4">
                    <c:v>0.79751001386955789</c:v>
                  </c:pt>
                </c:numCache>
              </c:numRef>
            </c:plus>
            <c:minus>
              <c:numRef>
                <c:f>Ca!$M$18:$M$22</c:f>
                <c:numCache>
                  <c:formatCode>General</c:formatCode>
                  <c:ptCount val="5"/>
                  <c:pt idx="0">
                    <c:v>3.3542444090369385</c:v>
                  </c:pt>
                  <c:pt idx="1">
                    <c:v>1.006456931793684</c:v>
                  </c:pt>
                  <c:pt idx="2">
                    <c:v>2.2151047128496852</c:v>
                  </c:pt>
                  <c:pt idx="3">
                    <c:v>3.2006665972366899</c:v>
                  </c:pt>
                  <c:pt idx="4">
                    <c:v>0.79751001386955789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Ca!$L$12:$L$16</c:f>
              <c:numCache>
                <c:formatCode>0.00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Ca!$M$12:$M$16</c:f>
              <c:numCache>
                <c:formatCode>0.00</c:formatCode>
                <c:ptCount val="5"/>
                <c:pt idx="0">
                  <c:v>52.036666666666669</c:v>
                </c:pt>
                <c:pt idx="1">
                  <c:v>39.556666666666672</c:v>
                </c:pt>
                <c:pt idx="2">
                  <c:v>40.023333333333333</c:v>
                </c:pt>
                <c:pt idx="3">
                  <c:v>27.88</c:v>
                </c:pt>
                <c:pt idx="4">
                  <c:v>15.683333333333332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D0-44E4-BF9F-38283FF3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26" Type="http://schemas.openxmlformats.org/officeDocument/2006/relationships/chart" Target="../charts/chart66.xml"/><Relationship Id="rId3" Type="http://schemas.openxmlformats.org/officeDocument/2006/relationships/chart" Target="../charts/chart43.xml"/><Relationship Id="rId21" Type="http://schemas.openxmlformats.org/officeDocument/2006/relationships/chart" Target="../charts/chart61.xml"/><Relationship Id="rId34" Type="http://schemas.openxmlformats.org/officeDocument/2006/relationships/chart" Target="../charts/chart74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5" Type="http://schemas.openxmlformats.org/officeDocument/2006/relationships/chart" Target="../charts/chart65.xml"/><Relationship Id="rId33" Type="http://schemas.openxmlformats.org/officeDocument/2006/relationships/chart" Target="../charts/chart73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0" Type="http://schemas.openxmlformats.org/officeDocument/2006/relationships/chart" Target="../charts/chart60.xml"/><Relationship Id="rId29" Type="http://schemas.openxmlformats.org/officeDocument/2006/relationships/chart" Target="../charts/chart69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24" Type="http://schemas.openxmlformats.org/officeDocument/2006/relationships/chart" Target="../charts/chart64.xml"/><Relationship Id="rId32" Type="http://schemas.openxmlformats.org/officeDocument/2006/relationships/chart" Target="../charts/chart72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23" Type="http://schemas.openxmlformats.org/officeDocument/2006/relationships/chart" Target="../charts/chart63.xml"/><Relationship Id="rId28" Type="http://schemas.openxmlformats.org/officeDocument/2006/relationships/chart" Target="../charts/chart68.xml"/><Relationship Id="rId36" Type="http://schemas.openxmlformats.org/officeDocument/2006/relationships/chart" Target="../charts/chart76.xml"/><Relationship Id="rId10" Type="http://schemas.openxmlformats.org/officeDocument/2006/relationships/chart" Target="../charts/chart50.xml"/><Relationship Id="rId19" Type="http://schemas.openxmlformats.org/officeDocument/2006/relationships/chart" Target="../charts/chart59.xml"/><Relationship Id="rId31" Type="http://schemas.openxmlformats.org/officeDocument/2006/relationships/chart" Target="../charts/chart71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Relationship Id="rId22" Type="http://schemas.openxmlformats.org/officeDocument/2006/relationships/chart" Target="../charts/chart62.xml"/><Relationship Id="rId27" Type="http://schemas.openxmlformats.org/officeDocument/2006/relationships/chart" Target="../charts/chart67.xml"/><Relationship Id="rId30" Type="http://schemas.openxmlformats.org/officeDocument/2006/relationships/chart" Target="../charts/chart70.xml"/><Relationship Id="rId35" Type="http://schemas.openxmlformats.org/officeDocument/2006/relationships/chart" Target="../charts/chart7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90575-A21A-0946-BAEB-40CE2F749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B7E4B8-1A4E-5C45-A4A4-732B38798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43769-64A0-A044-B269-A19E77431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62727-B985-2A44-BA8C-6FE736D1B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A5F6C-8222-4F8D-B08A-114FD6EB9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3B0CFA-4984-4179-92E4-04C7CE351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60327-CA83-834F-BB36-2EE003B4B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C400D2-6F02-F74F-84E2-87F4BE945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ED47E-951E-4A48-B56F-762A3256D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FA192-5D83-7C4D-BBB7-B416B2DDC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7ED7C-A40B-814E-8021-BE8D57868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58D6A4-36D9-9B4E-8D80-1ED9C3B0E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CB6F1-1F29-2148-A4EE-A9FAF9336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E0012-D2F5-2C4B-8F1E-F2A6389E1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B1B8B-B4CD-A14A-8FA8-6CD3219EF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BE2732-530B-B342-8AAE-E29383DF1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ACDA1-E494-0A4F-866B-ED9237787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0D6C5D-415A-DE49-9271-690A0F18F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2C71D-8AC5-E54A-A961-662D3B834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8D34C-D22C-4742-A9EF-EAB79FC6E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9DCA3-2280-074D-AFE9-99AFC2D85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ED93BE-E24B-504C-B521-5D873653F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93B73-92B0-0645-8980-DA4BEAEFC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5482B-19D4-2F4C-9DDA-524A6058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E655F-1915-E742-A170-81DB0638F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7CBADC-CA50-0445-9312-B01BCA14A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0</xdr:row>
      <xdr:rowOff>7936</xdr:rowOff>
    </xdr:from>
    <xdr:to>
      <xdr:col>3</xdr:col>
      <xdr:colOff>356933</xdr:colOff>
      <xdr:row>10</xdr:row>
      <xdr:rowOff>145421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C9F77BE-2BD1-F84C-8F8E-1C7EAE06011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357187</xdr:colOff>
      <xdr:row>0</xdr:row>
      <xdr:rowOff>10670</xdr:rowOff>
    </xdr:from>
    <xdr:to>
      <xdr:col>6</xdr:col>
      <xdr:colOff>706183</xdr:colOff>
      <xdr:row>10</xdr:row>
      <xdr:rowOff>145429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4C71500-F895-8F49-9622-C3EEE97BF68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7938</xdr:colOff>
      <xdr:row>10</xdr:row>
      <xdr:rowOff>142876</xdr:rowOff>
    </xdr:from>
    <xdr:to>
      <xdr:col>3</xdr:col>
      <xdr:colOff>356934</xdr:colOff>
      <xdr:row>21</xdr:row>
      <xdr:rowOff>54018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D826897-BA98-4847-A5B4-688E4C46656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357187</xdr:colOff>
      <xdr:row>10</xdr:row>
      <xdr:rowOff>145426</xdr:rowOff>
    </xdr:from>
    <xdr:to>
      <xdr:col>6</xdr:col>
      <xdr:colOff>706183</xdr:colOff>
      <xdr:row>21</xdr:row>
      <xdr:rowOff>54027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B7710B2-0CFD-C645-BEFF-BD590A7AD4D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8191</xdr:colOff>
      <xdr:row>21</xdr:row>
      <xdr:rowOff>56388</xdr:rowOff>
    </xdr:from>
    <xdr:to>
      <xdr:col>3</xdr:col>
      <xdr:colOff>357187</xdr:colOff>
      <xdr:row>32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7C90A77-4E94-BB4B-84EA-EFEDADA68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357441</xdr:colOff>
      <xdr:row>21</xdr:row>
      <xdr:rowOff>56388</xdr:rowOff>
    </xdr:from>
    <xdr:to>
      <xdr:col>6</xdr:col>
      <xdr:colOff>706437</xdr:colOff>
      <xdr:row>32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D243AF2-FA56-F743-B887-1742FE069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8445</xdr:colOff>
      <xdr:row>32</xdr:row>
      <xdr:rowOff>0</xdr:rowOff>
    </xdr:from>
    <xdr:to>
      <xdr:col>3</xdr:col>
      <xdr:colOff>357441</xdr:colOff>
      <xdr:row>42</xdr:row>
      <xdr:rowOff>134112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2120705-D280-E048-AD57-B121427AA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357441</xdr:colOff>
      <xdr:row>32</xdr:row>
      <xdr:rowOff>0</xdr:rowOff>
    </xdr:from>
    <xdr:to>
      <xdr:col>6</xdr:col>
      <xdr:colOff>706437</xdr:colOff>
      <xdr:row>42</xdr:row>
      <xdr:rowOff>134112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89578DA-30C4-F641-849E-9603B413B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107723</xdr:colOff>
      <xdr:row>0</xdr:row>
      <xdr:rowOff>56666</xdr:rowOff>
    </xdr:from>
    <xdr:to>
      <xdr:col>10</xdr:col>
      <xdr:colOff>456719</xdr:colOff>
      <xdr:row>11</xdr:row>
      <xdr:rowOff>278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46724A0-F7C6-7D4C-BA06-772A0C78CF2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426357</xdr:colOff>
      <xdr:row>0</xdr:row>
      <xdr:rowOff>56666</xdr:rowOff>
    </xdr:from>
    <xdr:to>
      <xdr:col>13</xdr:col>
      <xdr:colOff>775353</xdr:colOff>
      <xdr:row>11</xdr:row>
      <xdr:rowOff>278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75A4CDA-2BD9-8944-9D89-9E16F8B844F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426357</xdr:colOff>
      <xdr:row>11</xdr:row>
      <xdr:rowOff>278</xdr:rowOff>
    </xdr:from>
    <xdr:to>
      <xdr:col>13</xdr:col>
      <xdr:colOff>775353</xdr:colOff>
      <xdr:row>21</xdr:row>
      <xdr:rowOff>134390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E2CF06-1D50-524F-9E5A-6B3FEEF49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107723</xdr:colOff>
      <xdr:row>11</xdr:row>
      <xdr:rowOff>278</xdr:rowOff>
    </xdr:from>
    <xdr:to>
      <xdr:col>10</xdr:col>
      <xdr:colOff>426357</xdr:colOff>
      <xdr:row>21</xdr:row>
      <xdr:rowOff>134390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EB4F8BF-5B2E-BD42-8A86-126A6EC34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107723</xdr:colOff>
      <xdr:row>21</xdr:row>
      <xdr:rowOff>134390</xdr:rowOff>
    </xdr:from>
    <xdr:to>
      <xdr:col>10</xdr:col>
      <xdr:colOff>456719</xdr:colOff>
      <xdr:row>32</xdr:row>
      <xdr:rowOff>78002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C2F4A65-ED05-5F43-94C9-70753806BCA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426357</xdr:colOff>
      <xdr:row>21</xdr:row>
      <xdr:rowOff>134390</xdr:rowOff>
    </xdr:from>
    <xdr:to>
      <xdr:col>13</xdr:col>
      <xdr:colOff>775353</xdr:colOff>
      <xdr:row>32</xdr:row>
      <xdr:rowOff>78002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2D5F30B-4A9A-284B-B2D1-65923674509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33</xdr:row>
      <xdr:rowOff>1</xdr:rowOff>
    </xdr:from>
    <xdr:to>
      <xdr:col>7</xdr:col>
      <xdr:colOff>0</xdr:colOff>
      <xdr:row>33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375559B-E85A-ED4C-8365-04DFC38B717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444500</xdr:colOff>
      <xdr:row>33</xdr:row>
      <xdr:rowOff>2859</xdr:rowOff>
    </xdr:from>
    <xdr:to>
      <xdr:col>12</xdr:col>
      <xdr:colOff>444500</xdr:colOff>
      <xdr:row>33</xdr:row>
      <xdr:rowOff>2859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9EC445B-7AA1-3342-9922-A73252432D3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107723</xdr:colOff>
      <xdr:row>32</xdr:row>
      <xdr:rowOff>78002</xdr:rowOff>
    </xdr:from>
    <xdr:to>
      <xdr:col>10</xdr:col>
      <xdr:colOff>456719</xdr:colOff>
      <xdr:row>43</xdr:row>
      <xdr:rowOff>21614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4E515B7-6FA9-6646-9E40-B35C8D06E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426357</xdr:colOff>
      <xdr:row>32</xdr:row>
      <xdr:rowOff>78002</xdr:rowOff>
    </xdr:from>
    <xdr:to>
      <xdr:col>13</xdr:col>
      <xdr:colOff>775353</xdr:colOff>
      <xdr:row>43</xdr:row>
      <xdr:rowOff>21614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1217D84-DEEE-CD44-80B9-E1F59F436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94996</xdr:colOff>
      <xdr:row>0</xdr:row>
      <xdr:rowOff>89482</xdr:rowOff>
    </xdr:from>
    <xdr:to>
      <xdr:col>17</xdr:col>
      <xdr:colOff>443992</xdr:colOff>
      <xdr:row>11</xdr:row>
      <xdr:rowOff>33094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CB64210-D2BD-634F-8303-1D17F362C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443992</xdr:colOff>
      <xdr:row>0</xdr:row>
      <xdr:rowOff>89760</xdr:rowOff>
    </xdr:from>
    <xdr:to>
      <xdr:col>20</xdr:col>
      <xdr:colOff>792988</xdr:colOff>
      <xdr:row>11</xdr:row>
      <xdr:rowOff>33372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4DA8423-6CFF-174C-AF0B-230CD274F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94996</xdr:colOff>
      <xdr:row>11</xdr:row>
      <xdr:rowOff>33094</xdr:rowOff>
    </xdr:from>
    <xdr:to>
      <xdr:col>17</xdr:col>
      <xdr:colOff>443992</xdr:colOff>
      <xdr:row>21</xdr:row>
      <xdr:rowOff>167206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E19E5EF-F606-1842-94C9-0AD3EE405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443992</xdr:colOff>
      <xdr:row>11</xdr:row>
      <xdr:rowOff>33372</xdr:rowOff>
    </xdr:from>
    <xdr:to>
      <xdr:col>20</xdr:col>
      <xdr:colOff>792988</xdr:colOff>
      <xdr:row>21</xdr:row>
      <xdr:rowOff>167484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7EDC7C-D990-5D4D-9345-9937B84AD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94996</xdr:colOff>
      <xdr:row>21</xdr:row>
      <xdr:rowOff>166144</xdr:rowOff>
    </xdr:from>
    <xdr:to>
      <xdr:col>17</xdr:col>
      <xdr:colOff>443992</xdr:colOff>
      <xdr:row>32</xdr:row>
      <xdr:rowOff>109756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FD6D41D6-FBD1-0049-9058-13849EEF9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443992</xdr:colOff>
      <xdr:row>21</xdr:row>
      <xdr:rowOff>167484</xdr:rowOff>
    </xdr:from>
    <xdr:to>
      <xdr:col>20</xdr:col>
      <xdr:colOff>792988</xdr:colOff>
      <xdr:row>32</xdr:row>
      <xdr:rowOff>111096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4AF389AF-08F0-8F4B-9896-DF9D33262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94996</xdr:colOff>
      <xdr:row>32</xdr:row>
      <xdr:rowOff>109756</xdr:rowOff>
    </xdr:from>
    <xdr:to>
      <xdr:col>17</xdr:col>
      <xdr:colOff>443992</xdr:colOff>
      <xdr:row>43</xdr:row>
      <xdr:rowOff>53368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463A84AC-A070-F948-BACE-E042B01EE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</xdr:col>
      <xdr:colOff>443992</xdr:colOff>
      <xdr:row>32</xdr:row>
      <xdr:rowOff>109756</xdr:rowOff>
    </xdr:from>
    <xdr:to>
      <xdr:col>20</xdr:col>
      <xdr:colOff>792988</xdr:colOff>
      <xdr:row>43</xdr:row>
      <xdr:rowOff>53368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D0DD592C-AF51-8E4F-8E0F-E5B3FE8A5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58202</xdr:colOff>
      <xdr:row>0</xdr:row>
      <xdr:rowOff>89760</xdr:rowOff>
    </xdr:from>
    <xdr:to>
      <xdr:col>24</xdr:col>
      <xdr:colOff>407198</xdr:colOff>
      <xdr:row>11</xdr:row>
      <xdr:rowOff>33372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22928C94-6594-634C-8545-FE5F03096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407198</xdr:colOff>
      <xdr:row>0</xdr:row>
      <xdr:rowOff>89760</xdr:rowOff>
    </xdr:from>
    <xdr:to>
      <xdr:col>27</xdr:col>
      <xdr:colOff>701330</xdr:colOff>
      <xdr:row>11</xdr:row>
      <xdr:rowOff>33372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3042F93-3B35-294B-B6F5-1C038AD62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56812</xdr:colOff>
      <xdr:row>11</xdr:row>
      <xdr:rowOff>40761</xdr:rowOff>
    </xdr:from>
    <xdr:to>
      <xdr:col>24</xdr:col>
      <xdr:colOff>407198</xdr:colOff>
      <xdr:row>21</xdr:row>
      <xdr:rowOff>133158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1A98F89-29E0-9544-822D-A172BD4DF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407198</xdr:colOff>
      <xdr:row>11</xdr:row>
      <xdr:rowOff>41993</xdr:rowOff>
    </xdr:from>
    <xdr:to>
      <xdr:col>27</xdr:col>
      <xdr:colOff>757585</xdr:colOff>
      <xdr:row>21</xdr:row>
      <xdr:rowOff>134390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F288B35-E6FD-EE4E-B62F-D953A7A23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21</xdr:col>
      <xdr:colOff>58202</xdr:colOff>
      <xdr:row>21</xdr:row>
      <xdr:rowOff>133158</xdr:rowOff>
    </xdr:from>
    <xdr:to>
      <xdr:col>24</xdr:col>
      <xdr:colOff>408588</xdr:colOff>
      <xdr:row>32</xdr:row>
      <xdr:rowOff>30883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CD5C500C-A87D-564A-8CFC-29323FAFA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24</xdr:col>
      <xdr:colOff>407198</xdr:colOff>
      <xdr:row>21</xdr:row>
      <xdr:rowOff>133158</xdr:rowOff>
    </xdr:from>
    <xdr:to>
      <xdr:col>27</xdr:col>
      <xdr:colOff>757585</xdr:colOff>
      <xdr:row>32</xdr:row>
      <xdr:rowOff>30883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76E35B9-ECA8-3845-B410-DC3EC16A8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21</xdr:col>
      <xdr:colOff>58202</xdr:colOff>
      <xdr:row>32</xdr:row>
      <xdr:rowOff>30884</xdr:rowOff>
    </xdr:from>
    <xdr:to>
      <xdr:col>24</xdr:col>
      <xdr:colOff>408588</xdr:colOff>
      <xdr:row>42</xdr:row>
      <xdr:rowOff>123281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618F7EB-1E2A-1643-BA4B-6BC76705C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408588</xdr:colOff>
      <xdr:row>32</xdr:row>
      <xdr:rowOff>30884</xdr:rowOff>
    </xdr:from>
    <xdr:to>
      <xdr:col>27</xdr:col>
      <xdr:colOff>758975</xdr:colOff>
      <xdr:row>42</xdr:row>
      <xdr:rowOff>123281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F05C45D-2FFB-1440-B816-B2516173E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29062</xdr:colOff>
      <xdr:row>0</xdr:row>
      <xdr:rowOff>89761</xdr:rowOff>
    </xdr:from>
    <xdr:to>
      <xdr:col>31</xdr:col>
      <xdr:colOff>379449</xdr:colOff>
      <xdr:row>10</xdr:row>
      <xdr:rowOff>189942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C822D462-77A1-0847-88F6-AD0EEC572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31</xdr:col>
      <xdr:colOff>379449</xdr:colOff>
      <xdr:row>0</xdr:row>
      <xdr:rowOff>89482</xdr:rowOff>
    </xdr:from>
    <xdr:to>
      <xdr:col>34</xdr:col>
      <xdr:colOff>729835</xdr:colOff>
      <xdr:row>10</xdr:row>
      <xdr:rowOff>189663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A6ABDD0F-4A30-3342-8119-9E69E50F0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56388</xdr:rowOff>
    </xdr:from>
    <xdr:to>
      <xdr:col>5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9E2ED-4FC2-9F40-A3C6-CEE7C7C91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56896</xdr:colOff>
      <xdr:row>26</xdr:row>
      <xdr:rowOff>56388</xdr:rowOff>
    </xdr:from>
    <xdr:to>
      <xdr:col>11</xdr:col>
      <xdr:colOff>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25FBF0-6F05-E445-9681-1A0B5EFC5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417D8-74A0-434D-B038-3420571C9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428CCB-E59C-D040-82B6-C0EC91468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C2744-C6E2-4EEF-B699-DA745D495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D8666-683C-47F6-8491-C5F911E0C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832AF-2B80-0444-8905-92C7F4774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9483C5-FF5E-2143-B161-9C9869DF0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7F51C-92FB-8546-A971-A6406BCC5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A48D1-26EE-FC46-A185-6B984D128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D7585C-E922-4E14-BC6B-53607EF09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076E1-5ACB-EA4F-8589-A9735BAEC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E096E7-C66E-8B49-A35A-31C6D8501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opLeftCell="D10" zoomScale="112" zoomScaleNormal="130" workbookViewId="0">
      <selection activeCell="N29" sqref="N29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16">
        <v>4.33</v>
      </c>
    </row>
    <row r="8" spans="1:25" x14ac:dyDescent="0.25">
      <c r="A8" s="1" t="s">
        <v>47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32</v>
      </c>
      <c r="C10" s="5" t="s">
        <v>5</v>
      </c>
      <c r="D10" s="5" t="s">
        <v>6</v>
      </c>
      <c r="E10" s="6" t="s">
        <v>48</v>
      </c>
      <c r="F10" s="6" t="s">
        <v>49</v>
      </c>
      <c r="G10" s="6" t="s">
        <v>50</v>
      </c>
      <c r="H10" s="6" t="s">
        <v>51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48</v>
      </c>
      <c r="N10" s="29" t="s">
        <v>49</v>
      </c>
      <c r="O10" s="29" t="s">
        <v>50</v>
      </c>
      <c r="P10" s="29" t="s">
        <v>51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7">
        <v>43.302199999999999</v>
      </c>
      <c r="C11" s="3">
        <f>B11/B$7</f>
        <v>10.000508083140877</v>
      </c>
      <c r="D11" s="3">
        <f>C11</f>
        <v>10.000508083140877</v>
      </c>
      <c r="E11" s="33">
        <v>1.49</v>
      </c>
      <c r="F11" s="9">
        <f>B11*E11/1000</f>
        <v>6.4520278E-2</v>
      </c>
      <c r="G11" s="9">
        <f>F11</f>
        <v>6.4520278E-2</v>
      </c>
      <c r="H11" s="3">
        <f>G11/(B$7 /1000)</f>
        <v>14.900757043879908</v>
      </c>
      <c r="I11" s="8">
        <f t="shared" ref="I11:I25" si="0">H11/B$8*100</f>
        <v>7.4503785219399541</v>
      </c>
      <c r="J11" s="11">
        <f>(G11/G23)*100</f>
        <v>46.982762241531702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7">
        <v>43.364899999999999</v>
      </c>
      <c r="C12" s="3">
        <f t="shared" ref="C12:C25" si="1">B12/B$7</f>
        <v>10.014988452655889</v>
      </c>
      <c r="D12" s="3">
        <f>C12</f>
        <v>10.014988452655889</v>
      </c>
      <c r="E12" s="33">
        <v>1.56</v>
      </c>
      <c r="F12" s="9">
        <f t="shared" ref="F12:F25" si="2">B12*E12/1000</f>
        <v>6.7649243999999997E-2</v>
      </c>
      <c r="G12" s="9">
        <f>F12</f>
        <v>6.7649243999999997E-2</v>
      </c>
      <c r="H12" s="3">
        <f t="shared" ref="H12:H25" si="3">G12/(B$7 /1000)</f>
        <v>15.623381986143187</v>
      </c>
      <c r="I12" s="8">
        <f t="shared" si="0"/>
        <v>7.8116909930715934</v>
      </c>
      <c r="J12" s="11">
        <f>(G12/G24)*100</f>
        <v>45.955791363413475</v>
      </c>
      <c r="K12" s="19">
        <v>1</v>
      </c>
      <c r="L12" s="22">
        <f t="shared" ref="L12:R12" si="4">AVERAGE(D11:D13)</f>
        <v>10.006004618937643</v>
      </c>
      <c r="M12" s="22">
        <f t="shared" si="4"/>
        <v>1.5533333333333335</v>
      </c>
      <c r="N12" s="22">
        <f t="shared" si="4"/>
        <v>6.7300023666666667E-2</v>
      </c>
      <c r="O12" s="22">
        <f t="shared" si="4"/>
        <v>6.7300023666666667E-2</v>
      </c>
      <c r="P12" s="22">
        <f t="shared" si="4"/>
        <v>15.54273063895304</v>
      </c>
      <c r="Q12" s="22">
        <f t="shared" si="4"/>
        <v>7.7713653194765202</v>
      </c>
      <c r="R12" s="23">
        <f t="shared" si="4"/>
        <v>46.921681653254268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7">
        <v>43.310899999999997</v>
      </c>
      <c r="C13" s="3">
        <f t="shared" si="1"/>
        <v>10.002517321016166</v>
      </c>
      <c r="D13" s="3">
        <f>C13</f>
        <v>10.002517321016166</v>
      </c>
      <c r="E13" s="33">
        <v>1.61</v>
      </c>
      <c r="F13" s="9">
        <f t="shared" si="2"/>
        <v>6.9730549000000003E-2</v>
      </c>
      <c r="G13" s="9">
        <f>F13</f>
        <v>6.9730549000000003E-2</v>
      </c>
      <c r="H13" s="3">
        <f t="shared" si="3"/>
        <v>16.10405288683603</v>
      </c>
      <c r="I13" s="8">
        <f t="shared" si="0"/>
        <v>8.0520264434180149</v>
      </c>
      <c r="J13" s="11">
        <f>(G13/G25)*100</f>
        <v>47.826491354817605</v>
      </c>
      <c r="K13" s="19">
        <v>2</v>
      </c>
      <c r="L13" s="22">
        <f t="shared" ref="L13:R13" si="5">AVERAGE(D14:D16)</f>
        <v>20.087193225558121</v>
      </c>
      <c r="M13" s="22">
        <f t="shared" si="5"/>
        <v>0.67</v>
      </c>
      <c r="N13" s="22">
        <f t="shared" si="5"/>
        <v>2.9244557599999998E-2</v>
      </c>
      <c r="O13" s="22">
        <f>AVERAGE(G14:G16)</f>
        <v>9.6544581266666651E-2</v>
      </c>
      <c r="P13" s="22">
        <f t="shared" si="5"/>
        <v>22.296670038491147</v>
      </c>
      <c r="Q13" s="22">
        <f t="shared" si="5"/>
        <v>11.148335019245573</v>
      </c>
      <c r="R13" s="23">
        <f t="shared" si="5"/>
        <v>67.322408190858539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43.839479999999995</v>
      </c>
      <c r="C14" s="3">
        <f t="shared" si="1"/>
        <v>10.124591224018474</v>
      </c>
      <c r="D14" s="3">
        <f t="shared" ref="D14:D25" si="6">D11+C14</f>
        <v>20.125099307159353</v>
      </c>
      <c r="E14" s="33">
        <v>0.66</v>
      </c>
      <c r="F14" s="9">
        <f t="shared" si="2"/>
        <v>2.8934056799999996E-2</v>
      </c>
      <c r="G14" s="9">
        <f t="shared" ref="G14:G25" si="7">G11+F14</f>
        <v>9.3454334799999997E-2</v>
      </c>
      <c r="H14" s="3">
        <f t="shared" si="3"/>
        <v>21.582987251732103</v>
      </c>
      <c r="I14" s="8">
        <f t="shared" si="0"/>
        <v>10.791493625866051</v>
      </c>
      <c r="J14" s="11">
        <f>(G14/G23)*100</f>
        <v>68.052136916535005</v>
      </c>
      <c r="K14" s="19">
        <v>3</v>
      </c>
      <c r="L14" s="22">
        <f t="shared" ref="L14:R14" si="8">AVERAGE(D17:D19)</f>
        <v>30.095464203233252</v>
      </c>
      <c r="M14" s="22">
        <f t="shared" si="8"/>
        <v>0.34333333333333332</v>
      </c>
      <c r="N14" s="22">
        <f t="shared" si="8"/>
        <v>1.4878122799999999E-2</v>
      </c>
      <c r="O14" s="22">
        <f t="shared" si="8"/>
        <v>0.11142270406666666</v>
      </c>
      <c r="P14" s="22">
        <f t="shared" si="8"/>
        <v>25.73272611239415</v>
      </c>
      <c r="Q14" s="22">
        <f t="shared" si="8"/>
        <v>12.866363056197075</v>
      </c>
      <c r="R14" s="23">
        <f t="shared" si="8"/>
        <v>77.707384978458037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43.453680000000006</v>
      </c>
      <c r="C15" s="3">
        <f t="shared" si="1"/>
        <v>10.035491916859124</v>
      </c>
      <c r="D15" s="3">
        <f t="shared" si="6"/>
        <v>20.050480369515014</v>
      </c>
      <c r="E15" s="33">
        <v>0.69</v>
      </c>
      <c r="F15" s="9">
        <f t="shared" si="2"/>
        <v>2.9983039199999999E-2</v>
      </c>
      <c r="G15" s="9">
        <f t="shared" si="7"/>
        <v>9.7632283200000003E-2</v>
      </c>
      <c r="H15" s="3">
        <f t="shared" si="3"/>
        <v>22.547871408775983</v>
      </c>
      <c r="I15" s="8">
        <f t="shared" si="0"/>
        <v>11.273935704387991</v>
      </c>
      <c r="J15" s="11">
        <f>(G15/G24)*100</f>
        <v>66.324005587895385</v>
      </c>
      <c r="K15" s="19">
        <v>4</v>
      </c>
      <c r="L15" s="22">
        <f t="shared" ref="L15:R15" si="9">AVERAGE(D20:D22)</f>
        <v>40.103735180908387</v>
      </c>
      <c r="M15" s="22">
        <f t="shared" si="9"/>
        <v>0.29333333333333333</v>
      </c>
      <c r="N15" s="22">
        <f t="shared" si="9"/>
        <v>1.2711332133333336E-2</v>
      </c>
      <c r="O15" s="22">
        <f t="shared" si="9"/>
        <v>0.12413403620000001</v>
      </c>
      <c r="P15" s="22">
        <f t="shared" si="9"/>
        <v>28.668368637413398</v>
      </c>
      <c r="Q15" s="22">
        <f t="shared" si="9"/>
        <v>14.334184318706699</v>
      </c>
      <c r="R15" s="23">
        <f t="shared" si="9"/>
        <v>86.580436428404937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43.661479999999997</v>
      </c>
      <c r="C16" s="3">
        <f t="shared" si="1"/>
        <v>10.083482678983833</v>
      </c>
      <c r="D16" s="3">
        <f t="shared" si="6"/>
        <v>20.085999999999999</v>
      </c>
      <c r="E16" s="33">
        <v>0.66</v>
      </c>
      <c r="F16" s="9">
        <f t="shared" si="2"/>
        <v>2.88165768E-2</v>
      </c>
      <c r="G16" s="9">
        <f t="shared" si="7"/>
        <v>9.8547125799999996E-2</v>
      </c>
      <c r="H16" s="3">
        <f t="shared" si="3"/>
        <v>22.759151454965359</v>
      </c>
      <c r="I16" s="8">
        <f t="shared" si="0"/>
        <v>11.379575727482679</v>
      </c>
      <c r="J16" s="11">
        <f>(G16/G25)*100</f>
        <v>67.591082068145241</v>
      </c>
      <c r="K16" s="19">
        <v>5</v>
      </c>
      <c r="L16" s="22">
        <f t="shared" ref="L16:R16" si="10">AVERAGE(D23:D25)</f>
        <v>50.166517321016158</v>
      </c>
      <c r="M16" s="22">
        <f t="shared" si="10"/>
        <v>0.44333333333333336</v>
      </c>
      <c r="N16" s="22">
        <f t="shared" si="10"/>
        <v>1.9309832466666666E-2</v>
      </c>
      <c r="O16" s="22">
        <f t="shared" si="10"/>
        <v>0.14344386866666667</v>
      </c>
      <c r="P16" s="22">
        <f t="shared" si="10"/>
        <v>33.127914241724405</v>
      </c>
      <c r="Q16" s="22">
        <f t="shared" si="10"/>
        <v>16.563957120862202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43.262680000000003</v>
      </c>
      <c r="C17" s="3">
        <f t="shared" si="1"/>
        <v>9.9913810623556589</v>
      </c>
      <c r="D17" s="3">
        <f t="shared" si="6"/>
        <v>30.11648036951501</v>
      </c>
      <c r="E17" s="33">
        <v>0.35</v>
      </c>
      <c r="F17" s="9">
        <f t="shared" si="2"/>
        <v>1.5141937999999999E-2</v>
      </c>
      <c r="G17" s="9">
        <f t="shared" si="7"/>
        <v>0.10859627279999999</v>
      </c>
      <c r="H17" s="3">
        <f t="shared" si="3"/>
        <v>25.079970623556584</v>
      </c>
      <c r="I17" s="8">
        <f t="shared" si="0"/>
        <v>12.539985311778294</v>
      </c>
      <c r="J17" s="11">
        <f>(G17/G23)*100</f>
        <v>79.078283966459594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43.332980000000006</v>
      </c>
      <c r="C18" s="3">
        <f t="shared" si="1"/>
        <v>10.007616628175521</v>
      </c>
      <c r="D18" s="3">
        <f t="shared" si="6"/>
        <v>30.058096997690534</v>
      </c>
      <c r="E18" s="33">
        <v>0.35</v>
      </c>
      <c r="F18" s="9">
        <f t="shared" si="2"/>
        <v>1.5166543000000001E-2</v>
      </c>
      <c r="G18" s="9">
        <f t="shared" si="7"/>
        <v>0.11279882620000001</v>
      </c>
      <c r="H18" s="3">
        <f t="shared" si="3"/>
        <v>26.050537228637417</v>
      </c>
      <c r="I18" s="8">
        <f t="shared" si="0"/>
        <v>13.025268614318708</v>
      </c>
      <c r="J18" s="11">
        <f>(G18/G24)*100</f>
        <v>76.627010390317707</v>
      </c>
      <c r="K18" s="19">
        <v>1</v>
      </c>
      <c r="L18" s="22">
        <f>_xlfn.STDEV.P(D11:D13)</f>
        <v>6.405269206815915E-3</v>
      </c>
      <c r="M18" s="22">
        <f>_xlfn.STDEV.P(E11:E13)</f>
        <v>4.9216076867444711E-2</v>
      </c>
      <c r="N18" s="22">
        <f>_xlfn.STDEV.S(F11:F13)</f>
        <v>2.6226317134264844E-3</v>
      </c>
      <c r="O18" s="22">
        <f>_xlfn.STDEV.S(G11:G13)</f>
        <v>2.6226317134264844E-3</v>
      </c>
      <c r="P18" s="22">
        <f>_xlfn.STDEV.S(H11:H13)</f>
        <v>0.60568861741951185</v>
      </c>
      <c r="Q18" s="22">
        <f>_xlfn.STDEV.S(I11:I13)</f>
        <v>0.30284430870975593</v>
      </c>
      <c r="R18" s="23">
        <f>_xlfn.STDEV.P(J11:J13)</f>
        <v>0.76493038600824859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43.411780000000007</v>
      </c>
      <c r="C19" s="3">
        <f t="shared" si="1"/>
        <v>10.025815242494227</v>
      </c>
      <c r="D19" s="3">
        <f t="shared" si="6"/>
        <v>30.111815242494224</v>
      </c>
      <c r="E19" s="33">
        <v>0.33</v>
      </c>
      <c r="F19" s="9">
        <f t="shared" si="2"/>
        <v>1.4325887400000003E-2</v>
      </c>
      <c r="G19" s="9">
        <f t="shared" si="7"/>
        <v>0.1128730132</v>
      </c>
      <c r="H19" s="3">
        <f t="shared" si="3"/>
        <v>26.067670484988454</v>
      </c>
      <c r="I19" s="8">
        <f t="shared" si="0"/>
        <v>13.033835242494227</v>
      </c>
      <c r="J19" s="11">
        <f>(G19/G25)*100</f>
        <v>77.416860578596797</v>
      </c>
      <c r="K19" s="19">
        <v>2</v>
      </c>
      <c r="L19" s="22">
        <f>_xlfn.STDEV.P(D14:D16)</f>
        <v>3.0474736030760834E-2</v>
      </c>
      <c r="M19" s="22">
        <f>_xlfn.STDEV.P(E14:E16)</f>
        <v>1.4142135623730911E-2</v>
      </c>
      <c r="N19" s="22">
        <f>_xlfn.STDEV.S(F14:F16)</f>
        <v>6.4223569875390771E-4</v>
      </c>
      <c r="O19" s="22">
        <f>_xlfn.STDEV.S(G14:G16)</f>
        <v>2.7150417426354714E-3</v>
      </c>
      <c r="P19" s="22">
        <f>_xlfn.STDEV.S(H14:H16)</f>
        <v>0.62703042555091681</v>
      </c>
      <c r="Q19" s="22">
        <f>_xlfn.STDEV.S(I14:I16)</f>
        <v>0.31351521277545841</v>
      </c>
      <c r="R19" s="23">
        <f>_xlfn.STDEV.P(J14:J16)</f>
        <v>0.73063840190554574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8">
        <v>43.262680000000003</v>
      </c>
      <c r="C20" s="3">
        <f t="shared" si="1"/>
        <v>9.9913810623556589</v>
      </c>
      <c r="D20" s="3">
        <f t="shared" si="6"/>
        <v>40.107861431870667</v>
      </c>
      <c r="E20" s="33">
        <v>0.3</v>
      </c>
      <c r="F20" s="9">
        <f t="shared" si="2"/>
        <v>1.2978804E-2</v>
      </c>
      <c r="G20" s="9">
        <f t="shared" si="7"/>
        <v>0.12157507679999999</v>
      </c>
      <c r="H20" s="3">
        <f t="shared" si="3"/>
        <v>28.077384942263279</v>
      </c>
      <c r="I20" s="8">
        <f t="shared" si="0"/>
        <v>14.03869247113164</v>
      </c>
      <c r="J20" s="11">
        <f>(G20/G23)*100</f>
        <v>88.529267152109242</v>
      </c>
      <c r="K20" s="19">
        <v>3</v>
      </c>
      <c r="L20" s="22">
        <f>_xlfn.STDEV.P(D17:D19)</f>
        <v>2.6491154373791116E-2</v>
      </c>
      <c r="M20" s="22">
        <f>_xlfn.STDEV.P(E17:E19)</f>
        <v>9.4280904158206159E-3</v>
      </c>
      <c r="N20" s="22">
        <f>_xlfn.STDEV.S(F17:F19)</f>
        <v>4.7840809385515064E-4</v>
      </c>
      <c r="O20" s="22">
        <f>_xlfn.STDEV.S(G17:G19)</f>
        <v>2.4480423212508984E-3</v>
      </c>
      <c r="P20" s="22">
        <f>_xlfn.STDEV.S(H17:H19)</f>
        <v>0.56536774162838199</v>
      </c>
      <c r="Q20" s="22">
        <f>_xlfn.STDEV.S(I17:I19)</f>
        <v>0.28268387081418994</v>
      </c>
      <c r="R20" s="23">
        <f>_xlfn.STDEV.P(J17:J19)</f>
        <v>1.0215964162228013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8">
        <v>43.332980000000006</v>
      </c>
      <c r="C21" s="3">
        <f t="shared" si="1"/>
        <v>10.007616628175521</v>
      </c>
      <c r="D21" s="3">
        <f t="shared" si="6"/>
        <v>40.065713625866053</v>
      </c>
      <c r="E21" s="33">
        <v>0.3</v>
      </c>
      <c r="F21" s="9">
        <f t="shared" si="2"/>
        <v>1.2999894000000001E-2</v>
      </c>
      <c r="G21" s="9">
        <f t="shared" si="7"/>
        <v>0.12579872020000002</v>
      </c>
      <c r="H21" s="3">
        <f t="shared" si="3"/>
        <v>29.052822217090075</v>
      </c>
      <c r="I21" s="8">
        <f t="shared" si="0"/>
        <v>14.526411108545037</v>
      </c>
      <c r="J21" s="11">
        <f>(G21/G24)*100</f>
        <v>85.458157363822551</v>
      </c>
      <c r="K21" s="19">
        <v>4</v>
      </c>
      <c r="L21" s="22">
        <f>_xlfn.STDEV.P(D20:D22)</f>
        <v>2.9504554640037262E-2</v>
      </c>
      <c r="M21" s="22">
        <f>_xlfn.STDEV.P(E20:E22)</f>
        <v>9.4280904158206159E-3</v>
      </c>
      <c r="N21" s="22">
        <f>_xlfn.STDEV.S(F20:F22)</f>
        <v>4.8165478454848931E-4</v>
      </c>
      <c r="O21" s="22">
        <f>_xlfn.STDEV.S(G20:G22)</f>
        <v>2.2493526315086354E-3</v>
      </c>
      <c r="P21" s="22">
        <f>_xlfn.STDEV.S(H20:H22)</f>
        <v>0.51948097725372588</v>
      </c>
      <c r="Q21" s="22">
        <f>_xlfn.STDEV.S(I20:I22)</f>
        <v>0.25974048862686294</v>
      </c>
      <c r="R21" s="23">
        <f>_xlfn.STDEV.P(J20:J22)</f>
        <v>1.38330993558337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8">
        <v>43.411780000000007</v>
      </c>
      <c r="C22" s="3">
        <f t="shared" si="1"/>
        <v>10.025815242494227</v>
      </c>
      <c r="D22" s="3">
        <f t="shared" si="6"/>
        <v>40.137630484988449</v>
      </c>
      <c r="E22" s="33">
        <v>0.28000000000000003</v>
      </c>
      <c r="F22" s="9">
        <f t="shared" si="2"/>
        <v>1.2155298400000004E-2</v>
      </c>
      <c r="G22" s="9">
        <f t="shared" si="7"/>
        <v>0.1250283116</v>
      </c>
      <c r="H22" s="3">
        <f t="shared" si="3"/>
        <v>28.874898752886839</v>
      </c>
      <c r="I22" s="8">
        <f t="shared" si="0"/>
        <v>14.43744937644342</v>
      </c>
      <c r="J22" s="11">
        <f>(G22/G25)*100</f>
        <v>85.75388476928299</v>
      </c>
      <c r="K22" s="24">
        <v>5</v>
      </c>
      <c r="L22" s="25">
        <f>_xlfn.STDEV.P(D23:D25)</f>
        <v>3.4520252976533536E-2</v>
      </c>
      <c r="M22" s="25">
        <f>_xlfn.STDEV.P(E23:E25)</f>
        <v>5.9066817155564381E-2</v>
      </c>
      <c r="N22" s="25">
        <f>_xlfn.STDEV.S(F23:F25)</f>
        <v>3.097110177353543E-3</v>
      </c>
      <c r="O22" s="25">
        <f>_xlfn.STDEV.S(G23:G25)</f>
        <v>5.3433341555304634E-3</v>
      </c>
      <c r="P22" s="25">
        <f>_xlfn.STDEV.S(H23:H25)</f>
        <v>1.2340263638638473</v>
      </c>
      <c r="Q22" s="25">
        <f>_xlfn.STDEV.S(I23:I25)</f>
        <v>0.61701318193192267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7">
        <v>43.756879999999995</v>
      </c>
      <c r="C23" s="3">
        <f t="shared" si="1"/>
        <v>10.105515011547343</v>
      </c>
      <c r="D23" s="3">
        <f t="shared" si="6"/>
        <v>50.213376443418014</v>
      </c>
      <c r="E23" s="33">
        <v>0.36</v>
      </c>
      <c r="F23" s="9">
        <f t="shared" si="2"/>
        <v>1.5752476799999998E-2</v>
      </c>
      <c r="G23" s="15">
        <f t="shared" si="7"/>
        <v>0.13732755359999999</v>
      </c>
      <c r="H23" s="3">
        <f t="shared" si="3"/>
        <v>31.715370346420322</v>
      </c>
      <c r="I23" s="8">
        <f t="shared" si="0"/>
        <v>15.857685173210163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7">
        <v>43.68638</v>
      </c>
      <c r="C24" s="3">
        <f t="shared" si="1"/>
        <v>10.089233256351038</v>
      </c>
      <c r="D24" s="3">
        <f t="shared" si="6"/>
        <v>50.154946882217089</v>
      </c>
      <c r="E24" s="33">
        <v>0.49</v>
      </c>
      <c r="F24" s="9">
        <f t="shared" si="2"/>
        <v>2.1406326199999999E-2</v>
      </c>
      <c r="G24" s="15">
        <f t="shared" si="7"/>
        <v>0.14720504640000001</v>
      </c>
      <c r="H24" s="3">
        <f t="shared" si="3"/>
        <v>33.996546512702082</v>
      </c>
      <c r="I24" s="8">
        <f t="shared" si="0"/>
        <v>16.998273256351041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7">
        <v>43.272279999999995</v>
      </c>
      <c r="C25" s="3">
        <f t="shared" si="1"/>
        <v>9.9935981524249407</v>
      </c>
      <c r="D25" s="3">
        <f t="shared" si="6"/>
        <v>50.131228637413386</v>
      </c>
      <c r="E25" s="35">
        <v>0.48</v>
      </c>
      <c r="F25" s="9">
        <f t="shared" si="2"/>
        <v>2.0770694399999998E-2</v>
      </c>
      <c r="G25" s="15">
        <f t="shared" si="7"/>
        <v>0.14579900600000001</v>
      </c>
      <c r="H25" s="3">
        <f t="shared" si="3"/>
        <v>33.67182586605081</v>
      </c>
      <c r="I25" s="8">
        <f t="shared" si="0"/>
        <v>16.835912933025405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R19" sqref="R19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36">
        <v>4.33</v>
      </c>
    </row>
    <row r="8" spans="1:25" x14ac:dyDescent="0.25">
      <c r="A8" s="1" t="s">
        <v>82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32</v>
      </c>
      <c r="C10" s="5" t="s">
        <v>5</v>
      </c>
      <c r="D10" s="5" t="s">
        <v>6</v>
      </c>
      <c r="E10" s="6" t="s">
        <v>83</v>
      </c>
      <c r="F10" s="6" t="s">
        <v>84</v>
      </c>
      <c r="G10" s="6" t="s">
        <v>85</v>
      </c>
      <c r="H10" s="6" t="s">
        <v>86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83</v>
      </c>
      <c r="N10" s="29" t="s">
        <v>84</v>
      </c>
      <c r="O10" s="29" t="s">
        <v>85</v>
      </c>
      <c r="P10" s="29" t="s">
        <v>86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7">
        <v>43.302199999999999</v>
      </c>
      <c r="C11" s="3">
        <f>B11/B$7</f>
        <v>10.000508083140877</v>
      </c>
      <c r="D11" s="3">
        <f>C11</f>
        <v>10.000508083140877</v>
      </c>
      <c r="E11" s="33">
        <v>0</v>
      </c>
      <c r="F11" s="9">
        <f>B11*E11/1000</f>
        <v>0</v>
      </c>
      <c r="G11" s="9">
        <f>F11</f>
        <v>0</v>
      </c>
      <c r="H11" s="3">
        <f>G11/(B$7 /1000)</f>
        <v>0</v>
      </c>
      <c r="I11" s="8">
        <f t="shared" ref="I11:I25" si="0">H11/B$8*100</f>
        <v>0</v>
      </c>
      <c r="J11" s="11">
        <f>(G11/G23)*100</f>
        <v>0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7">
        <v>43.364899999999999</v>
      </c>
      <c r="C12" s="3">
        <f t="shared" ref="C12:C25" si="1">B12/B$7</f>
        <v>10.014988452655889</v>
      </c>
      <c r="D12" s="3">
        <f>C12</f>
        <v>10.014988452655889</v>
      </c>
      <c r="E12" s="33">
        <v>0</v>
      </c>
      <c r="F12" s="9">
        <f t="shared" ref="F12:F25" si="2">B12*E12/1000</f>
        <v>0</v>
      </c>
      <c r="G12" s="9">
        <f>F12</f>
        <v>0</v>
      </c>
      <c r="H12" s="3">
        <f t="shared" ref="H12:H25" si="3">G12/(B$7 /1000)</f>
        <v>0</v>
      </c>
      <c r="I12" s="8">
        <f t="shared" si="0"/>
        <v>0</v>
      </c>
      <c r="J12" s="11">
        <f>(G12/G24)*100</f>
        <v>0</v>
      </c>
      <c r="K12" s="19">
        <v>1</v>
      </c>
      <c r="L12" s="22">
        <f t="shared" ref="L12:R12" si="4">AVERAGE(D11:D13)</f>
        <v>10.006004618937643</v>
      </c>
      <c r="M12" s="22">
        <f t="shared" si="4"/>
        <v>0</v>
      </c>
      <c r="N12" s="22">
        <f t="shared" si="4"/>
        <v>0</v>
      </c>
      <c r="O12" s="22">
        <f t="shared" si="4"/>
        <v>0</v>
      </c>
      <c r="P12" s="22">
        <f t="shared" si="4"/>
        <v>0</v>
      </c>
      <c r="Q12" s="22">
        <f t="shared" si="4"/>
        <v>0</v>
      </c>
      <c r="R12" s="23">
        <f t="shared" si="4"/>
        <v>0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7">
        <v>43.310899999999997</v>
      </c>
      <c r="C13" s="3">
        <f t="shared" si="1"/>
        <v>10.002517321016166</v>
      </c>
      <c r="D13" s="3">
        <f>C13</f>
        <v>10.002517321016166</v>
      </c>
      <c r="E13" s="33">
        <v>0</v>
      </c>
      <c r="F13" s="9">
        <f t="shared" si="2"/>
        <v>0</v>
      </c>
      <c r="G13" s="9">
        <f>F13</f>
        <v>0</v>
      </c>
      <c r="H13" s="3">
        <f t="shared" si="3"/>
        <v>0</v>
      </c>
      <c r="I13" s="8">
        <f t="shared" si="0"/>
        <v>0</v>
      </c>
      <c r="J13" s="11">
        <f>(G13/G25)*100</f>
        <v>0</v>
      </c>
      <c r="K13" s="19">
        <v>2</v>
      </c>
      <c r="L13" s="22">
        <f t="shared" ref="L13:R13" si="5">AVERAGE(D14:D16)</f>
        <v>20.087193225558121</v>
      </c>
      <c r="M13" s="22">
        <f t="shared" si="5"/>
        <v>3.3333333333333333E-2</v>
      </c>
      <c r="N13" s="22">
        <f t="shared" si="5"/>
        <v>1.4550846666666667E-3</v>
      </c>
      <c r="O13" s="22">
        <f>AVERAGE(G14:G16)</f>
        <v>1.4550846666666667E-3</v>
      </c>
      <c r="P13" s="22">
        <f t="shared" si="5"/>
        <v>0.33604726712856042</v>
      </c>
      <c r="Q13" s="22">
        <f t="shared" si="5"/>
        <v>0.16802363356428021</v>
      </c>
      <c r="R13" s="23">
        <f t="shared" si="5"/>
        <v>24.780451305935372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43.839479999999995</v>
      </c>
      <c r="C14" s="3">
        <f t="shared" si="1"/>
        <v>10.124591224018474</v>
      </c>
      <c r="D14" s="3">
        <f t="shared" ref="D14:D25" si="6">D11+C14</f>
        <v>20.125099307159353</v>
      </c>
      <c r="E14" s="33">
        <v>0.03</v>
      </c>
      <c r="F14" s="9">
        <f t="shared" si="2"/>
        <v>1.3151843999999998E-3</v>
      </c>
      <c r="G14" s="9">
        <f t="shared" ref="G14:G25" si="7">G11+F14</f>
        <v>1.3151843999999998E-3</v>
      </c>
      <c r="H14" s="3">
        <f t="shared" si="3"/>
        <v>0.30373773672055426</v>
      </c>
      <c r="I14" s="8">
        <f t="shared" si="0"/>
        <v>0.15186886836027713</v>
      </c>
      <c r="J14" s="11">
        <f>(G14/G23)*100</f>
        <v>23.190974936028329</v>
      </c>
      <c r="K14" s="19">
        <v>3</v>
      </c>
      <c r="L14" s="22">
        <f t="shared" ref="L14:R14" si="8">AVERAGE(D17:D19)</f>
        <v>30.095464203233252</v>
      </c>
      <c r="M14" s="22">
        <f t="shared" si="8"/>
        <v>4.6666666666666669E-2</v>
      </c>
      <c r="N14" s="22">
        <f t="shared" si="8"/>
        <v>2.0223190666666668E-3</v>
      </c>
      <c r="O14" s="22">
        <f t="shared" si="8"/>
        <v>3.4774037333333333E-3</v>
      </c>
      <c r="P14" s="22">
        <f t="shared" si="8"/>
        <v>0.80309555042340275</v>
      </c>
      <c r="Q14" s="22">
        <f t="shared" si="8"/>
        <v>0.40154777521170137</v>
      </c>
      <c r="R14" s="23">
        <f t="shared" si="8"/>
        <v>57.790072687797327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43.453680000000006</v>
      </c>
      <c r="C15" s="3">
        <f t="shared" si="1"/>
        <v>10.035491916859124</v>
      </c>
      <c r="D15" s="3">
        <f t="shared" si="6"/>
        <v>20.050480369515014</v>
      </c>
      <c r="E15" s="33">
        <v>0.03</v>
      </c>
      <c r="F15" s="9">
        <f t="shared" si="2"/>
        <v>1.3036104000000001E-3</v>
      </c>
      <c r="G15" s="9">
        <f t="shared" si="7"/>
        <v>1.3036104000000001E-3</v>
      </c>
      <c r="H15" s="3">
        <f t="shared" si="3"/>
        <v>0.30106475750577372</v>
      </c>
      <c r="I15" s="8">
        <f t="shared" si="0"/>
        <v>0.15053237875288686</v>
      </c>
      <c r="J15" s="11">
        <f>(G15/G24)*100</f>
        <v>17.653659416229178</v>
      </c>
      <c r="K15" s="19">
        <v>4</v>
      </c>
      <c r="L15" s="22">
        <f t="shared" ref="L15:R15" si="9">AVERAGE(D20:D22)</f>
        <v>40.103735180908387</v>
      </c>
      <c r="M15" s="22">
        <f t="shared" si="9"/>
        <v>1.3333333333333334E-2</v>
      </c>
      <c r="N15" s="22">
        <f t="shared" si="9"/>
        <v>5.7777306666666683E-4</v>
      </c>
      <c r="O15" s="22">
        <f t="shared" si="9"/>
        <v>4.0551768E-3</v>
      </c>
      <c r="P15" s="22">
        <f t="shared" si="9"/>
        <v>0.93653043879907638</v>
      </c>
      <c r="Q15" s="22">
        <f t="shared" si="9"/>
        <v>0.46826521939953819</v>
      </c>
      <c r="R15" s="23">
        <f t="shared" si="9"/>
        <v>65.614349740821467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43.661479999999997</v>
      </c>
      <c r="C16" s="3">
        <f t="shared" si="1"/>
        <v>10.083482678983833</v>
      </c>
      <c r="D16" s="3">
        <f t="shared" si="6"/>
        <v>20.085999999999999</v>
      </c>
      <c r="E16" s="33">
        <v>0.04</v>
      </c>
      <c r="F16" s="9">
        <f t="shared" si="2"/>
        <v>1.7464592E-3</v>
      </c>
      <c r="G16" s="9">
        <f t="shared" si="7"/>
        <v>1.7464592E-3</v>
      </c>
      <c r="H16" s="3">
        <f t="shared" si="3"/>
        <v>0.4033393071593534</v>
      </c>
      <c r="I16" s="8">
        <f t="shared" si="0"/>
        <v>0.2016696535796767</v>
      </c>
      <c r="J16" s="11">
        <f>(G16/G25)*100</f>
        <v>33.496719565548617</v>
      </c>
      <c r="K16" s="19">
        <v>5</v>
      </c>
      <c r="L16" s="22">
        <f t="shared" ref="L16:R16" si="10">AVERAGE(D23:D25)</f>
        <v>50.166517321016158</v>
      </c>
      <c r="M16" s="22">
        <f t="shared" si="10"/>
        <v>4.6666666666666669E-2</v>
      </c>
      <c r="N16" s="22">
        <f t="shared" si="10"/>
        <v>2.0345863999999998E-3</v>
      </c>
      <c r="O16" s="22">
        <f t="shared" si="10"/>
        <v>6.0897632000000007E-3</v>
      </c>
      <c r="P16" s="22">
        <f t="shared" si="10"/>
        <v>1.4064118244803698</v>
      </c>
      <c r="Q16" s="22">
        <f t="shared" si="10"/>
        <v>0.70320591224018492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43.262680000000003</v>
      </c>
      <c r="C17" s="3">
        <f t="shared" si="1"/>
        <v>9.9913810623556589</v>
      </c>
      <c r="D17" s="3">
        <f t="shared" si="6"/>
        <v>30.11648036951501</v>
      </c>
      <c r="E17" s="33">
        <v>0.04</v>
      </c>
      <c r="F17" s="9">
        <f t="shared" si="2"/>
        <v>1.7305072000000001E-3</v>
      </c>
      <c r="G17" s="9">
        <f t="shared" si="7"/>
        <v>3.0456915999999999E-3</v>
      </c>
      <c r="H17" s="3">
        <f t="shared" si="3"/>
        <v>0.70339297921478061</v>
      </c>
      <c r="I17" s="8">
        <f t="shared" si="0"/>
        <v>0.35169648960739031</v>
      </c>
      <c r="J17" s="11">
        <f>(G17/G23)*100</f>
        <v>53.705440513491517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43.332980000000006</v>
      </c>
      <c r="C18" s="3">
        <f t="shared" si="1"/>
        <v>10.007616628175521</v>
      </c>
      <c r="D18" s="3">
        <f t="shared" si="6"/>
        <v>30.058096997690534</v>
      </c>
      <c r="E18" s="33">
        <v>0.06</v>
      </c>
      <c r="F18" s="9">
        <f t="shared" si="2"/>
        <v>2.5999788E-3</v>
      </c>
      <c r="G18" s="9">
        <f t="shared" si="7"/>
        <v>3.9035891999999999E-3</v>
      </c>
      <c r="H18" s="3">
        <f t="shared" si="3"/>
        <v>0.90152175519630495</v>
      </c>
      <c r="I18" s="8">
        <f t="shared" si="0"/>
        <v>0.45076087759815242</v>
      </c>
      <c r="J18" s="11">
        <f>(G18/G24)*100</f>
        <v>52.862906154837766</v>
      </c>
      <c r="K18" s="19">
        <v>1</v>
      </c>
      <c r="L18" s="22">
        <f>_xlfn.STDEV.P(D11:D13)</f>
        <v>6.405269206815915E-3</v>
      </c>
      <c r="M18" s="22">
        <f>_xlfn.STDEV.P(E11:E13)</f>
        <v>0</v>
      </c>
      <c r="N18" s="22">
        <f>_xlfn.STDEV.S(F11:F13)</f>
        <v>0</v>
      </c>
      <c r="O18" s="22">
        <f>_xlfn.STDEV.S(G11:G13)</f>
        <v>0</v>
      </c>
      <c r="P18" s="22">
        <f>_xlfn.STDEV.S(H11:H13)</f>
        <v>0</v>
      </c>
      <c r="Q18" s="22">
        <f>_xlfn.STDEV.S(I11:I13)</f>
        <v>0</v>
      </c>
      <c r="R18" s="23">
        <f>_xlfn.STDEV.P(J11:J13)</f>
        <v>0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43.411780000000007</v>
      </c>
      <c r="C19" s="3">
        <f t="shared" si="1"/>
        <v>10.025815242494227</v>
      </c>
      <c r="D19" s="3">
        <f t="shared" si="6"/>
        <v>30.111815242494224</v>
      </c>
      <c r="E19" s="33">
        <v>0.04</v>
      </c>
      <c r="F19" s="9">
        <f t="shared" si="2"/>
        <v>1.7364712000000003E-3</v>
      </c>
      <c r="G19" s="9">
        <f t="shared" si="7"/>
        <v>3.4829304000000005E-3</v>
      </c>
      <c r="H19" s="3">
        <f t="shared" si="3"/>
        <v>0.80437191685912257</v>
      </c>
      <c r="I19" s="8">
        <f t="shared" si="0"/>
        <v>0.40218595842956129</v>
      </c>
      <c r="J19" s="11">
        <f>(G19/G25)*100</f>
        <v>66.80187139506269</v>
      </c>
      <c r="K19" s="19">
        <v>2</v>
      </c>
      <c r="L19" s="22">
        <f>_xlfn.STDEV.P(D14:D16)</f>
        <v>3.0474736030760834E-2</v>
      </c>
      <c r="M19" s="22">
        <f>_xlfn.STDEV.P(E14:E16)</f>
        <v>4.7140452079103183E-3</v>
      </c>
      <c r="N19" s="22">
        <f>_xlfn.STDEV.S(F14:F16)</f>
        <v>2.5240409738237876E-4</v>
      </c>
      <c r="O19" s="22">
        <f>_xlfn.STDEV.S(G14:G16)</f>
        <v>2.5240409738237876E-4</v>
      </c>
      <c r="P19" s="22">
        <f>_xlfn.STDEV.S(H14:H16)</f>
        <v>5.8291939349279218E-2</v>
      </c>
      <c r="Q19" s="22">
        <f>_xlfn.STDEV.S(I14:I16)</f>
        <v>2.9145969674639609E-2</v>
      </c>
      <c r="R19" s="23">
        <f>_xlfn.STDEV.P(J14:J16)</f>
        <v>6.5648287650482917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8">
        <v>43.262680000000003</v>
      </c>
      <c r="C20" s="3">
        <f t="shared" si="1"/>
        <v>9.9913810623556589</v>
      </c>
      <c r="D20" s="3">
        <f t="shared" si="6"/>
        <v>40.107861431870667</v>
      </c>
      <c r="E20" s="33">
        <v>0</v>
      </c>
      <c r="F20" s="9">
        <f t="shared" si="2"/>
        <v>0</v>
      </c>
      <c r="G20" s="9">
        <f t="shared" si="7"/>
        <v>3.0456915999999999E-3</v>
      </c>
      <c r="H20" s="3">
        <f t="shared" si="3"/>
        <v>0.70339297921478061</v>
      </c>
      <c r="I20" s="8">
        <f t="shared" si="0"/>
        <v>0.35169648960739031</v>
      </c>
      <c r="J20" s="11">
        <f>(G20/G23)*100</f>
        <v>53.705440513491517</v>
      </c>
      <c r="K20" s="19">
        <v>3</v>
      </c>
      <c r="L20" s="22">
        <f>_xlfn.STDEV.P(D17:D19)</f>
        <v>2.6491154373791116E-2</v>
      </c>
      <c r="M20" s="22">
        <f>_xlfn.STDEV.P(E17:E19)</f>
        <v>9.4280904158206055E-3</v>
      </c>
      <c r="N20" s="22">
        <f>_xlfn.STDEV.S(F17:F19)</f>
        <v>5.0027689129126607E-4</v>
      </c>
      <c r="O20" s="22">
        <f>_xlfn.STDEV.S(G17:G19)</f>
        <v>4.2897550169534548E-4</v>
      </c>
      <c r="P20" s="22">
        <f>_xlfn.STDEV.S(H17:H19)</f>
        <v>9.9070554664051305E-2</v>
      </c>
      <c r="Q20" s="22">
        <f>_xlfn.STDEV.S(I17:I19)</f>
        <v>4.9535277332025368E-2</v>
      </c>
      <c r="R20" s="23">
        <f>_xlfn.STDEV.P(J17:J19)</f>
        <v>6.3815804203233339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8">
        <v>43.332980000000006</v>
      </c>
      <c r="C21" s="3">
        <f t="shared" si="1"/>
        <v>10.007616628175521</v>
      </c>
      <c r="D21" s="3">
        <f t="shared" si="6"/>
        <v>40.065713625866053</v>
      </c>
      <c r="E21" s="33">
        <v>0.04</v>
      </c>
      <c r="F21" s="9">
        <f t="shared" si="2"/>
        <v>1.7333192000000004E-3</v>
      </c>
      <c r="G21" s="9">
        <f t="shared" si="7"/>
        <v>5.6369084000000005E-3</v>
      </c>
      <c r="H21" s="3">
        <f t="shared" si="3"/>
        <v>1.3018264203233259</v>
      </c>
      <c r="I21" s="8">
        <f t="shared" si="0"/>
        <v>0.65091321016166293</v>
      </c>
      <c r="J21" s="11">
        <f>(G21/G24)*100</f>
        <v>76.335737313910172</v>
      </c>
      <c r="K21" s="19">
        <v>4</v>
      </c>
      <c r="L21" s="22">
        <f>_xlfn.STDEV.P(D20:D22)</f>
        <v>2.9504554640037262E-2</v>
      </c>
      <c r="M21" s="22">
        <f>_xlfn.STDEV.P(E20:E22)</f>
        <v>1.885618083164127E-2</v>
      </c>
      <c r="N21" s="22">
        <f>_xlfn.STDEV.S(F20:F22)</f>
        <v>1.0007323067115471E-3</v>
      </c>
      <c r="O21" s="22">
        <f>_xlfn.STDEV.S(G20:G22)</f>
        <v>1.3871555727045474E-3</v>
      </c>
      <c r="P21" s="22">
        <f>_xlfn.STDEV.S(H20:H22)</f>
        <v>0.32035925466617748</v>
      </c>
      <c r="Q21" s="22">
        <f>_xlfn.STDEV.S(I20:I22)</f>
        <v>0.16017962733308874</v>
      </c>
      <c r="R21" s="23">
        <f>_xlfn.STDEV.P(J20:J22)</f>
        <v>9.2768615051365746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8">
        <v>43.411780000000007</v>
      </c>
      <c r="C22" s="3">
        <f t="shared" si="1"/>
        <v>10.025815242494227</v>
      </c>
      <c r="D22" s="3">
        <f t="shared" si="6"/>
        <v>40.137630484988449</v>
      </c>
      <c r="E22" s="33">
        <v>0</v>
      </c>
      <c r="F22" s="9">
        <f t="shared" si="2"/>
        <v>0</v>
      </c>
      <c r="G22" s="9">
        <f t="shared" si="7"/>
        <v>3.4829304000000005E-3</v>
      </c>
      <c r="H22" s="3">
        <f t="shared" si="3"/>
        <v>0.80437191685912257</v>
      </c>
      <c r="I22" s="8">
        <f t="shared" si="0"/>
        <v>0.40218595842956129</v>
      </c>
      <c r="J22" s="11">
        <f>(G22/G25)*100</f>
        <v>66.80187139506269</v>
      </c>
      <c r="K22" s="24">
        <v>5</v>
      </c>
      <c r="L22" s="25">
        <f>_xlfn.STDEV.P(D23:D25)</f>
        <v>3.4520252976533536E-2</v>
      </c>
      <c r="M22" s="25">
        <f>_xlfn.STDEV.P(E23:E25)</f>
        <v>9.4280904158206055E-3</v>
      </c>
      <c r="N22" s="25">
        <f>_xlfn.STDEV.S(F23:F25)</f>
        <v>5.1173769426017437E-4</v>
      </c>
      <c r="O22" s="25">
        <f>_xlfn.STDEV.S(G23:G25)</f>
        <v>1.1442331652919699E-3</v>
      </c>
      <c r="P22" s="25">
        <f>_xlfn.STDEV.S(H23:H25)</f>
        <v>0.26425708205357118</v>
      </c>
      <c r="Q22" s="25">
        <f>_xlfn.STDEV.S(I23:I25)</f>
        <v>0.13212854102678559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7">
        <v>43.756879999999995</v>
      </c>
      <c r="C23" s="3">
        <f t="shared" si="1"/>
        <v>10.105515011547343</v>
      </c>
      <c r="D23" s="3">
        <f t="shared" si="6"/>
        <v>50.213376443418014</v>
      </c>
      <c r="E23" s="33">
        <v>0.06</v>
      </c>
      <c r="F23" s="9">
        <f t="shared" si="2"/>
        <v>2.6254127999999996E-3</v>
      </c>
      <c r="G23" s="15">
        <f t="shared" si="7"/>
        <v>5.6711043999999999E-3</v>
      </c>
      <c r="H23" s="3">
        <f t="shared" si="3"/>
        <v>1.3097238799076214</v>
      </c>
      <c r="I23" s="8">
        <f t="shared" si="0"/>
        <v>0.6548619399538107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7">
        <v>43.68638</v>
      </c>
      <c r="C24" s="3">
        <f t="shared" si="1"/>
        <v>10.089233256351038</v>
      </c>
      <c r="D24" s="3">
        <f t="shared" si="6"/>
        <v>50.154946882217089</v>
      </c>
      <c r="E24" s="33">
        <v>0.04</v>
      </c>
      <c r="F24" s="9">
        <f t="shared" si="2"/>
        <v>1.7474552E-3</v>
      </c>
      <c r="G24" s="15">
        <f t="shared" si="7"/>
        <v>7.3843636000000008E-3</v>
      </c>
      <c r="H24" s="3">
        <f t="shared" si="3"/>
        <v>1.7053957505773676</v>
      </c>
      <c r="I24" s="8">
        <f t="shared" si="0"/>
        <v>0.85269787528868368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7">
        <v>43.272279999999995</v>
      </c>
      <c r="C25" s="3">
        <f t="shared" si="1"/>
        <v>9.9935981524249407</v>
      </c>
      <c r="D25" s="3">
        <f t="shared" si="6"/>
        <v>50.131228637413386</v>
      </c>
      <c r="E25" s="35">
        <v>0.04</v>
      </c>
      <c r="F25" s="9">
        <f t="shared" si="2"/>
        <v>1.7308911999999999E-3</v>
      </c>
      <c r="G25" s="15">
        <f t="shared" si="7"/>
        <v>5.2138216000000006E-3</v>
      </c>
      <c r="H25" s="3">
        <f t="shared" si="3"/>
        <v>1.2041158429561203</v>
      </c>
      <c r="I25" s="8">
        <f t="shared" si="0"/>
        <v>0.60205792147806014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L18" sqref="L18:R22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36">
        <v>4.33</v>
      </c>
    </row>
    <row r="8" spans="1:25" x14ac:dyDescent="0.25">
      <c r="A8" s="1" t="s">
        <v>37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38</v>
      </c>
      <c r="F10" s="6" t="s">
        <v>39</v>
      </c>
      <c r="G10" s="6" t="s">
        <v>40</v>
      </c>
      <c r="H10" s="6" t="s">
        <v>41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38</v>
      </c>
      <c r="N10" s="29" t="s">
        <v>39</v>
      </c>
      <c r="O10" s="29" t="s">
        <v>40</v>
      </c>
      <c r="P10" s="29" t="s">
        <v>41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7">
        <v>43.302199999999999</v>
      </c>
      <c r="C11" s="3">
        <f>B11/B$7</f>
        <v>10.000508083140877</v>
      </c>
      <c r="D11" s="3">
        <f>C11</f>
        <v>10.000508083140877</v>
      </c>
      <c r="E11" s="33">
        <v>130.28</v>
      </c>
      <c r="F11" s="9">
        <f>B11*E11/1000</f>
        <v>5.6414106159999999</v>
      </c>
      <c r="G11" s="9">
        <f>F11</f>
        <v>5.6414106159999999</v>
      </c>
      <c r="H11" s="3">
        <f>G11/(B$7 /1000)</f>
        <v>1302.8661930715937</v>
      </c>
      <c r="I11" s="8">
        <f t="shared" ref="I11:I25" si="0">H11/B$8*100</f>
        <v>651.43309653579684</v>
      </c>
      <c r="J11" s="11">
        <f>(G11/G23)*100</f>
        <v>47.996219731125159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7">
        <v>43.364899999999999</v>
      </c>
      <c r="C12" s="3">
        <f t="shared" ref="C12:C25" si="1">B12/B$7</f>
        <v>10.014988452655889</v>
      </c>
      <c r="D12" s="3">
        <f>C12</f>
        <v>10.014988452655889</v>
      </c>
      <c r="E12" s="33">
        <v>102.53</v>
      </c>
      <c r="F12" s="9">
        <f t="shared" ref="F12:F25" si="2">B12*E12/1000</f>
        <v>4.446203197</v>
      </c>
      <c r="G12" s="9">
        <f>F12</f>
        <v>4.446203197</v>
      </c>
      <c r="H12" s="3">
        <f t="shared" ref="H12:H25" si="3">G12/(B$7 /1000)</f>
        <v>1026.8367660508084</v>
      </c>
      <c r="I12" s="8">
        <f t="shared" si="0"/>
        <v>513.41838302540418</v>
      </c>
      <c r="J12" s="11">
        <f>(G12/G24)*100</f>
        <v>40.393112630520925</v>
      </c>
      <c r="K12" s="19">
        <v>1</v>
      </c>
      <c r="L12" s="22">
        <f t="shared" ref="L12:R12" si="4">AVERAGE(D11:D13)</f>
        <v>10.006004618937643</v>
      </c>
      <c r="M12" s="22">
        <f t="shared" si="4"/>
        <v>122.44333333333334</v>
      </c>
      <c r="N12" s="22">
        <f t="shared" si="4"/>
        <v>5.3045986936666667</v>
      </c>
      <c r="O12" s="22">
        <f t="shared" si="4"/>
        <v>5.3045986936666667</v>
      </c>
      <c r="P12" s="22">
        <f t="shared" si="4"/>
        <v>1225.0805297151655</v>
      </c>
      <c r="Q12" s="22">
        <f t="shared" si="4"/>
        <v>612.54026485758277</v>
      </c>
      <c r="R12" s="23">
        <f t="shared" si="4"/>
        <v>45.140847071642007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7">
        <v>43.310899999999997</v>
      </c>
      <c r="C13" s="3">
        <f t="shared" si="1"/>
        <v>10.002517321016166</v>
      </c>
      <c r="D13" s="3">
        <f>C13</f>
        <v>10.002517321016166</v>
      </c>
      <c r="E13" s="33">
        <v>134.52000000000001</v>
      </c>
      <c r="F13" s="9">
        <f t="shared" si="2"/>
        <v>5.8261822679999993</v>
      </c>
      <c r="G13" s="9">
        <f>F13</f>
        <v>5.8261822679999993</v>
      </c>
      <c r="H13" s="3">
        <f t="shared" si="3"/>
        <v>1345.5386300230946</v>
      </c>
      <c r="I13" s="8">
        <f t="shared" si="0"/>
        <v>672.76931501154729</v>
      </c>
      <c r="J13" s="11">
        <f>(G13/G25)*100</f>
        <v>47.033208853279945</v>
      </c>
      <c r="K13" s="19">
        <v>2</v>
      </c>
      <c r="L13" s="22">
        <f t="shared" ref="L13:R13" si="5">AVERAGE(D14:D16)</f>
        <v>20.087193225558121</v>
      </c>
      <c r="M13" s="22">
        <f t="shared" si="5"/>
        <v>55.926666666666669</v>
      </c>
      <c r="N13" s="22">
        <f t="shared" si="5"/>
        <v>2.4407428387999999</v>
      </c>
      <c r="O13" s="22">
        <f t="shared" si="5"/>
        <v>7.7453415324666652</v>
      </c>
      <c r="P13" s="22">
        <f t="shared" si="5"/>
        <v>1788.7624786297154</v>
      </c>
      <c r="Q13" s="22">
        <f t="shared" si="5"/>
        <v>894.38123931485768</v>
      </c>
      <c r="R13" s="23">
        <f t="shared" si="5"/>
        <v>66.023114033104335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43.839479999999995</v>
      </c>
      <c r="C14" s="3">
        <f t="shared" si="1"/>
        <v>10.124591224018474</v>
      </c>
      <c r="D14" s="3">
        <f t="shared" ref="D14:D25" si="6">D11+C14</f>
        <v>20.125099307159353</v>
      </c>
      <c r="E14" s="33">
        <v>50.03</v>
      </c>
      <c r="F14" s="9">
        <f t="shared" si="2"/>
        <v>2.1932891843999998</v>
      </c>
      <c r="G14" s="9">
        <f t="shared" ref="G14:G25" si="7">G11+F14</f>
        <v>7.8346998003999992</v>
      </c>
      <c r="H14" s="3">
        <f t="shared" si="3"/>
        <v>1809.3994920092377</v>
      </c>
      <c r="I14" s="8">
        <f t="shared" si="0"/>
        <v>904.69974600461887</v>
      </c>
      <c r="J14" s="11">
        <f>(G14/G23)*100</f>
        <v>66.656373510713578</v>
      </c>
      <c r="K14" s="19">
        <v>3</v>
      </c>
      <c r="L14" s="22">
        <f t="shared" ref="L14:R14" si="8">AVERAGE(D17:D19)</f>
        <v>30.095464203233252</v>
      </c>
      <c r="M14" s="22">
        <f t="shared" si="8"/>
        <v>36.853333333333332</v>
      </c>
      <c r="N14" s="22">
        <f t="shared" si="8"/>
        <v>1.5970934969333335</v>
      </c>
      <c r="O14" s="22">
        <f t="shared" si="8"/>
        <v>9.3424350294000007</v>
      </c>
      <c r="P14" s="22">
        <f t="shared" si="8"/>
        <v>2157.6062423556582</v>
      </c>
      <c r="Q14" s="22">
        <f t="shared" si="8"/>
        <v>1078.8031211778291</v>
      </c>
      <c r="R14" s="23">
        <f t="shared" si="8"/>
        <v>79.685190862489989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43.453680000000006</v>
      </c>
      <c r="C15" s="3">
        <f t="shared" si="1"/>
        <v>10.035491916859124</v>
      </c>
      <c r="D15" s="3">
        <f t="shared" si="6"/>
        <v>20.050480369515014</v>
      </c>
      <c r="E15" s="33">
        <v>58.71</v>
      </c>
      <c r="F15" s="9">
        <f t="shared" si="2"/>
        <v>2.5511655528000006</v>
      </c>
      <c r="G15" s="9">
        <f t="shared" si="7"/>
        <v>6.9973687498000006</v>
      </c>
      <c r="H15" s="3">
        <f t="shared" si="3"/>
        <v>1616.0204964896077</v>
      </c>
      <c r="I15" s="8">
        <f t="shared" si="0"/>
        <v>808.01024824480385</v>
      </c>
      <c r="J15" s="11">
        <f>(G15/G24)*100</f>
        <v>63.570082496155166</v>
      </c>
      <c r="K15" s="19">
        <v>4</v>
      </c>
      <c r="L15" s="22">
        <f t="shared" ref="L15:R15" si="9">AVERAGE(D20:D22)</f>
        <v>40.103735180908387</v>
      </c>
      <c r="M15" s="22">
        <f t="shared" si="9"/>
        <v>27.966666666666669</v>
      </c>
      <c r="N15" s="22">
        <f t="shared" si="9"/>
        <v>1.2120419806666669</v>
      </c>
      <c r="O15" s="22">
        <f t="shared" si="9"/>
        <v>10.554477010066666</v>
      </c>
      <c r="P15" s="22">
        <f t="shared" si="9"/>
        <v>2437.5235589068516</v>
      </c>
      <c r="Q15" s="22">
        <f t="shared" si="9"/>
        <v>1218.7617794534258</v>
      </c>
      <c r="R15" s="23">
        <f t="shared" si="9"/>
        <v>90.049475881408554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43.661479999999997</v>
      </c>
      <c r="C16" s="3">
        <f t="shared" si="1"/>
        <v>10.083482678983833</v>
      </c>
      <c r="D16" s="3">
        <f t="shared" si="6"/>
        <v>20.085999999999999</v>
      </c>
      <c r="E16" s="33">
        <v>59.04</v>
      </c>
      <c r="F16" s="9">
        <f t="shared" si="2"/>
        <v>2.5777737791999997</v>
      </c>
      <c r="G16" s="9">
        <f t="shared" si="7"/>
        <v>8.4039560471999994</v>
      </c>
      <c r="H16" s="3">
        <f t="shared" si="3"/>
        <v>1940.8674473903002</v>
      </c>
      <c r="I16" s="8">
        <f t="shared" si="0"/>
        <v>970.43372369515009</v>
      </c>
      <c r="J16" s="11">
        <f>(G16/G25)*100</f>
        <v>67.84288609244426</v>
      </c>
      <c r="K16" s="19">
        <v>5</v>
      </c>
      <c r="L16" s="22">
        <f t="shared" ref="L16:R16" si="10">AVERAGE(D23:D25)</f>
        <v>50.166517321016158</v>
      </c>
      <c r="M16" s="22">
        <f t="shared" si="10"/>
        <v>26.656666666666666</v>
      </c>
      <c r="N16" s="22">
        <f t="shared" si="10"/>
        <v>1.1617144448666665</v>
      </c>
      <c r="O16" s="22">
        <f t="shared" si="10"/>
        <v>11.716191454933332</v>
      </c>
      <c r="P16" s="22">
        <f t="shared" si="10"/>
        <v>2705.8178879753655</v>
      </c>
      <c r="Q16" s="22">
        <f t="shared" si="10"/>
        <v>1352.9089439876827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43.262680000000003</v>
      </c>
      <c r="C17" s="3">
        <f t="shared" si="1"/>
        <v>9.9913810623556589</v>
      </c>
      <c r="D17" s="3">
        <f t="shared" si="6"/>
        <v>30.11648036951501</v>
      </c>
      <c r="E17" s="33">
        <v>36.26</v>
      </c>
      <c r="F17" s="9">
        <f t="shared" si="2"/>
        <v>1.5687047768</v>
      </c>
      <c r="G17" s="9">
        <f t="shared" si="7"/>
        <v>9.4034045771999999</v>
      </c>
      <c r="H17" s="3">
        <f t="shared" si="3"/>
        <v>2171.6869693302542</v>
      </c>
      <c r="I17" s="8">
        <f t="shared" si="0"/>
        <v>1085.8434846651271</v>
      </c>
      <c r="J17" s="11">
        <f>(G17/G23)*100</f>
        <v>80.002662991400868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43.332980000000006</v>
      </c>
      <c r="C18" s="3">
        <f t="shared" si="1"/>
        <v>10.007616628175521</v>
      </c>
      <c r="D18" s="3">
        <f t="shared" si="6"/>
        <v>30.058096997690534</v>
      </c>
      <c r="E18" s="33">
        <v>37.049999999999997</v>
      </c>
      <c r="F18" s="9">
        <f t="shared" si="2"/>
        <v>1.6054869090000001</v>
      </c>
      <c r="G18" s="9">
        <f t="shared" si="7"/>
        <v>8.6028556588000011</v>
      </c>
      <c r="H18" s="3">
        <f t="shared" si="3"/>
        <v>1986.8026925635108</v>
      </c>
      <c r="I18" s="8">
        <f t="shared" si="0"/>
        <v>993.40134628175531</v>
      </c>
      <c r="J18" s="11">
        <f>(G18/G24)*100</f>
        <v>78.155698732907624</v>
      </c>
      <c r="K18" s="19">
        <v>1</v>
      </c>
      <c r="L18" s="22">
        <f>_xlfn.STDEV.P(D11:D13)</f>
        <v>6.405269206815915E-3</v>
      </c>
      <c r="M18" s="22">
        <f>_xlfn.STDEV.P(E11:E13)</f>
        <v>14.186849152961557</v>
      </c>
      <c r="N18" s="22">
        <f>_xlfn.STDEV.S(F11:F13)</f>
        <v>0.7491109813431549</v>
      </c>
      <c r="O18" s="22">
        <f>_xlfn.STDEV.S(G11:G13)</f>
        <v>0.7491109813431549</v>
      </c>
      <c r="P18" s="22">
        <f>_xlfn.STDEV.S(H11:H13)</f>
        <v>173.00484557578875</v>
      </c>
      <c r="Q18" s="22">
        <f>_xlfn.STDEV.S(I11:I13)</f>
        <v>86.502422787894375</v>
      </c>
      <c r="R18" s="23">
        <f>_xlfn.STDEV.P(J11:J13)</f>
        <v>3.3800970627352855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43.411780000000007</v>
      </c>
      <c r="C19" s="3">
        <f t="shared" si="1"/>
        <v>10.025815242494227</v>
      </c>
      <c r="D19" s="3">
        <f t="shared" si="6"/>
        <v>30.111815242494224</v>
      </c>
      <c r="E19" s="33">
        <v>37.25</v>
      </c>
      <c r="F19" s="9">
        <f t="shared" si="2"/>
        <v>1.6170888050000003</v>
      </c>
      <c r="G19" s="9">
        <f t="shared" si="7"/>
        <v>10.021044852199999</v>
      </c>
      <c r="H19" s="3">
        <f t="shared" si="3"/>
        <v>2314.32906517321</v>
      </c>
      <c r="I19" s="8">
        <f t="shared" si="0"/>
        <v>1157.164532586605</v>
      </c>
      <c r="J19" s="11">
        <f>(G19/G25)*100</f>
        <v>80.89721086316149</v>
      </c>
      <c r="K19" s="19">
        <v>2</v>
      </c>
      <c r="L19" s="22">
        <f>_xlfn.STDEV.P(D14:D16)</f>
        <v>3.0474736030760834E-2</v>
      </c>
      <c r="M19" s="22">
        <f>_xlfn.STDEV.P(E14:E16)</f>
        <v>4.1717489005079011</v>
      </c>
      <c r="N19" s="22">
        <f>_xlfn.STDEV.S(F14:F16)</f>
        <v>0.21471372274490161</v>
      </c>
      <c r="O19" s="22">
        <f>_xlfn.STDEV.S(G14:G16)</f>
        <v>0.70753843099706759</v>
      </c>
      <c r="P19" s="22">
        <f>_xlfn.STDEV.S(H14:H16)</f>
        <v>163.40379468754443</v>
      </c>
      <c r="Q19" s="22">
        <f>_xlfn.STDEV.S(I14:I16)</f>
        <v>81.701897343772217</v>
      </c>
      <c r="R19" s="23">
        <f>_xlfn.STDEV.P(J14:J16)</f>
        <v>1.8009212119730471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8">
        <v>43.262680000000003</v>
      </c>
      <c r="C20" s="3">
        <f t="shared" si="1"/>
        <v>9.9913810623556589</v>
      </c>
      <c r="D20" s="3">
        <f t="shared" si="6"/>
        <v>40.107861431870667</v>
      </c>
      <c r="E20" s="33">
        <v>26</v>
      </c>
      <c r="F20" s="9">
        <f t="shared" si="2"/>
        <v>1.1248296799999999</v>
      </c>
      <c r="G20" s="9">
        <f t="shared" si="7"/>
        <v>10.528234257199999</v>
      </c>
      <c r="H20" s="3">
        <f t="shared" si="3"/>
        <v>2431.4628769515011</v>
      </c>
      <c r="I20" s="8">
        <f t="shared" si="0"/>
        <v>1215.7314384757506</v>
      </c>
      <c r="J20" s="11">
        <f>(G20/G23)*100</f>
        <v>89.572534102759661</v>
      </c>
      <c r="K20" s="19">
        <v>3</v>
      </c>
      <c r="L20" s="22">
        <f>_xlfn.STDEV.P(D17:D19)</f>
        <v>2.6491154373791116E-2</v>
      </c>
      <c r="M20" s="22">
        <f>_xlfn.STDEV.P(E17:E19)</f>
        <v>0.42742120781366161</v>
      </c>
      <c r="N20" s="22">
        <f>_xlfn.STDEV.S(F17:F19)</f>
        <v>2.5260454683264426E-2</v>
      </c>
      <c r="O20" s="22">
        <f>_xlfn.STDEV.S(G17:G19)</f>
        <v>0.71105774124773913</v>
      </c>
      <c r="P20" s="22">
        <f>_xlfn.STDEV.S(H17:H19)</f>
        <v>164.2165684174916</v>
      </c>
      <c r="Q20" s="22">
        <f>_xlfn.STDEV.S(I17:I19)</f>
        <v>82.108284208745872</v>
      </c>
      <c r="R20" s="23">
        <f>_xlfn.STDEV.P(J17:J19)</f>
        <v>1.1415088274030636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8">
        <v>43.332980000000006</v>
      </c>
      <c r="C21" s="3">
        <f t="shared" si="1"/>
        <v>10.007616628175521</v>
      </c>
      <c r="D21" s="3">
        <f t="shared" si="6"/>
        <v>40.065713625866053</v>
      </c>
      <c r="E21" s="33">
        <v>28.5</v>
      </c>
      <c r="F21" s="9">
        <f t="shared" si="2"/>
        <v>1.2349899300000002</v>
      </c>
      <c r="G21" s="9">
        <f t="shared" si="7"/>
        <v>9.8378455888000005</v>
      </c>
      <c r="H21" s="3">
        <f t="shared" si="3"/>
        <v>2272.0197664665129</v>
      </c>
      <c r="I21" s="8">
        <f t="shared" si="0"/>
        <v>1136.0098832332565</v>
      </c>
      <c r="J21" s="11">
        <f>(G21/G24)*100</f>
        <v>89.375403530409514</v>
      </c>
      <c r="K21" s="19">
        <v>4</v>
      </c>
      <c r="L21" s="22">
        <f>_xlfn.STDEV.P(D20:D22)</f>
        <v>2.9504554640037262E-2</v>
      </c>
      <c r="M21" s="22">
        <f>_xlfn.STDEV.P(E20:E22)</f>
        <v>1.4383632673594273</v>
      </c>
      <c r="N21" s="22">
        <f>_xlfn.STDEV.S(F20:F22)</f>
        <v>7.8302300791459625E-2</v>
      </c>
      <c r="O21" s="22">
        <f>_xlfn.STDEV.S(G20:G22)</f>
        <v>0.73010660681128792</v>
      </c>
      <c r="P21" s="22">
        <f>_xlfn.STDEV.S(H20:H22)</f>
        <v>168.61584452916588</v>
      </c>
      <c r="Q21" s="22">
        <f>_xlfn.STDEV.S(I20:I22)</f>
        <v>84.307922264582942</v>
      </c>
      <c r="R21" s="23">
        <f>_xlfn.STDEV.P(J20:J22)</f>
        <v>0.8178590997743711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8">
        <v>43.411780000000007</v>
      </c>
      <c r="C22" s="3">
        <f t="shared" si="1"/>
        <v>10.025815242494227</v>
      </c>
      <c r="D22" s="3">
        <f t="shared" si="6"/>
        <v>40.137630484988449</v>
      </c>
      <c r="E22" s="33">
        <v>29.4</v>
      </c>
      <c r="F22" s="9">
        <f t="shared" si="2"/>
        <v>1.2763063320000001</v>
      </c>
      <c r="G22" s="9">
        <f t="shared" si="7"/>
        <v>11.2973511842</v>
      </c>
      <c r="H22" s="3">
        <f t="shared" si="3"/>
        <v>2609.0880333025407</v>
      </c>
      <c r="I22" s="8">
        <f t="shared" si="0"/>
        <v>1304.5440166512703</v>
      </c>
      <c r="J22" s="11">
        <f>(G22/G25)*100</f>
        <v>91.200490011056445</v>
      </c>
      <c r="K22" s="24">
        <v>5</v>
      </c>
      <c r="L22" s="25">
        <f>_xlfn.STDEV.P(D23:D25)</f>
        <v>3.4520252976533536E-2</v>
      </c>
      <c r="M22" s="25">
        <f>_xlfn.STDEV.P(E23:E25)</f>
        <v>1.1540460225754527</v>
      </c>
      <c r="N22" s="25">
        <f>_xlfn.STDEV.S(F23:F25)</f>
        <v>6.8133832359983909E-2</v>
      </c>
      <c r="O22" s="25">
        <f>_xlfn.STDEV.S(G23:G25)</f>
        <v>0.69079584414320505</v>
      </c>
      <c r="P22" s="25">
        <f>_xlfn.STDEV.S(H23:H25)</f>
        <v>159.53714645339605</v>
      </c>
      <c r="Q22" s="25">
        <f>_xlfn.STDEV.S(I23:I25)</f>
        <v>79.768573226698024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7">
        <v>43.756879999999995</v>
      </c>
      <c r="C23" s="3">
        <f t="shared" si="1"/>
        <v>10.105515011547343</v>
      </c>
      <c r="D23" s="3">
        <f t="shared" si="6"/>
        <v>50.213376443418014</v>
      </c>
      <c r="E23" s="33">
        <v>28.01</v>
      </c>
      <c r="F23" s="9">
        <f t="shared" si="2"/>
        <v>1.2256302088</v>
      </c>
      <c r="G23" s="15">
        <f t="shared" si="7"/>
        <v>11.753864466</v>
      </c>
      <c r="H23" s="3">
        <f t="shared" si="3"/>
        <v>2714.5183524249423</v>
      </c>
      <c r="I23" s="8">
        <f t="shared" si="0"/>
        <v>1357.2591762124712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7">
        <v>43.68638</v>
      </c>
      <c r="C24" s="3">
        <f t="shared" si="1"/>
        <v>10.089233256351038</v>
      </c>
      <c r="D24" s="3">
        <f t="shared" si="6"/>
        <v>50.154946882217089</v>
      </c>
      <c r="E24" s="33">
        <v>26.77</v>
      </c>
      <c r="F24" s="9">
        <f t="shared" si="2"/>
        <v>1.1694843925999998</v>
      </c>
      <c r="G24" s="15">
        <f t="shared" si="7"/>
        <v>11.0073299814</v>
      </c>
      <c r="H24" s="3">
        <f t="shared" si="3"/>
        <v>2542.1085407390301</v>
      </c>
      <c r="I24" s="8">
        <f t="shared" si="0"/>
        <v>1271.0542703695151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7">
        <v>43.272279999999995</v>
      </c>
      <c r="C25" s="3">
        <f t="shared" si="1"/>
        <v>9.9935981524249407</v>
      </c>
      <c r="D25" s="3">
        <f t="shared" si="6"/>
        <v>50.131228637413386</v>
      </c>
      <c r="E25" s="35">
        <v>25.19</v>
      </c>
      <c r="F25" s="9">
        <f t="shared" si="2"/>
        <v>1.0900287332</v>
      </c>
      <c r="G25" s="15">
        <f t="shared" si="7"/>
        <v>12.387379917400001</v>
      </c>
      <c r="H25" s="3">
        <f t="shared" si="3"/>
        <v>2860.8267707621249</v>
      </c>
      <c r="I25" s="8">
        <f t="shared" si="0"/>
        <v>1430.4133853810624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opLeftCell="V1" workbookViewId="0">
      <selection activeCell="R30" sqref="R30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36">
        <v>4.33</v>
      </c>
    </row>
    <row r="8" spans="1:25" x14ac:dyDescent="0.25">
      <c r="A8" s="1" t="s">
        <v>87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88</v>
      </c>
      <c r="F10" s="6" t="s">
        <v>89</v>
      </c>
      <c r="G10" s="6" t="s">
        <v>90</v>
      </c>
      <c r="H10" s="6" t="s">
        <v>91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88</v>
      </c>
      <c r="N10" s="29" t="s">
        <v>89</v>
      </c>
      <c r="O10" s="29" t="s">
        <v>90</v>
      </c>
      <c r="P10" s="29" t="s">
        <v>91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7">
        <v>43.302199999999999</v>
      </c>
      <c r="C11" s="3">
        <f>B11/B$7</f>
        <v>10.000508083140877</v>
      </c>
      <c r="D11" s="3">
        <f>C11</f>
        <v>10.000508083140877</v>
      </c>
      <c r="E11" s="33">
        <v>0.89</v>
      </c>
      <c r="F11" s="9">
        <f>B11*E11/1000</f>
        <v>3.8538957999999998E-2</v>
      </c>
      <c r="G11" s="9">
        <f>F11</f>
        <v>3.8538957999999998E-2</v>
      </c>
      <c r="H11" s="3">
        <f>G11/(B$7 /1000)</f>
        <v>8.9004521939953811</v>
      </c>
      <c r="I11" s="8">
        <f t="shared" ref="I11:I25" si="0">H11/B$8*100</f>
        <v>4.4502260969976906</v>
      </c>
      <c r="J11" s="11">
        <f>(G11/G23)*100</f>
        <v>40.299037483225568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7">
        <v>43.364899999999999</v>
      </c>
      <c r="C12" s="3">
        <f t="shared" ref="C12:C25" si="1">B12/B$7</f>
        <v>10.014988452655889</v>
      </c>
      <c r="D12" s="3">
        <f>C12</f>
        <v>10.014988452655889</v>
      </c>
      <c r="E12" s="33">
        <v>0.92</v>
      </c>
      <c r="F12" s="9">
        <f t="shared" ref="F12:F25" si="2">B12*E12/1000</f>
        <v>3.9895708000000002E-2</v>
      </c>
      <c r="G12" s="9">
        <f>F12</f>
        <v>3.9895708000000002E-2</v>
      </c>
      <c r="H12" s="3">
        <f t="shared" ref="H12:H25" si="3">G12/(B$7 /1000)</f>
        <v>9.2137893764434189</v>
      </c>
      <c r="I12" s="8">
        <f t="shared" si="0"/>
        <v>4.6068946882217094</v>
      </c>
      <c r="J12" s="11">
        <f>(G12/G24)*100</f>
        <v>40.13823542043383</v>
      </c>
      <c r="K12" s="19">
        <v>1</v>
      </c>
      <c r="L12" s="22">
        <f t="shared" ref="L12:R12" si="4">AVERAGE(D11:D13)</f>
        <v>10.006004618937643</v>
      </c>
      <c r="M12" s="22">
        <f t="shared" si="4"/>
        <v>0.93666666666666665</v>
      </c>
      <c r="N12" s="22">
        <f t="shared" si="4"/>
        <v>4.0581855333333333E-2</v>
      </c>
      <c r="O12" s="22">
        <f t="shared" si="4"/>
        <v>4.0581855333333333E-2</v>
      </c>
      <c r="P12" s="22">
        <f t="shared" si="4"/>
        <v>9.3722529638183225</v>
      </c>
      <c r="Q12" s="22">
        <f t="shared" si="4"/>
        <v>4.6861264819091613</v>
      </c>
      <c r="R12" s="23">
        <f t="shared" si="4"/>
        <v>40.719205208982324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7">
        <v>43.310899999999997</v>
      </c>
      <c r="C13" s="3">
        <f t="shared" si="1"/>
        <v>10.002517321016166</v>
      </c>
      <c r="D13" s="3">
        <f>C13</f>
        <v>10.002517321016166</v>
      </c>
      <c r="E13" s="33">
        <v>1</v>
      </c>
      <c r="F13" s="9">
        <f t="shared" si="2"/>
        <v>4.3310899999999999E-2</v>
      </c>
      <c r="G13" s="9">
        <f>F13</f>
        <v>4.3310899999999999E-2</v>
      </c>
      <c r="H13" s="3">
        <f t="shared" si="3"/>
        <v>10.002517321016168</v>
      </c>
      <c r="I13" s="8">
        <f t="shared" si="0"/>
        <v>5.0012586605080838</v>
      </c>
      <c r="J13" s="11">
        <f>(G13/G25)*100</f>
        <v>41.720342723287587</v>
      </c>
      <c r="K13" s="19">
        <v>2</v>
      </c>
      <c r="L13" s="22">
        <f t="shared" ref="L13:R13" si="5">AVERAGE(D14:D16)</f>
        <v>20.087193225558121</v>
      </c>
      <c r="M13" s="22">
        <f t="shared" si="5"/>
        <v>0.65666666666666662</v>
      </c>
      <c r="N13" s="22">
        <f t="shared" si="5"/>
        <v>2.8659636533333335E-2</v>
      </c>
      <c r="O13" s="22">
        <f t="shared" si="5"/>
        <v>6.9241491866666671E-2</v>
      </c>
      <c r="P13" s="22">
        <f t="shared" si="5"/>
        <v>15.991106666666667</v>
      </c>
      <c r="Q13" s="22">
        <f t="shared" si="5"/>
        <v>7.9955533333333335</v>
      </c>
      <c r="R13" s="23">
        <f t="shared" si="5"/>
        <v>69.452114928009365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43.839479999999995</v>
      </c>
      <c r="C14" s="3">
        <f t="shared" si="1"/>
        <v>10.124591224018474</v>
      </c>
      <c r="D14" s="3">
        <f t="shared" ref="D14:D25" si="6">D11+C14</f>
        <v>20.125099307159353</v>
      </c>
      <c r="E14" s="33">
        <v>0.59</v>
      </c>
      <c r="F14" s="9">
        <f t="shared" si="2"/>
        <v>2.5865293199999997E-2</v>
      </c>
      <c r="G14" s="9">
        <f t="shared" ref="G14:G25" si="7">G11+F14</f>
        <v>6.4404251199999998E-2</v>
      </c>
      <c r="H14" s="3">
        <f t="shared" si="3"/>
        <v>14.873961016166282</v>
      </c>
      <c r="I14" s="8">
        <f t="shared" si="0"/>
        <v>7.436980508083141</v>
      </c>
      <c r="J14" s="11">
        <f>(G14/G23)*100</f>
        <v>67.345602161529001</v>
      </c>
      <c r="K14" s="19">
        <v>3</v>
      </c>
      <c r="L14" s="22">
        <f t="shared" ref="L14:R14" si="8">AVERAGE(D17:D19)</f>
        <v>30.095464203233252</v>
      </c>
      <c r="M14" s="22">
        <f t="shared" si="8"/>
        <v>0.34999999999999992</v>
      </c>
      <c r="N14" s="22">
        <f t="shared" si="8"/>
        <v>1.5167534666666668E-2</v>
      </c>
      <c r="O14" s="22">
        <f t="shared" si="8"/>
        <v>8.4409026533333334E-2</v>
      </c>
      <c r="P14" s="22">
        <f t="shared" si="8"/>
        <v>19.494001508852964</v>
      </c>
      <c r="Q14" s="22">
        <f t="shared" si="8"/>
        <v>9.7470007544264821</v>
      </c>
      <c r="R14" s="23">
        <f t="shared" si="8"/>
        <v>84.694896470301089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43.453680000000006</v>
      </c>
      <c r="C15" s="3">
        <f t="shared" si="1"/>
        <v>10.035491916859124</v>
      </c>
      <c r="D15" s="3">
        <f t="shared" si="6"/>
        <v>20.050480369515014</v>
      </c>
      <c r="E15" s="33">
        <v>0.67</v>
      </c>
      <c r="F15" s="9">
        <f t="shared" si="2"/>
        <v>2.9113965600000003E-2</v>
      </c>
      <c r="G15" s="9">
        <f t="shared" si="7"/>
        <v>6.9009673600000002E-2</v>
      </c>
      <c r="H15" s="3">
        <f t="shared" si="3"/>
        <v>15.937568960739032</v>
      </c>
      <c r="I15" s="8">
        <f t="shared" si="0"/>
        <v>7.968784480369516</v>
      </c>
      <c r="J15" s="11">
        <f>(G15/G24)*100</f>
        <v>69.429185847362263</v>
      </c>
      <c r="K15" s="19">
        <v>4</v>
      </c>
      <c r="L15" s="22">
        <f t="shared" ref="L15:R15" si="9">AVERAGE(D20:D22)</f>
        <v>40.103735180908387</v>
      </c>
      <c r="M15" s="22">
        <f t="shared" si="9"/>
        <v>0.20333333333333337</v>
      </c>
      <c r="N15" s="22">
        <f t="shared" si="9"/>
        <v>8.8113716000000012E-3</v>
      </c>
      <c r="O15" s="22">
        <f t="shared" si="9"/>
        <v>9.3220398133333326E-2</v>
      </c>
      <c r="P15" s="22">
        <f t="shared" si="9"/>
        <v>21.528960307929179</v>
      </c>
      <c r="Q15" s="22">
        <f t="shared" si="9"/>
        <v>10.764480153964589</v>
      </c>
      <c r="R15" s="23">
        <f t="shared" si="9"/>
        <v>93.555852326654232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43.661479999999997</v>
      </c>
      <c r="C16" s="3">
        <f t="shared" si="1"/>
        <v>10.083482678983833</v>
      </c>
      <c r="D16" s="3">
        <f t="shared" si="6"/>
        <v>20.085999999999999</v>
      </c>
      <c r="E16" s="33">
        <v>0.71</v>
      </c>
      <c r="F16" s="9">
        <f t="shared" si="2"/>
        <v>3.0999650799999997E-2</v>
      </c>
      <c r="G16" s="9">
        <f t="shared" si="7"/>
        <v>7.43105508E-2</v>
      </c>
      <c r="H16" s="3">
        <f t="shared" si="3"/>
        <v>17.161790023094689</v>
      </c>
      <c r="I16" s="8">
        <f t="shared" si="0"/>
        <v>8.5808950115473444</v>
      </c>
      <c r="J16" s="11">
        <f>(G16/G25)*100</f>
        <v>71.581556775136818</v>
      </c>
      <c r="K16" s="19">
        <v>5</v>
      </c>
      <c r="L16" s="22">
        <f t="shared" ref="L16:R16" si="10">AVERAGE(D23:D25)</f>
        <v>50.166517321016158</v>
      </c>
      <c r="M16" s="22">
        <f t="shared" si="10"/>
        <v>0.14666666666666667</v>
      </c>
      <c r="N16" s="22">
        <f t="shared" si="10"/>
        <v>6.3931514000000007E-3</v>
      </c>
      <c r="O16" s="22">
        <f t="shared" si="10"/>
        <v>9.9613549533333345E-2</v>
      </c>
      <c r="P16" s="22">
        <f t="shared" si="10"/>
        <v>23.005438691300998</v>
      </c>
      <c r="Q16" s="22">
        <f t="shared" si="10"/>
        <v>11.502719345650499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43.262680000000003</v>
      </c>
      <c r="C17" s="3">
        <f t="shared" si="1"/>
        <v>9.9913810623556589</v>
      </c>
      <c r="D17" s="3">
        <f t="shared" si="6"/>
        <v>30.11648036951501</v>
      </c>
      <c r="E17" s="33">
        <v>0.35</v>
      </c>
      <c r="F17" s="9">
        <f t="shared" si="2"/>
        <v>1.5141937999999999E-2</v>
      </c>
      <c r="G17" s="9">
        <f t="shared" si="7"/>
        <v>7.9546189199999992E-2</v>
      </c>
      <c r="H17" s="3">
        <f t="shared" si="3"/>
        <v>18.370944387990761</v>
      </c>
      <c r="I17" s="8">
        <f t="shared" si="0"/>
        <v>9.1854721939953805</v>
      </c>
      <c r="J17" s="11">
        <f>(G17/G23)*100</f>
        <v>83.17907454110599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43.332980000000006</v>
      </c>
      <c r="C18" s="3">
        <f t="shared" si="1"/>
        <v>10.007616628175521</v>
      </c>
      <c r="D18" s="3">
        <f t="shared" si="6"/>
        <v>30.058096997690534</v>
      </c>
      <c r="E18" s="33">
        <v>0.35</v>
      </c>
      <c r="F18" s="9">
        <f t="shared" si="2"/>
        <v>1.5166543000000001E-2</v>
      </c>
      <c r="G18" s="9">
        <f t="shared" si="7"/>
        <v>8.4176216600000006E-2</v>
      </c>
      <c r="H18" s="3">
        <f t="shared" si="3"/>
        <v>19.440234780600466</v>
      </c>
      <c r="I18" s="8">
        <f t="shared" si="0"/>
        <v>9.7201173903002331</v>
      </c>
      <c r="J18" s="11">
        <f>(G18/G24)*100</f>
        <v>84.687926798848395</v>
      </c>
      <c r="K18" s="19">
        <v>1</v>
      </c>
      <c r="L18" s="22">
        <f>_xlfn.STDEV.P(D11:D13)</f>
        <v>6.405269206815915E-3</v>
      </c>
      <c r="M18" s="22">
        <f>_xlfn.STDEV.P(E11:E13)</f>
        <v>4.6427960923947055E-2</v>
      </c>
      <c r="N18" s="22">
        <f>_xlfn.STDEV.S(F11:F13)</f>
        <v>2.4588526257426115E-3</v>
      </c>
      <c r="O18" s="22">
        <f>_xlfn.STDEV.S(G11:G13)</f>
        <v>2.4588526257426115E-3</v>
      </c>
      <c r="P18" s="22">
        <f>_xlfn.STDEV.S(H11:H13)</f>
        <v>0.56786434774656203</v>
      </c>
      <c r="Q18" s="22">
        <f>_xlfn.STDEV.S(I11:I13)</f>
        <v>0.28393217387328101</v>
      </c>
      <c r="R18" s="23">
        <f>_xlfn.STDEV.P(J11:J13)</f>
        <v>0.71094845934216799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43.411780000000007</v>
      </c>
      <c r="C19" s="3">
        <f t="shared" si="1"/>
        <v>10.025815242494227</v>
      </c>
      <c r="D19" s="3">
        <f t="shared" si="6"/>
        <v>30.111815242494224</v>
      </c>
      <c r="E19" s="33">
        <v>0.35</v>
      </c>
      <c r="F19" s="9">
        <f t="shared" si="2"/>
        <v>1.5194123E-2</v>
      </c>
      <c r="G19" s="9">
        <f t="shared" si="7"/>
        <v>8.9504673800000004E-2</v>
      </c>
      <c r="H19" s="3">
        <f t="shared" si="3"/>
        <v>20.670825357967669</v>
      </c>
      <c r="I19" s="8">
        <f t="shared" si="0"/>
        <v>10.335412678983834</v>
      </c>
      <c r="J19" s="11">
        <f>(G19/G25)*100</f>
        <v>86.217688070948867</v>
      </c>
      <c r="K19" s="19">
        <v>2</v>
      </c>
      <c r="L19" s="22">
        <f>_xlfn.STDEV.P(D14:D16)</f>
        <v>3.0474736030760834E-2</v>
      </c>
      <c r="M19" s="22">
        <f>_xlfn.STDEV.P(E14:E16)</f>
        <v>4.9888765156985891E-2</v>
      </c>
      <c r="N19" s="22">
        <f>_xlfn.STDEV.S(F14:F16)</f>
        <v>2.5971557840805577E-3</v>
      </c>
      <c r="O19" s="22">
        <f>_xlfn.STDEV.S(G14:G16)</f>
        <v>4.9572167314744569E-3</v>
      </c>
      <c r="P19" s="22">
        <f>_xlfn.STDEV.S(H14:H16)</f>
        <v>1.1448537486084196</v>
      </c>
      <c r="Q19" s="22">
        <f>_xlfn.STDEV.S(I14:I16)</f>
        <v>0.5724268743042098</v>
      </c>
      <c r="R19" s="23">
        <f>_xlfn.STDEV.P(J14:J16)</f>
        <v>1.7293972320225386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8">
        <v>43.262680000000003</v>
      </c>
      <c r="C20" s="3">
        <f t="shared" si="1"/>
        <v>9.9913810623556589</v>
      </c>
      <c r="D20" s="3">
        <f t="shared" si="6"/>
        <v>40.107861431870667</v>
      </c>
      <c r="E20" s="33">
        <v>0.21</v>
      </c>
      <c r="F20" s="9">
        <f t="shared" si="2"/>
        <v>9.0851628000000011E-3</v>
      </c>
      <c r="G20" s="9">
        <f t="shared" si="7"/>
        <v>8.8631351999999997E-2</v>
      </c>
      <c r="H20" s="3">
        <f t="shared" si="3"/>
        <v>20.469134411085452</v>
      </c>
      <c r="I20" s="8">
        <f t="shared" si="0"/>
        <v>10.234567205542726</v>
      </c>
      <c r="J20" s="11">
        <f>(G20/G23)*100</f>
        <v>92.679157968852195</v>
      </c>
      <c r="K20" s="19">
        <v>3</v>
      </c>
      <c r="L20" s="22">
        <f>_xlfn.STDEV.P(D17:D19)</f>
        <v>2.6491154373791116E-2</v>
      </c>
      <c r="M20" s="22">
        <f>_xlfn.STDEV.P(E17:E19)</f>
        <v>5.5511151231257827E-17</v>
      </c>
      <c r="N20" s="22">
        <f>_xlfn.STDEV.S(F17:F19)</f>
        <v>2.610662958586133E-5</v>
      </c>
      <c r="O20" s="22">
        <f>_xlfn.STDEV.S(G17:G19)</f>
        <v>4.9833226095551296E-3</v>
      </c>
      <c r="P20" s="22">
        <f>_xlfn.STDEV.S(H17:H19)</f>
        <v>1.1508828197586902</v>
      </c>
      <c r="Q20" s="22">
        <f>_xlfn.STDEV.S(I17:I19)</f>
        <v>0.57544140987934511</v>
      </c>
      <c r="R20" s="23">
        <f>_xlfn.STDEV.P(J17:J19)</f>
        <v>1.2405185684963005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8">
        <v>43.332980000000006</v>
      </c>
      <c r="C21" s="3">
        <f t="shared" si="1"/>
        <v>10.007616628175521</v>
      </c>
      <c r="D21" s="3">
        <f t="shared" si="6"/>
        <v>40.065713625866053</v>
      </c>
      <c r="E21" s="33">
        <v>0.2</v>
      </c>
      <c r="F21" s="9">
        <f t="shared" si="2"/>
        <v>8.6665960000000021E-3</v>
      </c>
      <c r="G21" s="9">
        <f t="shared" si="7"/>
        <v>9.2842812600000005E-2</v>
      </c>
      <c r="H21" s="3">
        <f t="shared" si="3"/>
        <v>21.441758106235568</v>
      </c>
      <c r="I21" s="8">
        <f t="shared" si="0"/>
        <v>10.720879053117784</v>
      </c>
      <c r="J21" s="11">
        <f>(G21/G24)*100</f>
        <v>93.407207342554756</v>
      </c>
      <c r="K21" s="19">
        <v>4</v>
      </c>
      <c r="L21" s="22">
        <f>_xlfn.STDEV.P(D20:D22)</f>
        <v>2.9504554640037262E-2</v>
      </c>
      <c r="M21" s="22">
        <f>_xlfn.STDEV.P(E20:E22)</f>
        <v>4.7140452079103079E-3</v>
      </c>
      <c r="N21" s="22">
        <f>_xlfn.STDEV.S(F20:F22)</f>
        <v>2.3724103839361287E-4</v>
      </c>
      <c r="O21" s="22">
        <f>_xlfn.STDEV.S(G20:G22)</f>
        <v>4.7890158363269389E-3</v>
      </c>
      <c r="P21" s="22">
        <f>_xlfn.STDEV.S(H20:H22)</f>
        <v>1.1060082762879764</v>
      </c>
      <c r="Q21" s="22">
        <f>_xlfn.STDEV.S(I20:I22)</f>
        <v>0.55300413814398819</v>
      </c>
      <c r="R21" s="23">
        <f>_xlfn.STDEV.P(J20:J22)</f>
        <v>0.78358345531941043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8">
        <v>43.411780000000007</v>
      </c>
      <c r="C22" s="3">
        <f t="shared" si="1"/>
        <v>10.025815242494227</v>
      </c>
      <c r="D22" s="3">
        <f t="shared" si="6"/>
        <v>40.137630484988449</v>
      </c>
      <c r="E22" s="33">
        <v>0.2</v>
      </c>
      <c r="F22" s="9">
        <f t="shared" si="2"/>
        <v>8.6823560000000022E-3</v>
      </c>
      <c r="G22" s="9">
        <f t="shared" si="7"/>
        <v>9.8187029800000006E-2</v>
      </c>
      <c r="H22" s="3">
        <f t="shared" si="3"/>
        <v>22.675988406466516</v>
      </c>
      <c r="I22" s="8">
        <f t="shared" si="0"/>
        <v>11.337994203233258</v>
      </c>
      <c r="J22" s="11">
        <f>(G22/G25)*100</f>
        <v>94.581191668555761</v>
      </c>
      <c r="K22" s="24">
        <v>5</v>
      </c>
      <c r="L22" s="25">
        <f>_xlfn.STDEV.P(D23:D25)</f>
        <v>3.4520252976533536E-2</v>
      </c>
      <c r="M22" s="25">
        <f>_xlfn.STDEV.P(E23:E25)</f>
        <v>1.2472191289246469E-2</v>
      </c>
      <c r="N22" s="25">
        <f>_xlfn.STDEV.S(F23:F25)</f>
        <v>7.0163667334907762E-4</v>
      </c>
      <c r="O22" s="25">
        <f>_xlfn.STDEV.S(G23:G25)</f>
        <v>4.0943329469767037E-3</v>
      </c>
      <c r="P22" s="25">
        <f>_xlfn.STDEV.S(H23:H25)</f>
        <v>0.94557342886297968</v>
      </c>
      <c r="Q22" s="25">
        <f>_xlfn.STDEV.S(I23:I25)</f>
        <v>0.47278671443148984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7">
        <v>43.756879999999995</v>
      </c>
      <c r="C23" s="3">
        <f t="shared" si="1"/>
        <v>10.105515011547343</v>
      </c>
      <c r="D23" s="3">
        <f t="shared" si="6"/>
        <v>50.213376443418014</v>
      </c>
      <c r="E23" s="33">
        <v>0.16</v>
      </c>
      <c r="F23" s="9">
        <f t="shared" si="2"/>
        <v>7.0011008E-3</v>
      </c>
      <c r="G23" s="15">
        <f t="shared" si="7"/>
        <v>9.563245279999999E-2</v>
      </c>
      <c r="H23" s="3">
        <f t="shared" si="3"/>
        <v>22.086016812933025</v>
      </c>
      <c r="I23" s="8">
        <f t="shared" si="0"/>
        <v>11.043008406466512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7">
        <v>43.68638</v>
      </c>
      <c r="C24" s="3">
        <f t="shared" si="1"/>
        <v>10.089233256351038</v>
      </c>
      <c r="D24" s="3">
        <f t="shared" si="6"/>
        <v>50.154946882217089</v>
      </c>
      <c r="E24" s="33">
        <v>0.15</v>
      </c>
      <c r="F24" s="9">
        <f t="shared" si="2"/>
        <v>6.5529569999999999E-3</v>
      </c>
      <c r="G24" s="15">
        <f t="shared" si="7"/>
        <v>9.9395769600000003E-2</v>
      </c>
      <c r="H24" s="3">
        <f t="shared" si="3"/>
        <v>22.955143094688225</v>
      </c>
      <c r="I24" s="8">
        <f t="shared" si="0"/>
        <v>11.477571547344112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7">
        <v>43.272279999999995</v>
      </c>
      <c r="C25" s="3">
        <f t="shared" si="1"/>
        <v>9.9935981524249407</v>
      </c>
      <c r="D25" s="3">
        <f t="shared" si="6"/>
        <v>50.131228637413386</v>
      </c>
      <c r="E25" s="35">
        <v>0.13</v>
      </c>
      <c r="F25" s="9">
        <f t="shared" si="2"/>
        <v>5.6253963999999997E-3</v>
      </c>
      <c r="G25" s="15">
        <f t="shared" si="7"/>
        <v>0.1038124262</v>
      </c>
      <c r="H25" s="3">
        <f t="shared" si="3"/>
        <v>23.975156166281756</v>
      </c>
      <c r="I25" s="8">
        <f t="shared" si="0"/>
        <v>11.987578083140878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L18" sqref="L18:R22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36">
        <v>4.33</v>
      </c>
    </row>
    <row r="8" spans="1:25" x14ac:dyDescent="0.25">
      <c r="A8" s="1" t="s">
        <v>92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93</v>
      </c>
      <c r="F10" s="6" t="s">
        <v>94</v>
      </c>
      <c r="G10" s="6" t="s">
        <v>95</v>
      </c>
      <c r="H10" s="6" t="s">
        <v>96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93</v>
      </c>
      <c r="N10" s="29" t="s">
        <v>94</v>
      </c>
      <c r="O10" s="29" t="s">
        <v>95</v>
      </c>
      <c r="P10" s="29" t="s">
        <v>96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7">
        <v>43.302199999999999</v>
      </c>
      <c r="C11" s="3">
        <f>B11/B$7</f>
        <v>10.000508083140877</v>
      </c>
      <c r="D11" s="3">
        <f>C11</f>
        <v>10.000508083140877</v>
      </c>
      <c r="E11" s="33">
        <v>0.05</v>
      </c>
      <c r="F11" s="9">
        <f>B11*E11/1000</f>
        <v>2.16511E-3</v>
      </c>
      <c r="G11" s="9">
        <f>F11</f>
        <v>2.16511E-3</v>
      </c>
      <c r="H11" s="3">
        <f>G11/(B$7 /1000)</f>
        <v>0.50002540415704388</v>
      </c>
      <c r="I11" s="8">
        <f t="shared" ref="I11:I25" si="0">H11/B$8*100</f>
        <v>0.25001270207852194</v>
      </c>
      <c r="J11" s="11">
        <f>(G11/G23)*100</f>
        <v>45.32816215176446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7">
        <v>43.364899999999999</v>
      </c>
      <c r="C12" s="3">
        <f t="shared" ref="C12:C25" si="1">B12/B$7</f>
        <v>10.014988452655889</v>
      </c>
      <c r="D12" s="3">
        <f>C12</f>
        <v>10.014988452655889</v>
      </c>
      <c r="E12" s="33">
        <v>0.04</v>
      </c>
      <c r="F12" s="9">
        <f t="shared" ref="F12:F25" si="2">B12*E12/1000</f>
        <v>1.7345959999999999E-3</v>
      </c>
      <c r="G12" s="9">
        <f>F12</f>
        <v>1.7345959999999999E-3</v>
      </c>
      <c r="H12" s="3">
        <f t="shared" ref="H12:H25" si="3">G12/(B$7 /1000)</f>
        <v>0.40059953810623561</v>
      </c>
      <c r="I12" s="8">
        <f t="shared" si="0"/>
        <v>0.2002997690531178</v>
      </c>
      <c r="J12" s="11">
        <f>(G12/G24)*100</f>
        <v>36.335348938088281</v>
      </c>
      <c r="K12" s="19">
        <v>1</v>
      </c>
      <c r="L12" s="22">
        <f t="shared" ref="L12:R12" si="4">AVERAGE(D11:D13)</f>
        <v>10.006004618937643</v>
      </c>
      <c r="M12" s="22">
        <f t="shared" si="4"/>
        <v>4.6666666666666669E-2</v>
      </c>
      <c r="N12" s="22">
        <f t="shared" si="4"/>
        <v>2.0217503333333333E-3</v>
      </c>
      <c r="O12" s="22">
        <f t="shared" si="4"/>
        <v>2.0217503333333333E-3</v>
      </c>
      <c r="P12" s="22">
        <f t="shared" si="4"/>
        <v>0.46691693610469587</v>
      </c>
      <c r="Q12" s="22">
        <f t="shared" si="4"/>
        <v>0.23345846805234793</v>
      </c>
      <c r="R12" s="23">
        <f t="shared" si="4"/>
        <v>40.01833089104035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7">
        <v>43.310899999999997</v>
      </c>
      <c r="C13" s="3">
        <f t="shared" si="1"/>
        <v>10.002517321016166</v>
      </c>
      <c r="D13" s="3">
        <f>C13</f>
        <v>10.002517321016166</v>
      </c>
      <c r="E13" s="33">
        <v>0.05</v>
      </c>
      <c r="F13" s="9">
        <f t="shared" si="2"/>
        <v>2.1655449999999996E-3</v>
      </c>
      <c r="G13" s="9">
        <f>F13</f>
        <v>2.1655449999999996E-3</v>
      </c>
      <c r="H13" s="3">
        <f t="shared" si="3"/>
        <v>0.50012586605080822</v>
      </c>
      <c r="I13" s="8">
        <f t="shared" si="0"/>
        <v>0.25006293302540411</v>
      </c>
      <c r="J13" s="11">
        <f>(G13/G25)*100</f>
        <v>38.391481583268316</v>
      </c>
      <c r="K13" s="19">
        <v>2</v>
      </c>
      <c r="L13" s="22">
        <f t="shared" ref="L13:R13" si="5">AVERAGE(D14:D16)</f>
        <v>20.087193225558121</v>
      </c>
      <c r="M13" s="22">
        <f t="shared" si="5"/>
        <v>1.6666666666666666E-2</v>
      </c>
      <c r="N13" s="22">
        <f t="shared" si="5"/>
        <v>7.268993333333333E-4</v>
      </c>
      <c r="O13" s="22">
        <f t="shared" si="5"/>
        <v>2.7486496666666665E-3</v>
      </c>
      <c r="P13" s="22">
        <f t="shared" si="5"/>
        <v>0.63479207082371059</v>
      </c>
      <c r="Q13" s="22">
        <f t="shared" si="5"/>
        <v>0.31739603541185529</v>
      </c>
      <c r="R13" s="23">
        <f t="shared" si="5"/>
        <v>54.306291297953884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43.839479999999995</v>
      </c>
      <c r="C14" s="3">
        <f t="shared" si="1"/>
        <v>10.124591224018474</v>
      </c>
      <c r="D14" s="3">
        <f t="shared" ref="D14:D25" si="6">D11+C14</f>
        <v>20.125099307159353</v>
      </c>
      <c r="E14" s="33">
        <v>0.01</v>
      </c>
      <c r="F14" s="9">
        <f t="shared" si="2"/>
        <v>4.3839479999999999E-4</v>
      </c>
      <c r="G14" s="9">
        <f t="shared" ref="G14:G25" si="7">G11+F14</f>
        <v>2.6035047999999998E-3</v>
      </c>
      <c r="H14" s="3">
        <f t="shared" si="3"/>
        <v>0.60127131639722864</v>
      </c>
      <c r="I14" s="8">
        <f t="shared" si="0"/>
        <v>0.30063565819861432</v>
      </c>
      <c r="J14" s="11">
        <f>(G14/G23)*100</f>
        <v>54.506278081620373</v>
      </c>
      <c r="K14" s="19">
        <v>3</v>
      </c>
      <c r="L14" s="22">
        <f t="shared" ref="L14:R14" si="8">AVERAGE(D17:D19)</f>
        <v>30.095464203233252</v>
      </c>
      <c r="M14" s="22">
        <f t="shared" si="8"/>
        <v>0.02</v>
      </c>
      <c r="N14" s="22">
        <f t="shared" si="8"/>
        <v>8.6671626666666674E-4</v>
      </c>
      <c r="O14" s="22">
        <f t="shared" si="8"/>
        <v>3.6153659333333331E-3</v>
      </c>
      <c r="P14" s="22">
        <f t="shared" si="8"/>
        <v>0.83495749037721334</v>
      </c>
      <c r="Q14" s="22">
        <f t="shared" si="8"/>
        <v>0.41747874518860667</v>
      </c>
      <c r="R14" s="23">
        <f t="shared" si="8"/>
        <v>71.526751357483704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43.453680000000006</v>
      </c>
      <c r="C15" s="3">
        <f t="shared" si="1"/>
        <v>10.035491916859124</v>
      </c>
      <c r="D15" s="3">
        <f t="shared" si="6"/>
        <v>20.050480369515014</v>
      </c>
      <c r="E15" s="33">
        <v>0.02</v>
      </c>
      <c r="F15" s="9">
        <f t="shared" si="2"/>
        <v>8.6907360000000014E-4</v>
      </c>
      <c r="G15" s="9">
        <f t="shared" si="7"/>
        <v>2.6036696000000001E-3</v>
      </c>
      <c r="H15" s="3">
        <f t="shared" si="3"/>
        <v>0.60130937644341809</v>
      </c>
      <c r="I15" s="8">
        <f t="shared" si="0"/>
        <v>0.30065468822170904</v>
      </c>
      <c r="J15" s="11">
        <f>(G15/G24)*100</f>
        <v>54.540217684978373</v>
      </c>
      <c r="K15" s="19">
        <v>4</v>
      </c>
      <c r="L15" s="22">
        <f t="shared" ref="L15:R15" si="9">AVERAGE(D20:D22)</f>
        <v>40.103735180908387</v>
      </c>
      <c r="M15" s="22">
        <f t="shared" si="9"/>
        <v>1.6666666666666666E-2</v>
      </c>
      <c r="N15" s="22">
        <f t="shared" si="9"/>
        <v>7.2250733333333354E-4</v>
      </c>
      <c r="O15" s="22">
        <f t="shared" si="9"/>
        <v>4.3378732666666669E-3</v>
      </c>
      <c r="P15" s="22">
        <f t="shared" si="9"/>
        <v>1.0018183063895305</v>
      </c>
      <c r="Q15" s="22">
        <f t="shared" si="9"/>
        <v>0.50090915319476526</v>
      </c>
      <c r="R15" s="23">
        <f t="shared" si="9"/>
        <v>85.728091873957354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43.661479999999997</v>
      </c>
      <c r="C16" s="3">
        <f t="shared" si="1"/>
        <v>10.083482678983833</v>
      </c>
      <c r="D16" s="3">
        <f t="shared" si="6"/>
        <v>20.085999999999999</v>
      </c>
      <c r="E16" s="33">
        <v>0.02</v>
      </c>
      <c r="F16" s="9">
        <f t="shared" si="2"/>
        <v>8.7322959999999999E-4</v>
      </c>
      <c r="G16" s="9">
        <f t="shared" si="7"/>
        <v>3.0387745999999995E-3</v>
      </c>
      <c r="H16" s="3">
        <f t="shared" si="3"/>
        <v>0.70179551963048492</v>
      </c>
      <c r="I16" s="8">
        <f t="shared" si="0"/>
        <v>0.35089775981524246</v>
      </c>
      <c r="J16" s="11">
        <f>(G16/G25)*100</f>
        <v>53.872378127262898</v>
      </c>
      <c r="K16" s="19">
        <v>5</v>
      </c>
      <c r="L16" s="22">
        <f t="shared" ref="L16:R16" si="10">AVERAGE(D23:D25)</f>
        <v>50.166517321016158</v>
      </c>
      <c r="M16" s="22">
        <f t="shared" si="10"/>
        <v>1.6666666666666666E-2</v>
      </c>
      <c r="N16" s="22">
        <f t="shared" si="10"/>
        <v>7.2581566666666663E-4</v>
      </c>
      <c r="O16" s="22">
        <f t="shared" si="10"/>
        <v>5.0636889333333336E-3</v>
      </c>
      <c r="P16" s="22">
        <f t="shared" si="10"/>
        <v>1.169443171670516</v>
      </c>
      <c r="Q16" s="22">
        <f t="shared" si="10"/>
        <v>0.58472158583525802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43.262680000000003</v>
      </c>
      <c r="C17" s="3">
        <f t="shared" si="1"/>
        <v>9.9913810623556589</v>
      </c>
      <c r="D17" s="3">
        <f t="shared" si="6"/>
        <v>30.11648036951501</v>
      </c>
      <c r="E17" s="33">
        <v>0.02</v>
      </c>
      <c r="F17" s="9">
        <f t="shared" si="2"/>
        <v>8.6525360000000006E-4</v>
      </c>
      <c r="G17" s="9">
        <f t="shared" si="7"/>
        <v>3.4687583999999999E-3</v>
      </c>
      <c r="H17" s="3">
        <f t="shared" si="3"/>
        <v>0.80109893764434181</v>
      </c>
      <c r="I17" s="8">
        <f t="shared" si="0"/>
        <v>0.40054946882217091</v>
      </c>
      <c r="J17" s="11">
        <f>(G17/G23)*100</f>
        <v>72.620995339957346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43.332980000000006</v>
      </c>
      <c r="C18" s="3">
        <f t="shared" si="1"/>
        <v>10.007616628175521</v>
      </c>
      <c r="D18" s="3">
        <f t="shared" si="6"/>
        <v>30.058096997690534</v>
      </c>
      <c r="E18" s="33">
        <v>0.02</v>
      </c>
      <c r="F18" s="9">
        <f t="shared" si="2"/>
        <v>8.6665960000000019E-4</v>
      </c>
      <c r="G18" s="9">
        <f t="shared" si="7"/>
        <v>3.4703292000000004E-3</v>
      </c>
      <c r="H18" s="3">
        <f t="shared" si="3"/>
        <v>0.80146170900692859</v>
      </c>
      <c r="I18" s="8">
        <f t="shared" si="0"/>
        <v>0.40073085450346424</v>
      </c>
      <c r="J18" s="11">
        <f>(G18/G24)*100</f>
        <v>72.694519307110568</v>
      </c>
      <c r="K18" s="19">
        <v>1</v>
      </c>
      <c r="L18" s="22">
        <f>_xlfn.STDEV.P(D11:D13)</f>
        <v>6.405269206815915E-3</v>
      </c>
      <c r="M18" s="22">
        <f>_xlfn.STDEV.P(E11:E13)</f>
        <v>4.7140452079103175E-3</v>
      </c>
      <c r="N18" s="22">
        <f>_xlfn.STDEV.S(F11:F13)</f>
        <v>2.4868304258701137E-4</v>
      </c>
      <c r="O18" s="22">
        <f>_xlfn.STDEV.S(G11:G13)</f>
        <v>2.4868304258701137E-4</v>
      </c>
      <c r="P18" s="22">
        <f>_xlfn.STDEV.S(H11:H13)</f>
        <v>5.743257334573007E-2</v>
      </c>
      <c r="Q18" s="22">
        <f>_xlfn.STDEV.S(I11:I13)</f>
        <v>2.8716286672865035E-2</v>
      </c>
      <c r="R18" s="23">
        <f>_xlfn.STDEV.P(J11:J13)</f>
        <v>3.8473065363243397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43.411780000000007</v>
      </c>
      <c r="C19" s="3">
        <f t="shared" si="1"/>
        <v>10.025815242494227</v>
      </c>
      <c r="D19" s="3">
        <f t="shared" si="6"/>
        <v>30.111815242494224</v>
      </c>
      <c r="E19" s="33">
        <v>0.02</v>
      </c>
      <c r="F19" s="9">
        <f t="shared" si="2"/>
        <v>8.6823560000000017E-4</v>
      </c>
      <c r="G19" s="9">
        <f t="shared" si="7"/>
        <v>3.9070101999999999E-3</v>
      </c>
      <c r="H19" s="3">
        <f t="shared" si="3"/>
        <v>0.90231182448036962</v>
      </c>
      <c r="I19" s="8">
        <f t="shared" si="0"/>
        <v>0.45115591224018481</v>
      </c>
      <c r="J19" s="11">
        <f>(G19/G25)*100</f>
        <v>69.264739425383198</v>
      </c>
      <c r="K19" s="19">
        <v>2</v>
      </c>
      <c r="L19" s="22">
        <f>_xlfn.STDEV.P(D14:D16)</f>
        <v>3.0474736030760834E-2</v>
      </c>
      <c r="M19" s="22">
        <f>_xlfn.STDEV.P(E14:E16)</f>
        <v>4.7140452079103123E-3</v>
      </c>
      <c r="N19" s="22">
        <f>_xlfn.STDEV.S(F14:F16)</f>
        <v>2.498608960990362E-4</v>
      </c>
      <c r="O19" s="22">
        <f>_xlfn.STDEV.S(G14:G16)</f>
        <v>2.512555760495938E-4</v>
      </c>
      <c r="P19" s="22">
        <f>_xlfn.STDEV.S(H14:H16)</f>
        <v>5.8026691928312647E-2</v>
      </c>
      <c r="Q19" s="22">
        <f>_xlfn.STDEV.S(I14:I16)</f>
        <v>2.9013345964156324E-2</v>
      </c>
      <c r="R19" s="23">
        <f>_xlfn.STDEV.P(J14:J16)</f>
        <v>0.30713564206861566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8">
        <v>43.262680000000003</v>
      </c>
      <c r="C20" s="3">
        <f t="shared" si="1"/>
        <v>9.9913810623556589</v>
      </c>
      <c r="D20" s="3">
        <f t="shared" si="6"/>
        <v>40.107861431870667</v>
      </c>
      <c r="E20" s="33">
        <v>0.01</v>
      </c>
      <c r="F20" s="9">
        <f t="shared" si="2"/>
        <v>4.3262680000000003E-4</v>
      </c>
      <c r="G20" s="9">
        <f t="shared" si="7"/>
        <v>3.9013851999999999E-3</v>
      </c>
      <c r="H20" s="3">
        <f t="shared" si="3"/>
        <v>0.90101274826789846</v>
      </c>
      <c r="I20" s="8">
        <f t="shared" si="0"/>
        <v>0.45050637413394923</v>
      </c>
      <c r="J20" s="11">
        <f>(G20/G23)*100</f>
        <v>81.678353969125823</v>
      </c>
      <c r="K20" s="19">
        <v>3</v>
      </c>
      <c r="L20" s="22">
        <f>_xlfn.STDEV.P(D17:D19)</f>
        <v>2.6491154373791116E-2</v>
      </c>
      <c r="M20" s="22">
        <f>_xlfn.STDEV.P(E17:E19)</f>
        <v>0</v>
      </c>
      <c r="N20" s="22">
        <f>_xlfn.STDEV.S(F17:F19)</f>
        <v>1.4918074049063774E-6</v>
      </c>
      <c r="O20" s="22">
        <f>_xlfn.STDEV.S(G17:G19)</f>
        <v>2.5257256494483577E-4</v>
      </c>
      <c r="P20" s="22">
        <f>_xlfn.STDEV.S(H17:H19)</f>
        <v>5.8330846407583341E-2</v>
      </c>
      <c r="Q20" s="22">
        <f>_xlfn.STDEV.S(I17:I19)</f>
        <v>2.9165423203791688E-2</v>
      </c>
      <c r="R20" s="23">
        <f>_xlfn.STDEV.P(J17:J19)</f>
        <v>1.5997655930709112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8">
        <v>43.332980000000006</v>
      </c>
      <c r="C21" s="3">
        <f t="shared" si="1"/>
        <v>10.007616628175521</v>
      </c>
      <c r="D21" s="3">
        <f t="shared" si="6"/>
        <v>40.065713625866053</v>
      </c>
      <c r="E21" s="33">
        <v>0.02</v>
      </c>
      <c r="F21" s="9">
        <f t="shared" si="2"/>
        <v>8.6665960000000019E-4</v>
      </c>
      <c r="G21" s="9">
        <f t="shared" si="7"/>
        <v>4.3369888000000002E-3</v>
      </c>
      <c r="H21" s="3">
        <f t="shared" si="3"/>
        <v>1.0016140415704389</v>
      </c>
      <c r="I21" s="8">
        <f t="shared" si="0"/>
        <v>0.50080702078521944</v>
      </c>
      <c r="J21" s="11">
        <f>(G21/G24)*100</f>
        <v>90.848820929242763</v>
      </c>
      <c r="K21" s="19">
        <v>4</v>
      </c>
      <c r="L21" s="22">
        <f>_xlfn.STDEV.P(D20:D22)</f>
        <v>2.9504554640037262E-2</v>
      </c>
      <c r="M21" s="22">
        <f>_xlfn.STDEV.P(E20:E22)</f>
        <v>4.7140452079103123E-3</v>
      </c>
      <c r="N21" s="22">
        <f>_xlfn.STDEV.S(F20:F22)</f>
        <v>2.5104514265010861E-4</v>
      </c>
      <c r="O21" s="22">
        <f>_xlfn.STDEV.S(G20:G22)</f>
        <v>4.3693097140057893E-4</v>
      </c>
      <c r="P21" s="22">
        <f>_xlfn.STDEV.S(H20:H22)</f>
        <v>0.10090784558904825</v>
      </c>
      <c r="Q21" s="22">
        <f>_xlfn.STDEV.S(I20:I22)</f>
        <v>5.0453922794524125E-2</v>
      </c>
      <c r="R21" s="23">
        <f>_xlfn.STDEV.P(J20:J22)</f>
        <v>3.8196537888410749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8">
        <v>43.411780000000007</v>
      </c>
      <c r="C22" s="3">
        <f t="shared" si="1"/>
        <v>10.025815242494227</v>
      </c>
      <c r="D22" s="3">
        <f t="shared" si="6"/>
        <v>40.137630484988449</v>
      </c>
      <c r="E22" s="33">
        <v>0.02</v>
      </c>
      <c r="F22" s="9">
        <f t="shared" si="2"/>
        <v>8.6823560000000017E-4</v>
      </c>
      <c r="G22" s="9">
        <f t="shared" si="7"/>
        <v>4.7752458000000003E-3</v>
      </c>
      <c r="H22" s="3">
        <f t="shared" si="3"/>
        <v>1.1028281293302542</v>
      </c>
      <c r="I22" s="8">
        <f t="shared" si="0"/>
        <v>0.5514140646651271</v>
      </c>
      <c r="J22" s="11">
        <f>(G22/G25)*100</f>
        <v>84.657100723503504</v>
      </c>
      <c r="K22" s="24">
        <v>5</v>
      </c>
      <c r="L22" s="25">
        <f>_xlfn.STDEV.P(D23:D25)</f>
        <v>3.4520252976533536E-2</v>
      </c>
      <c r="M22" s="25">
        <f>_xlfn.STDEV.P(E23:E25)</f>
        <v>4.7140452079103123E-3</v>
      </c>
      <c r="N22" s="25">
        <f>_xlfn.STDEV.S(F23:F25)</f>
        <v>2.502865750567004E-4</v>
      </c>
      <c r="O22" s="25">
        <f>_xlfn.STDEV.S(G23:G25)</f>
        <v>4.9970057774288495E-4</v>
      </c>
      <c r="P22" s="25">
        <f>_xlfn.STDEV.S(H23:H25)</f>
        <v>0.11540429047179798</v>
      </c>
      <c r="Q22" s="25">
        <f>_xlfn.STDEV.S(I23:I25)</f>
        <v>5.7702145235898991E-2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7">
        <v>43.756879999999995</v>
      </c>
      <c r="C23" s="3">
        <f t="shared" si="1"/>
        <v>10.105515011547343</v>
      </c>
      <c r="D23" s="3">
        <f t="shared" si="6"/>
        <v>50.213376443418014</v>
      </c>
      <c r="E23" s="33">
        <v>0.02</v>
      </c>
      <c r="F23" s="9">
        <f t="shared" si="2"/>
        <v>8.7513759999999999E-4</v>
      </c>
      <c r="G23" s="15">
        <f t="shared" si="7"/>
        <v>4.7765228000000003E-3</v>
      </c>
      <c r="H23" s="3">
        <f t="shared" si="3"/>
        <v>1.1031230484988455</v>
      </c>
      <c r="I23" s="8">
        <f t="shared" si="0"/>
        <v>0.55156152424942273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7">
        <v>43.68638</v>
      </c>
      <c r="C24" s="3">
        <f t="shared" si="1"/>
        <v>10.089233256351038</v>
      </c>
      <c r="D24" s="3">
        <f t="shared" si="6"/>
        <v>50.154946882217089</v>
      </c>
      <c r="E24" s="33">
        <v>0.01</v>
      </c>
      <c r="F24" s="9">
        <f t="shared" si="2"/>
        <v>4.3686380000000001E-4</v>
      </c>
      <c r="G24" s="15">
        <f t="shared" si="7"/>
        <v>4.7738526000000005E-3</v>
      </c>
      <c r="H24" s="3">
        <f t="shared" si="3"/>
        <v>1.1025063741339494</v>
      </c>
      <c r="I24" s="8">
        <f t="shared" si="0"/>
        <v>0.55125318706697468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7">
        <v>43.272279999999995</v>
      </c>
      <c r="C25" s="3">
        <f t="shared" si="1"/>
        <v>9.9935981524249407</v>
      </c>
      <c r="D25" s="3">
        <f t="shared" si="6"/>
        <v>50.131228637413386</v>
      </c>
      <c r="E25" s="35">
        <v>0.02</v>
      </c>
      <c r="F25" s="9">
        <f t="shared" si="2"/>
        <v>8.6544559999999994E-4</v>
      </c>
      <c r="G25" s="15">
        <f t="shared" si="7"/>
        <v>5.6406913999999999E-3</v>
      </c>
      <c r="H25" s="3">
        <f t="shared" si="3"/>
        <v>1.3027000923787531</v>
      </c>
      <c r="I25" s="8">
        <f t="shared" si="0"/>
        <v>0.65135004618937653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opLeftCell="A8" workbookViewId="0">
      <selection activeCell="N29" sqref="N29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36">
        <v>4.33</v>
      </c>
    </row>
    <row r="8" spans="1:25" x14ac:dyDescent="0.25">
      <c r="A8" s="1" t="s">
        <v>97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98</v>
      </c>
      <c r="F10" s="6" t="s">
        <v>99</v>
      </c>
      <c r="G10" s="6" t="s">
        <v>100</v>
      </c>
      <c r="H10" s="6" t="s">
        <v>101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98</v>
      </c>
      <c r="N10" s="29" t="s">
        <v>99</v>
      </c>
      <c r="O10" s="29" t="s">
        <v>100</v>
      </c>
      <c r="P10" s="29" t="s">
        <v>101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7">
        <v>43.302199999999999</v>
      </c>
      <c r="C11" s="3">
        <f>B11/B$7</f>
        <v>10.000508083140877</v>
      </c>
      <c r="D11" s="3">
        <f>C11</f>
        <v>10.000508083140877</v>
      </c>
      <c r="E11" s="33">
        <v>0</v>
      </c>
      <c r="F11" s="9">
        <f>B11*E11/1000</f>
        <v>0</v>
      </c>
      <c r="G11" s="9">
        <f>F11</f>
        <v>0</v>
      </c>
      <c r="H11" s="3">
        <f>G11/(B$7 /1000)</f>
        <v>0</v>
      </c>
      <c r="I11" s="8">
        <f t="shared" ref="I11:I25" si="0">H11/B$8*100</f>
        <v>0</v>
      </c>
      <c r="J11" s="11">
        <f>(G11/G23)*100</f>
        <v>0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7">
        <v>43.364899999999999</v>
      </c>
      <c r="C12" s="3">
        <f t="shared" ref="C12:C25" si="1">B12/B$7</f>
        <v>10.014988452655889</v>
      </c>
      <c r="D12" s="3">
        <f>C12</f>
        <v>10.014988452655889</v>
      </c>
      <c r="E12" s="33">
        <v>0</v>
      </c>
      <c r="F12" s="9">
        <f t="shared" ref="F12:F25" si="2">B12*E12/1000</f>
        <v>0</v>
      </c>
      <c r="G12" s="9">
        <f>F12</f>
        <v>0</v>
      </c>
      <c r="H12" s="3">
        <f t="shared" ref="H12:H25" si="3">G12/(B$7 /1000)</f>
        <v>0</v>
      </c>
      <c r="I12" s="8">
        <f t="shared" si="0"/>
        <v>0</v>
      </c>
      <c r="J12" s="11">
        <f>(G12/G24)*100</f>
        <v>0</v>
      </c>
      <c r="K12" s="19">
        <v>1</v>
      </c>
      <c r="L12" s="22">
        <f t="shared" ref="L12:R12" si="4">AVERAGE(D11:D13)</f>
        <v>10.006004618937643</v>
      </c>
      <c r="M12" s="22">
        <f t="shared" si="4"/>
        <v>0</v>
      </c>
      <c r="N12" s="22">
        <f t="shared" si="4"/>
        <v>0</v>
      </c>
      <c r="O12" s="22">
        <f t="shared" si="4"/>
        <v>0</v>
      </c>
      <c r="P12" s="22">
        <f t="shared" si="4"/>
        <v>0</v>
      </c>
      <c r="Q12" s="22">
        <f t="shared" si="4"/>
        <v>0</v>
      </c>
      <c r="R12" s="23" t="e">
        <f t="shared" si="4"/>
        <v>#DIV/0!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7">
        <v>43.310899999999997</v>
      </c>
      <c r="C13" s="3">
        <f t="shared" si="1"/>
        <v>10.002517321016166</v>
      </c>
      <c r="D13" s="3">
        <f>C13</f>
        <v>10.002517321016166</v>
      </c>
      <c r="E13" s="33">
        <v>0</v>
      </c>
      <c r="F13" s="9">
        <f t="shared" si="2"/>
        <v>0</v>
      </c>
      <c r="G13" s="9">
        <f>F13</f>
        <v>0</v>
      </c>
      <c r="H13" s="3">
        <f t="shared" si="3"/>
        <v>0</v>
      </c>
      <c r="I13" s="8">
        <f t="shared" si="0"/>
        <v>0</v>
      </c>
      <c r="J13" s="11" t="e">
        <f>(G13/G25)*100</f>
        <v>#DIV/0!</v>
      </c>
      <c r="K13" s="19">
        <v>2</v>
      </c>
      <c r="L13" s="22">
        <f t="shared" ref="L13:R13" si="5">AVERAGE(D14:D16)</f>
        <v>20.087193225558121</v>
      </c>
      <c r="M13" s="22">
        <f t="shared" si="5"/>
        <v>3.3333333333333335E-3</v>
      </c>
      <c r="N13" s="22">
        <f t="shared" si="5"/>
        <v>1.4484560000000001E-4</v>
      </c>
      <c r="O13" s="22">
        <f t="shared" si="5"/>
        <v>1.4484560000000001E-4</v>
      </c>
      <c r="P13" s="22">
        <f t="shared" si="5"/>
        <v>3.3451639722863753E-2</v>
      </c>
      <c r="Q13" s="22">
        <f t="shared" si="5"/>
        <v>1.6725819861431873E-2</v>
      </c>
      <c r="R13" s="23" t="e">
        <f t="shared" si="5"/>
        <v>#DIV/0!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43.839479999999995</v>
      </c>
      <c r="C14" s="3">
        <f t="shared" si="1"/>
        <v>10.124591224018474</v>
      </c>
      <c r="D14" s="3">
        <f t="shared" ref="D14:D25" si="6">D11+C14</f>
        <v>20.125099307159353</v>
      </c>
      <c r="E14" s="33">
        <v>0</v>
      </c>
      <c r="F14" s="9">
        <f t="shared" si="2"/>
        <v>0</v>
      </c>
      <c r="G14" s="9">
        <f t="shared" ref="G14:G25" si="7">G11+F14</f>
        <v>0</v>
      </c>
      <c r="H14" s="3">
        <f t="shared" si="3"/>
        <v>0</v>
      </c>
      <c r="I14" s="8">
        <f t="shared" si="0"/>
        <v>0</v>
      </c>
      <c r="J14" s="11">
        <f>(G14/G23)*100</f>
        <v>0</v>
      </c>
      <c r="K14" s="19">
        <v>3</v>
      </c>
      <c r="L14" s="22">
        <f t="shared" ref="L14:R14" si="8">AVERAGE(D17:D19)</f>
        <v>30.095464203233252</v>
      </c>
      <c r="M14" s="22">
        <f t="shared" si="8"/>
        <v>0</v>
      </c>
      <c r="N14" s="22">
        <f t="shared" si="8"/>
        <v>0</v>
      </c>
      <c r="O14" s="22">
        <f t="shared" si="8"/>
        <v>1.4484560000000001E-4</v>
      </c>
      <c r="P14" s="22">
        <f t="shared" si="8"/>
        <v>3.3451639722863753E-2</v>
      </c>
      <c r="Q14" s="22">
        <f t="shared" si="8"/>
        <v>1.6725819861431873E-2</v>
      </c>
      <c r="R14" s="23" t="e">
        <f t="shared" si="8"/>
        <v>#DIV/0!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43.453680000000006</v>
      </c>
      <c r="C15" s="3">
        <f t="shared" si="1"/>
        <v>10.035491916859124</v>
      </c>
      <c r="D15" s="3">
        <f t="shared" si="6"/>
        <v>20.050480369515014</v>
      </c>
      <c r="E15" s="33">
        <v>0.01</v>
      </c>
      <c r="F15" s="9">
        <f t="shared" si="2"/>
        <v>4.3453680000000007E-4</v>
      </c>
      <c r="G15" s="9">
        <f t="shared" si="7"/>
        <v>4.3453680000000007E-4</v>
      </c>
      <c r="H15" s="3">
        <f t="shared" si="3"/>
        <v>0.10035491916859125</v>
      </c>
      <c r="I15" s="8">
        <f t="shared" si="0"/>
        <v>5.0177459584295619E-2</v>
      </c>
      <c r="J15" s="11">
        <f>(G15/G24)*100</f>
        <v>100</v>
      </c>
      <c r="K15" s="19">
        <v>4</v>
      </c>
      <c r="L15" s="22">
        <f t="shared" ref="L15:R15" si="9">AVERAGE(D20:D22)</f>
        <v>40.103735180908387</v>
      </c>
      <c r="M15" s="22">
        <f t="shared" si="9"/>
        <v>0</v>
      </c>
      <c r="N15" s="22">
        <f t="shared" si="9"/>
        <v>0</v>
      </c>
      <c r="O15" s="22">
        <f t="shared" si="9"/>
        <v>1.4484560000000001E-4</v>
      </c>
      <c r="P15" s="22">
        <f t="shared" si="9"/>
        <v>3.3451639722863753E-2</v>
      </c>
      <c r="Q15" s="22">
        <f t="shared" si="9"/>
        <v>1.6725819861431873E-2</v>
      </c>
      <c r="R15" s="23" t="e">
        <f t="shared" si="9"/>
        <v>#DIV/0!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43.661479999999997</v>
      </c>
      <c r="C16" s="3">
        <f t="shared" si="1"/>
        <v>10.083482678983833</v>
      </c>
      <c r="D16" s="3">
        <f t="shared" si="6"/>
        <v>20.085999999999999</v>
      </c>
      <c r="E16" s="33">
        <v>0</v>
      </c>
      <c r="F16" s="9">
        <f t="shared" si="2"/>
        <v>0</v>
      </c>
      <c r="G16" s="9">
        <f t="shared" si="7"/>
        <v>0</v>
      </c>
      <c r="H16" s="3">
        <f t="shared" si="3"/>
        <v>0</v>
      </c>
      <c r="I16" s="8">
        <f t="shared" si="0"/>
        <v>0</v>
      </c>
      <c r="J16" s="11" t="e">
        <f>(G16/G25)*100</f>
        <v>#DIV/0!</v>
      </c>
      <c r="K16" s="19">
        <v>5</v>
      </c>
      <c r="L16" s="22">
        <f t="shared" ref="L16:R16" si="10">AVERAGE(D23:D25)</f>
        <v>50.166517321016158</v>
      </c>
      <c r="M16" s="22">
        <f t="shared" si="10"/>
        <v>3.3333333333333335E-3</v>
      </c>
      <c r="N16" s="22">
        <f t="shared" si="10"/>
        <v>1.4585626666666667E-4</v>
      </c>
      <c r="O16" s="22">
        <f t="shared" si="10"/>
        <v>2.9070186666666669E-4</v>
      </c>
      <c r="P16" s="22">
        <f t="shared" si="10"/>
        <v>6.7136689761354895E-2</v>
      </c>
      <c r="Q16" s="22">
        <f t="shared" si="10"/>
        <v>3.3568344880677448E-2</v>
      </c>
      <c r="R16" s="23" t="e">
        <f t="shared" si="10"/>
        <v>#DIV/0!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43.262680000000003</v>
      </c>
      <c r="C17" s="3">
        <f t="shared" si="1"/>
        <v>9.9913810623556589</v>
      </c>
      <c r="D17" s="3">
        <f t="shared" si="6"/>
        <v>30.11648036951501</v>
      </c>
      <c r="E17" s="33">
        <v>0</v>
      </c>
      <c r="F17" s="9">
        <f t="shared" si="2"/>
        <v>0</v>
      </c>
      <c r="G17" s="9">
        <f t="shared" si="7"/>
        <v>0</v>
      </c>
      <c r="H17" s="3">
        <f t="shared" si="3"/>
        <v>0</v>
      </c>
      <c r="I17" s="8">
        <f t="shared" si="0"/>
        <v>0</v>
      </c>
      <c r="J17" s="11">
        <f>(G17/G23)*100</f>
        <v>0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43.332980000000006</v>
      </c>
      <c r="C18" s="3">
        <f t="shared" si="1"/>
        <v>10.007616628175521</v>
      </c>
      <c r="D18" s="3">
        <f t="shared" si="6"/>
        <v>30.058096997690534</v>
      </c>
      <c r="E18" s="33">
        <v>0</v>
      </c>
      <c r="F18" s="9">
        <f t="shared" si="2"/>
        <v>0</v>
      </c>
      <c r="G18" s="9">
        <f t="shared" si="7"/>
        <v>4.3453680000000007E-4</v>
      </c>
      <c r="H18" s="3">
        <f t="shared" si="3"/>
        <v>0.10035491916859125</v>
      </c>
      <c r="I18" s="8">
        <f t="shared" si="0"/>
        <v>5.0177459584295619E-2</v>
      </c>
      <c r="J18" s="11">
        <f>(G18/G24)*100</f>
        <v>100</v>
      </c>
      <c r="K18" s="19">
        <v>1</v>
      </c>
      <c r="L18" s="22">
        <f>_xlfn.STDEV.P(D11:D13)</f>
        <v>6.405269206815915E-3</v>
      </c>
      <c r="M18" s="22">
        <f>_xlfn.STDEV.P(E11:E13)</f>
        <v>0</v>
      </c>
      <c r="N18" s="22">
        <f>_xlfn.STDEV.S(F11:F13)</f>
        <v>0</v>
      </c>
      <c r="O18" s="22">
        <f>_xlfn.STDEV.S(G11:G13)</f>
        <v>0</v>
      </c>
      <c r="P18" s="22">
        <f>_xlfn.STDEV.S(H11:H13)</f>
        <v>0</v>
      </c>
      <c r="Q18" s="22">
        <f>_xlfn.STDEV.S(I11:I13)</f>
        <v>0</v>
      </c>
      <c r="R18" s="23" t="e">
        <f>_xlfn.STDEV.P(J11:J13)</f>
        <v>#DIV/0!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43.411780000000007</v>
      </c>
      <c r="C19" s="3">
        <f t="shared" si="1"/>
        <v>10.025815242494227</v>
      </c>
      <c r="D19" s="3">
        <f t="shared" si="6"/>
        <v>30.111815242494224</v>
      </c>
      <c r="E19" s="33">
        <v>0</v>
      </c>
      <c r="F19" s="9">
        <f t="shared" si="2"/>
        <v>0</v>
      </c>
      <c r="G19" s="9">
        <f t="shared" si="7"/>
        <v>0</v>
      </c>
      <c r="H19" s="3">
        <f t="shared" si="3"/>
        <v>0</v>
      </c>
      <c r="I19" s="8">
        <f t="shared" si="0"/>
        <v>0</v>
      </c>
      <c r="J19" s="11" t="e">
        <f>(G19/G25)*100</f>
        <v>#DIV/0!</v>
      </c>
      <c r="K19" s="19">
        <v>2</v>
      </c>
      <c r="L19" s="22">
        <f>_xlfn.STDEV.P(D14:D16)</f>
        <v>3.0474736030760834E-2</v>
      </c>
      <c r="M19" s="22">
        <f>_xlfn.STDEV.P(E14:E16)</f>
        <v>4.7140452079103175E-3</v>
      </c>
      <c r="N19" s="22">
        <f>_xlfn.STDEV.S(F14:F16)</f>
        <v>2.5087993845279862E-4</v>
      </c>
      <c r="O19" s="22">
        <f>_xlfn.STDEV.S(G14:G16)</f>
        <v>2.5087993845279862E-4</v>
      </c>
      <c r="P19" s="22">
        <f>_xlfn.STDEV.S(H14:H16)</f>
        <v>5.7939939596489298E-2</v>
      </c>
      <c r="Q19" s="22">
        <f>_xlfn.STDEV.S(I14:I16)</f>
        <v>2.8969969798244646E-2</v>
      </c>
      <c r="R19" s="23" t="e">
        <f>_xlfn.STDEV.P(J14:J16)</f>
        <v>#DIV/0!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8">
        <v>43.262680000000003</v>
      </c>
      <c r="C20" s="3">
        <f t="shared" si="1"/>
        <v>9.9913810623556589</v>
      </c>
      <c r="D20" s="3">
        <f t="shared" si="6"/>
        <v>40.107861431870667</v>
      </c>
      <c r="E20" s="33">
        <v>0</v>
      </c>
      <c r="F20" s="9">
        <f t="shared" si="2"/>
        <v>0</v>
      </c>
      <c r="G20" s="9">
        <f t="shared" si="7"/>
        <v>0</v>
      </c>
      <c r="H20" s="3">
        <f t="shared" si="3"/>
        <v>0</v>
      </c>
      <c r="I20" s="8">
        <f t="shared" si="0"/>
        <v>0</v>
      </c>
      <c r="J20" s="11">
        <f>(G20/G23)*100</f>
        <v>0</v>
      </c>
      <c r="K20" s="19">
        <v>3</v>
      </c>
      <c r="L20" s="22">
        <f>_xlfn.STDEV.P(D17:D19)</f>
        <v>2.6491154373791116E-2</v>
      </c>
      <c r="M20" s="22">
        <f>_xlfn.STDEV.P(E17:E19)</f>
        <v>0</v>
      </c>
      <c r="N20" s="22">
        <f>_xlfn.STDEV.S(F17:F19)</f>
        <v>0</v>
      </c>
      <c r="O20" s="22">
        <f>_xlfn.STDEV.S(G17:G19)</f>
        <v>2.5087993845279862E-4</v>
      </c>
      <c r="P20" s="22">
        <f>_xlfn.STDEV.S(H17:H19)</f>
        <v>5.7939939596489298E-2</v>
      </c>
      <c r="Q20" s="22">
        <f>_xlfn.STDEV.S(I17:I19)</f>
        <v>2.8969969798244646E-2</v>
      </c>
      <c r="R20" s="23" t="e">
        <f>_xlfn.STDEV.P(J17:J19)</f>
        <v>#DIV/0!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8">
        <v>43.332980000000006</v>
      </c>
      <c r="C21" s="3">
        <f t="shared" si="1"/>
        <v>10.007616628175521</v>
      </c>
      <c r="D21" s="3">
        <f t="shared" si="6"/>
        <v>40.065713625866053</v>
      </c>
      <c r="E21" s="33">
        <v>0</v>
      </c>
      <c r="F21" s="9">
        <f t="shared" si="2"/>
        <v>0</v>
      </c>
      <c r="G21" s="9">
        <f t="shared" si="7"/>
        <v>4.3453680000000007E-4</v>
      </c>
      <c r="H21" s="3">
        <f t="shared" si="3"/>
        <v>0.10035491916859125</v>
      </c>
      <c r="I21" s="8">
        <f t="shared" si="0"/>
        <v>5.0177459584295619E-2</v>
      </c>
      <c r="J21" s="11">
        <f>(G21/G24)*100</f>
        <v>100</v>
      </c>
      <c r="K21" s="19">
        <v>4</v>
      </c>
      <c r="L21" s="22">
        <f>_xlfn.STDEV.P(D20:D22)</f>
        <v>2.9504554640037262E-2</v>
      </c>
      <c r="M21" s="22">
        <f>_xlfn.STDEV.P(E20:E22)</f>
        <v>0</v>
      </c>
      <c r="N21" s="22">
        <f>_xlfn.STDEV.S(F20:F22)</f>
        <v>0</v>
      </c>
      <c r="O21" s="22">
        <f>_xlfn.STDEV.S(G20:G22)</f>
        <v>2.5087993845279862E-4</v>
      </c>
      <c r="P21" s="22">
        <f>_xlfn.STDEV.S(H20:H22)</f>
        <v>5.7939939596489298E-2</v>
      </c>
      <c r="Q21" s="22">
        <f>_xlfn.STDEV.S(I20:I22)</f>
        <v>2.8969969798244646E-2</v>
      </c>
      <c r="R21" s="23" t="e">
        <f>_xlfn.STDEV.P(J20:J22)</f>
        <v>#DIV/0!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8">
        <v>43.411780000000007</v>
      </c>
      <c r="C22" s="3">
        <f t="shared" si="1"/>
        <v>10.025815242494227</v>
      </c>
      <c r="D22" s="3">
        <f t="shared" si="6"/>
        <v>40.137630484988449</v>
      </c>
      <c r="E22" s="33">
        <v>0</v>
      </c>
      <c r="F22" s="9">
        <f t="shared" si="2"/>
        <v>0</v>
      </c>
      <c r="G22" s="9">
        <f t="shared" si="7"/>
        <v>0</v>
      </c>
      <c r="H22" s="3">
        <f t="shared" si="3"/>
        <v>0</v>
      </c>
      <c r="I22" s="8">
        <f t="shared" si="0"/>
        <v>0</v>
      </c>
      <c r="J22" s="11" t="e">
        <f>(G22/G25)*100</f>
        <v>#DIV/0!</v>
      </c>
      <c r="K22" s="24">
        <v>5</v>
      </c>
      <c r="L22" s="25">
        <f>_xlfn.STDEV.P(D23:D25)</f>
        <v>3.4520252976533536E-2</v>
      </c>
      <c r="M22" s="25">
        <f>_xlfn.STDEV.P(E23:E25)</f>
        <v>4.7140452079103175E-3</v>
      </c>
      <c r="N22" s="25">
        <f>_xlfn.STDEV.S(F23:F25)</f>
        <v>2.526304644689815E-4</v>
      </c>
      <c r="O22" s="25">
        <f>_xlfn.STDEV.S(G23:G25)</f>
        <v>2.5175976588528466E-4</v>
      </c>
      <c r="P22" s="25">
        <f>_xlfn.STDEV.S(H23:H25)</f>
        <v>5.8143132998911017E-2</v>
      </c>
      <c r="Q22" s="25">
        <f>_xlfn.STDEV.S(I23:I25)</f>
        <v>2.9071566499455501E-2</v>
      </c>
      <c r="R22" s="26" t="e">
        <f>_xlfn.STDEV.P(J23:J25)</f>
        <v>#DIV/0!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7">
        <v>43.756879999999995</v>
      </c>
      <c r="C23" s="3">
        <f t="shared" si="1"/>
        <v>10.105515011547343</v>
      </c>
      <c r="D23" s="3">
        <f t="shared" si="6"/>
        <v>50.213376443418014</v>
      </c>
      <c r="E23" s="33">
        <v>0.01</v>
      </c>
      <c r="F23" s="9">
        <f t="shared" si="2"/>
        <v>4.375688E-4</v>
      </c>
      <c r="G23" s="15">
        <f t="shared" si="7"/>
        <v>4.375688E-4</v>
      </c>
      <c r="H23" s="3">
        <f t="shared" si="3"/>
        <v>0.10105515011547345</v>
      </c>
      <c r="I23" s="8">
        <f t="shared" si="0"/>
        <v>5.0527575057736723E-2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7">
        <v>43.68638</v>
      </c>
      <c r="C24" s="3">
        <f t="shared" si="1"/>
        <v>10.089233256351038</v>
      </c>
      <c r="D24" s="3">
        <f t="shared" si="6"/>
        <v>50.154946882217089</v>
      </c>
      <c r="E24" s="33">
        <v>0</v>
      </c>
      <c r="F24" s="9">
        <f t="shared" si="2"/>
        <v>0</v>
      </c>
      <c r="G24" s="15">
        <f t="shared" si="7"/>
        <v>4.3453680000000007E-4</v>
      </c>
      <c r="H24" s="3">
        <f t="shared" si="3"/>
        <v>0.10035491916859125</v>
      </c>
      <c r="I24" s="8">
        <f t="shared" si="0"/>
        <v>5.0177459584295619E-2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7">
        <v>43.272279999999995</v>
      </c>
      <c r="C25" s="3">
        <f t="shared" si="1"/>
        <v>9.9935981524249407</v>
      </c>
      <c r="D25" s="3">
        <f t="shared" si="6"/>
        <v>50.131228637413386</v>
      </c>
      <c r="E25" s="35">
        <v>0</v>
      </c>
      <c r="F25" s="9">
        <f t="shared" si="2"/>
        <v>0</v>
      </c>
      <c r="G25" s="15">
        <f t="shared" si="7"/>
        <v>0</v>
      </c>
      <c r="H25" s="3">
        <f t="shared" si="3"/>
        <v>0</v>
      </c>
      <c r="I25" s="8">
        <f t="shared" si="0"/>
        <v>0</v>
      </c>
      <c r="J25" s="11" t="e">
        <f>(G25/G25)*100</f>
        <v>#DIV/0!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L18" sqref="L18:R22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36">
        <v>4.33</v>
      </c>
    </row>
    <row r="8" spans="1:25" x14ac:dyDescent="0.25">
      <c r="A8" s="1" t="s">
        <v>102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103</v>
      </c>
      <c r="F10" s="6" t="s">
        <v>104</v>
      </c>
      <c r="G10" s="6" t="s">
        <v>105</v>
      </c>
      <c r="H10" s="6" t="s">
        <v>106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103</v>
      </c>
      <c r="N10" s="29" t="s">
        <v>104</v>
      </c>
      <c r="O10" s="29" t="s">
        <v>105</v>
      </c>
      <c r="P10" s="29" t="s">
        <v>106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7">
        <v>43.302199999999999</v>
      </c>
      <c r="C11" s="3">
        <f>B11/B$7</f>
        <v>10.000508083140877</v>
      </c>
      <c r="D11" s="3">
        <f>C11</f>
        <v>10.000508083140877</v>
      </c>
      <c r="E11" s="33">
        <v>0.03</v>
      </c>
      <c r="F11" s="9">
        <f>B11*E11/1000</f>
        <v>1.2990659999999998E-3</v>
      </c>
      <c r="G11" s="9">
        <f>F11</f>
        <v>1.2990659999999998E-3</v>
      </c>
      <c r="H11" s="3">
        <f>G11/(B$7 /1000)</f>
        <v>0.30001524249422629</v>
      </c>
      <c r="I11" s="8">
        <f t="shared" ref="I11:I25" si="0">H11/B$8*100</f>
        <v>0.15000762124711314</v>
      </c>
      <c r="J11" s="11">
        <f>(G11/G23)*100</f>
        <v>0.15938156995516203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7">
        <v>43.364899999999999</v>
      </c>
      <c r="C12" s="3">
        <f t="shared" ref="C12:C25" si="1">B12/B$7</f>
        <v>10.014988452655889</v>
      </c>
      <c r="D12" s="3">
        <f>C12</f>
        <v>10.014988452655889</v>
      </c>
      <c r="E12" s="33">
        <v>0.04</v>
      </c>
      <c r="F12" s="9">
        <f t="shared" ref="F12:F25" si="2">B12*E12/1000</f>
        <v>1.7345959999999999E-3</v>
      </c>
      <c r="G12" s="9">
        <f>F12</f>
        <v>1.7345959999999999E-3</v>
      </c>
      <c r="H12" s="3">
        <f t="shared" ref="H12:H25" si="3">G12/(B$7 /1000)</f>
        <v>0.40059953810623561</v>
      </c>
      <c r="I12" s="8">
        <f t="shared" si="0"/>
        <v>0.2002997690531178</v>
      </c>
      <c r="J12" s="11">
        <f>(G12/G24)*100</f>
        <v>0.23772183547803608</v>
      </c>
      <c r="K12" s="19">
        <v>1</v>
      </c>
      <c r="L12" s="22">
        <f t="shared" ref="L12:R12" si="4">AVERAGE(D11:D13)</f>
        <v>10.006004618937643</v>
      </c>
      <c r="M12" s="22">
        <f t="shared" si="4"/>
        <v>4.6666666666666669E-2</v>
      </c>
      <c r="N12" s="22">
        <f t="shared" si="4"/>
        <v>2.0218083333333331E-3</v>
      </c>
      <c r="O12" s="22">
        <f t="shared" si="4"/>
        <v>2.0218083333333331E-3</v>
      </c>
      <c r="P12" s="22">
        <f t="shared" si="4"/>
        <v>0.46693033102386455</v>
      </c>
      <c r="Q12" s="22">
        <f t="shared" si="4"/>
        <v>0.23346516551193228</v>
      </c>
      <c r="R12" s="23">
        <f t="shared" si="4"/>
        <v>0.24259459806492001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7">
        <v>43.310899999999997</v>
      </c>
      <c r="C13" s="3">
        <f t="shared" si="1"/>
        <v>10.002517321016166</v>
      </c>
      <c r="D13" s="3">
        <f>C13</f>
        <v>10.002517321016166</v>
      </c>
      <c r="E13" s="33">
        <v>7.0000000000000007E-2</v>
      </c>
      <c r="F13" s="9">
        <f t="shared" si="2"/>
        <v>3.0317630000000003E-3</v>
      </c>
      <c r="G13" s="9">
        <f>F13</f>
        <v>3.0317630000000003E-3</v>
      </c>
      <c r="H13" s="3">
        <f t="shared" si="3"/>
        <v>0.70017621247113171</v>
      </c>
      <c r="I13" s="8">
        <f t="shared" si="0"/>
        <v>0.35008810623556585</v>
      </c>
      <c r="J13" s="11">
        <f>(G13/G25)*100</f>
        <v>0.33068038876156197</v>
      </c>
      <c r="K13" s="19">
        <v>2</v>
      </c>
      <c r="L13" s="22">
        <f t="shared" ref="L13:R13" si="5">AVERAGE(D14:D16)</f>
        <v>20.087193225558121</v>
      </c>
      <c r="M13" s="22">
        <f t="shared" si="5"/>
        <v>1.3966666666666667</v>
      </c>
      <c r="N13" s="22">
        <f t="shared" si="5"/>
        <v>6.0941215733333332E-2</v>
      </c>
      <c r="O13" s="22">
        <f t="shared" si="5"/>
        <v>6.2963024066666665E-2</v>
      </c>
      <c r="P13" s="22">
        <f t="shared" si="5"/>
        <v>14.541114103156275</v>
      </c>
      <c r="Q13" s="22">
        <f t="shared" si="5"/>
        <v>7.2705570515781375</v>
      </c>
      <c r="R13" s="23">
        <f t="shared" si="5"/>
        <v>7.6056083747070105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43.839479999999995</v>
      </c>
      <c r="C14" s="3">
        <f t="shared" si="1"/>
        <v>10.124591224018474</v>
      </c>
      <c r="D14" s="3">
        <f t="shared" ref="D14:D25" si="6">D11+C14</f>
        <v>20.125099307159353</v>
      </c>
      <c r="E14" s="33">
        <v>0.89</v>
      </c>
      <c r="F14" s="9">
        <f t="shared" si="2"/>
        <v>3.9017137199999996E-2</v>
      </c>
      <c r="G14" s="9">
        <f t="shared" ref="G14:G25" si="7">G11+F14</f>
        <v>4.0316203199999998E-2</v>
      </c>
      <c r="H14" s="3">
        <f t="shared" si="3"/>
        <v>9.3109014318706702</v>
      </c>
      <c r="I14" s="8">
        <f t="shared" si="0"/>
        <v>4.6554507159353351</v>
      </c>
      <c r="J14" s="11">
        <f>(G14/G23)*100</f>
        <v>4.9463689763625007</v>
      </c>
      <c r="K14" s="19">
        <v>3</v>
      </c>
      <c r="L14" s="22">
        <f t="shared" ref="L14:R14" si="8">AVERAGE(D17:D19)</f>
        <v>30.095464203233252</v>
      </c>
      <c r="M14" s="22">
        <f t="shared" si="8"/>
        <v>3.8266666666666667</v>
      </c>
      <c r="N14" s="22">
        <f t="shared" si="8"/>
        <v>0.16587427080000003</v>
      </c>
      <c r="O14" s="22">
        <f t="shared" si="8"/>
        <v>0.22883729486666668</v>
      </c>
      <c r="P14" s="22">
        <f t="shared" si="8"/>
        <v>52.849259784449579</v>
      </c>
      <c r="Q14" s="22">
        <f t="shared" si="8"/>
        <v>26.42462989222479</v>
      </c>
      <c r="R14" s="23">
        <f t="shared" si="8"/>
        <v>27.70832931441085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43.453680000000006</v>
      </c>
      <c r="C15" s="3">
        <f t="shared" si="1"/>
        <v>10.035491916859124</v>
      </c>
      <c r="D15" s="3">
        <f t="shared" si="6"/>
        <v>20.050480369515014</v>
      </c>
      <c r="E15" s="33">
        <v>1.33</v>
      </c>
      <c r="F15" s="9">
        <f t="shared" si="2"/>
        <v>5.779339440000001E-2</v>
      </c>
      <c r="G15" s="9">
        <f t="shared" si="7"/>
        <v>5.9527990400000008E-2</v>
      </c>
      <c r="H15" s="3">
        <f t="shared" si="3"/>
        <v>13.747803787528872</v>
      </c>
      <c r="I15" s="8">
        <f t="shared" si="0"/>
        <v>6.8739018937644367</v>
      </c>
      <c r="J15" s="11">
        <f>(G15/G24)*100</f>
        <v>8.158155063315558</v>
      </c>
      <c r="K15" s="19">
        <v>4</v>
      </c>
      <c r="L15" s="22">
        <f t="shared" ref="L15:R15" si="9">AVERAGE(D20:D22)</f>
        <v>40.103735180908387</v>
      </c>
      <c r="M15" s="22">
        <f t="shared" si="9"/>
        <v>5.3433333333333337</v>
      </c>
      <c r="N15" s="22">
        <f t="shared" si="9"/>
        <v>0.2316577534666667</v>
      </c>
      <c r="O15" s="22">
        <f t="shared" si="9"/>
        <v>0.46049504833333338</v>
      </c>
      <c r="P15" s="22">
        <f t="shared" si="9"/>
        <v>106.34989568899157</v>
      </c>
      <c r="Q15" s="22">
        <f t="shared" si="9"/>
        <v>53.174947844495783</v>
      </c>
      <c r="R15" s="23">
        <f t="shared" si="9"/>
        <v>55.754778039184067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43.661479999999997</v>
      </c>
      <c r="C16" s="3">
        <f t="shared" si="1"/>
        <v>10.083482678983833</v>
      </c>
      <c r="D16" s="3">
        <f t="shared" si="6"/>
        <v>20.085999999999999</v>
      </c>
      <c r="E16" s="33">
        <v>1.97</v>
      </c>
      <c r="F16" s="9">
        <f t="shared" si="2"/>
        <v>8.6013115599999995E-2</v>
      </c>
      <c r="G16" s="9">
        <f t="shared" si="7"/>
        <v>8.9044878600000002E-2</v>
      </c>
      <c r="H16" s="3">
        <f t="shared" si="3"/>
        <v>20.564637090069287</v>
      </c>
      <c r="I16" s="8">
        <f t="shared" si="0"/>
        <v>10.282318545034643</v>
      </c>
      <c r="J16" s="11">
        <f>(G16/G25)*100</f>
        <v>9.7123010844429754</v>
      </c>
      <c r="K16" s="19">
        <v>5</v>
      </c>
      <c r="L16" s="22">
        <f t="shared" ref="L16:R16" si="10">AVERAGE(D23:D25)</f>
        <v>50.166517321016158</v>
      </c>
      <c r="M16" s="22">
        <f t="shared" si="10"/>
        <v>8.2566666666666659</v>
      </c>
      <c r="N16" s="22">
        <f t="shared" si="10"/>
        <v>0.36002730553333323</v>
      </c>
      <c r="O16" s="22">
        <f t="shared" si="10"/>
        <v>0.82052235386666672</v>
      </c>
      <c r="P16" s="22">
        <f t="shared" si="10"/>
        <v>189.49707941493457</v>
      </c>
      <c r="Q16" s="22">
        <f t="shared" si="10"/>
        <v>94.748539707467287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43.262680000000003</v>
      </c>
      <c r="C17" s="3">
        <f t="shared" si="1"/>
        <v>9.9913810623556589</v>
      </c>
      <c r="D17" s="3">
        <f t="shared" si="6"/>
        <v>30.11648036951501</v>
      </c>
      <c r="E17" s="33">
        <v>3.18</v>
      </c>
      <c r="F17" s="9">
        <f t="shared" si="2"/>
        <v>0.13757532240000001</v>
      </c>
      <c r="G17" s="9">
        <f t="shared" si="7"/>
        <v>0.17789152559999999</v>
      </c>
      <c r="H17" s="3">
        <f t="shared" si="3"/>
        <v>41.083493210161663</v>
      </c>
      <c r="I17" s="8">
        <f t="shared" si="0"/>
        <v>20.541746605080832</v>
      </c>
      <c r="J17" s="11">
        <f>(G17/G23)*100</f>
        <v>21.8253965786549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43.332980000000006</v>
      </c>
      <c r="C18" s="3">
        <f t="shared" si="1"/>
        <v>10.007616628175521</v>
      </c>
      <c r="D18" s="3">
        <f t="shared" si="6"/>
        <v>30.058096997690534</v>
      </c>
      <c r="E18" s="33">
        <v>3.43</v>
      </c>
      <c r="F18" s="9">
        <f t="shared" si="2"/>
        <v>0.14863212140000001</v>
      </c>
      <c r="G18" s="9">
        <f t="shared" si="7"/>
        <v>0.20816011180000002</v>
      </c>
      <c r="H18" s="3">
        <f t="shared" si="3"/>
        <v>48.073928822170906</v>
      </c>
      <c r="I18" s="8">
        <f t="shared" si="0"/>
        <v>24.036964411085453</v>
      </c>
      <c r="J18" s="11">
        <f>(G18/G24)*100</f>
        <v>28.527797741035499</v>
      </c>
      <c r="K18" s="19">
        <v>1</v>
      </c>
      <c r="L18" s="22">
        <f>_xlfn.STDEV.P(D11:D13)</f>
        <v>6.405269206815915E-3</v>
      </c>
      <c r="M18" s="22">
        <f>_xlfn.STDEV.P(E11:E13)</f>
        <v>1.6996731711975941E-2</v>
      </c>
      <c r="N18" s="22">
        <f>_xlfn.STDEV.S(F11:F13)</f>
        <v>9.0134783339526246E-4</v>
      </c>
      <c r="O18" s="22">
        <f>_xlfn.STDEV.S(G11:G13)</f>
        <v>9.0134783339526246E-4</v>
      </c>
      <c r="P18" s="22">
        <f>_xlfn.STDEV.S(H11:H13)</f>
        <v>0.20816347191576512</v>
      </c>
      <c r="Q18" s="22">
        <f>_xlfn.STDEV.S(I11:I13)</f>
        <v>0.10408173595788256</v>
      </c>
      <c r="R18" s="23">
        <f>_xlfn.STDEV.P(J11:J13)</f>
        <v>7.0017279736448251E-2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43.411780000000007</v>
      </c>
      <c r="C19" s="3">
        <f t="shared" si="1"/>
        <v>10.025815242494227</v>
      </c>
      <c r="D19" s="3">
        <f t="shared" si="6"/>
        <v>30.111815242494224</v>
      </c>
      <c r="E19" s="33">
        <v>4.87</v>
      </c>
      <c r="F19" s="9">
        <f t="shared" si="2"/>
        <v>0.21141536860000004</v>
      </c>
      <c r="G19" s="9">
        <f t="shared" si="7"/>
        <v>0.30046024720000003</v>
      </c>
      <c r="H19" s="3">
        <f t="shared" si="3"/>
        <v>69.390357321016182</v>
      </c>
      <c r="I19" s="8">
        <f t="shared" si="0"/>
        <v>34.695178660508091</v>
      </c>
      <c r="J19" s="11">
        <f>(G19/G25)*100</f>
        <v>32.771793623542152</v>
      </c>
      <c r="K19" s="19">
        <v>2</v>
      </c>
      <c r="L19" s="22">
        <f>_xlfn.STDEV.P(D14:D16)</f>
        <v>3.0474736030760834E-2</v>
      </c>
      <c r="M19" s="22">
        <f>_xlfn.STDEV.P(E14:E16)</f>
        <v>0.44342104395509002</v>
      </c>
      <c r="N19" s="22">
        <f>_xlfn.STDEV.S(F14:F16)</f>
        <v>2.3655593013138743E-2</v>
      </c>
      <c r="O19" s="22">
        <f>_xlfn.STDEV.S(G14:G16)</f>
        <v>2.4545275386069543E-2</v>
      </c>
      <c r="P19" s="22">
        <f>_xlfn.STDEV.S(H14:H16)</f>
        <v>5.6686548235726484</v>
      </c>
      <c r="Q19" s="22">
        <f>_xlfn.STDEV.S(I14:I16)</f>
        <v>2.8343274117863242</v>
      </c>
      <c r="R19" s="23">
        <f>_xlfn.STDEV.P(J14:J16)</f>
        <v>1.9845248124806985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8">
        <v>43.262680000000003</v>
      </c>
      <c r="C20" s="3">
        <f t="shared" si="1"/>
        <v>9.9913810623556589</v>
      </c>
      <c r="D20" s="3">
        <f t="shared" si="6"/>
        <v>40.107861431870667</v>
      </c>
      <c r="E20" s="33">
        <v>3.39</v>
      </c>
      <c r="F20" s="9">
        <f t="shared" si="2"/>
        <v>0.14666048520000002</v>
      </c>
      <c r="G20" s="9">
        <f t="shared" si="7"/>
        <v>0.32455201080000001</v>
      </c>
      <c r="H20" s="3">
        <f t="shared" si="3"/>
        <v>74.954275011547352</v>
      </c>
      <c r="I20" s="8">
        <f t="shared" si="0"/>
        <v>37.477137505773676</v>
      </c>
      <c r="J20" s="11">
        <f>(G20/G23)*100</f>
        <v>39.819076947136416</v>
      </c>
      <c r="K20" s="19">
        <v>3</v>
      </c>
      <c r="L20" s="22">
        <f>_xlfn.STDEV.P(D17:D19)</f>
        <v>2.6491154373791116E-2</v>
      </c>
      <c r="M20" s="22">
        <f>_xlfn.STDEV.P(E17:E19)</f>
        <v>0.74477438791145911</v>
      </c>
      <c r="N20" s="22">
        <f>_xlfn.STDEV.S(F17:F19)</f>
        <v>3.982532978712762E-2</v>
      </c>
      <c r="O20" s="22">
        <f>_xlfn.STDEV.S(G17:G19)</f>
        <v>6.3846944354008908E-2</v>
      </c>
      <c r="P20" s="22">
        <f>_xlfn.STDEV.S(H17:H19)</f>
        <v>14.7452527376464</v>
      </c>
      <c r="Q20" s="22">
        <f>_xlfn.STDEV.S(I17:I19)</f>
        <v>7.3726263688231999</v>
      </c>
      <c r="R20" s="23">
        <f>_xlfn.STDEV.P(J17:J19)</f>
        <v>4.5062584955263434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8">
        <v>43.332980000000006</v>
      </c>
      <c r="C21" s="3">
        <f t="shared" si="1"/>
        <v>10.007616628175521</v>
      </c>
      <c r="D21" s="3">
        <f t="shared" si="6"/>
        <v>40.065713625866053</v>
      </c>
      <c r="E21" s="33">
        <v>5.23</v>
      </c>
      <c r="F21" s="9">
        <f t="shared" si="2"/>
        <v>0.22663148540000005</v>
      </c>
      <c r="G21" s="9">
        <f t="shared" si="7"/>
        <v>0.43479159720000005</v>
      </c>
      <c r="H21" s="3">
        <f t="shared" si="3"/>
        <v>100.41376378752889</v>
      </c>
      <c r="I21" s="8">
        <f t="shared" si="0"/>
        <v>50.206881893764447</v>
      </c>
      <c r="J21" s="11">
        <f>(G21/G24)*100</f>
        <v>59.587048821057444</v>
      </c>
      <c r="K21" s="19">
        <v>4</v>
      </c>
      <c r="L21" s="22">
        <f>_xlfn.STDEV.P(D20:D22)</f>
        <v>2.9504554640037262E-2</v>
      </c>
      <c r="M21" s="22">
        <f>_xlfn.STDEV.P(E20:E22)</f>
        <v>1.6431135755699373</v>
      </c>
      <c r="N21" s="22">
        <f>_xlfn.STDEV.S(F20:F22)</f>
        <v>8.7618594137981592E-2</v>
      </c>
      <c r="O21" s="22">
        <f>_xlfn.STDEV.S(G20:G22)</f>
        <v>0.1504505967954527</v>
      </c>
      <c r="P21" s="22">
        <f>_xlfn.STDEV.S(H20:H22)</f>
        <v>34.746096257610283</v>
      </c>
      <c r="Q21" s="22">
        <f>_xlfn.STDEV.S(I20:I22)</f>
        <v>17.373048128805141</v>
      </c>
      <c r="R21" s="23">
        <f>_xlfn.STDEV.P(J20:J22)</f>
        <v>11.7633030213164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8">
        <v>43.411780000000007</v>
      </c>
      <c r="C22" s="3">
        <f t="shared" si="1"/>
        <v>10.025815242494227</v>
      </c>
      <c r="D22" s="3">
        <f t="shared" si="6"/>
        <v>40.137630484988449</v>
      </c>
      <c r="E22" s="33">
        <v>7.41</v>
      </c>
      <c r="F22" s="9">
        <f t="shared" si="2"/>
        <v>0.32168128980000005</v>
      </c>
      <c r="G22" s="9">
        <f t="shared" si="7"/>
        <v>0.62214153700000008</v>
      </c>
      <c r="H22" s="3">
        <f t="shared" si="3"/>
        <v>143.68164826789842</v>
      </c>
      <c r="I22" s="8">
        <f t="shared" si="0"/>
        <v>71.840824133949212</v>
      </c>
      <c r="J22" s="11">
        <f>(G22/G25)*100</f>
        <v>67.85820834935835</v>
      </c>
      <c r="K22" s="24">
        <v>5</v>
      </c>
      <c r="L22" s="25">
        <f>_xlfn.STDEV.P(D23:D25)</f>
        <v>3.4520252976533536E-2</v>
      </c>
      <c r="M22" s="25">
        <f>_xlfn.STDEV.P(E23:E25)</f>
        <v>2.0884656781687592</v>
      </c>
      <c r="N22" s="25">
        <f>_xlfn.STDEV.S(F23:F25)</f>
        <v>0.11300537708980157</v>
      </c>
      <c r="O22" s="25">
        <f>_xlfn.STDEV.S(G23:G25)</f>
        <v>9.3694756277378208E-2</v>
      </c>
      <c r="P22" s="25">
        <f>_xlfn.STDEV.S(H23:H25)</f>
        <v>21.638511842350628</v>
      </c>
      <c r="Q22" s="25">
        <f>_xlfn.STDEV.S(I23:I25)</f>
        <v>10.819255921175321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7">
        <v>43.756879999999995</v>
      </c>
      <c r="C23" s="3">
        <f t="shared" si="1"/>
        <v>10.105515011547343</v>
      </c>
      <c r="D23" s="3">
        <f t="shared" si="6"/>
        <v>50.213376443418014</v>
      </c>
      <c r="E23" s="33">
        <v>11.21</v>
      </c>
      <c r="F23" s="9">
        <f t="shared" si="2"/>
        <v>0.49051462479999997</v>
      </c>
      <c r="G23" s="15">
        <f t="shared" si="7"/>
        <v>0.81506663560000003</v>
      </c>
      <c r="H23" s="3">
        <f t="shared" si="3"/>
        <v>188.23709829099309</v>
      </c>
      <c r="I23" s="8">
        <f t="shared" si="0"/>
        <v>94.118549145496544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7">
        <v>43.68638</v>
      </c>
      <c r="C24" s="3">
        <f t="shared" si="1"/>
        <v>10.089233256351038</v>
      </c>
      <c r="D24" s="3">
        <f t="shared" si="6"/>
        <v>50.154946882217089</v>
      </c>
      <c r="E24" s="33">
        <v>6.75</v>
      </c>
      <c r="F24" s="9">
        <f t="shared" si="2"/>
        <v>0.294883065</v>
      </c>
      <c r="G24" s="15">
        <f t="shared" si="7"/>
        <v>0.7296746622000001</v>
      </c>
      <c r="H24" s="3">
        <f t="shared" si="3"/>
        <v>168.51608826789843</v>
      </c>
      <c r="I24" s="8">
        <f t="shared" si="0"/>
        <v>84.258044133949213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7">
        <v>43.272279999999995</v>
      </c>
      <c r="C25" s="3">
        <f t="shared" si="1"/>
        <v>9.9935981524249407</v>
      </c>
      <c r="D25" s="3">
        <f t="shared" si="6"/>
        <v>50.131228637413386</v>
      </c>
      <c r="E25" s="35">
        <v>6.81</v>
      </c>
      <c r="F25" s="9">
        <f t="shared" si="2"/>
        <v>0.29468422679999995</v>
      </c>
      <c r="G25" s="15">
        <f t="shared" si="7"/>
        <v>0.91682576380000003</v>
      </c>
      <c r="H25" s="3">
        <f t="shared" si="3"/>
        <v>211.73805168591227</v>
      </c>
      <c r="I25" s="8">
        <f t="shared" si="0"/>
        <v>105.86902584295615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L18" sqref="L18:R22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36">
        <v>4.33</v>
      </c>
    </row>
    <row r="8" spans="1:25" x14ac:dyDescent="0.25">
      <c r="A8" s="1" t="s">
        <v>107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108</v>
      </c>
      <c r="F10" s="6" t="s">
        <v>109</v>
      </c>
      <c r="G10" s="6" t="s">
        <v>110</v>
      </c>
      <c r="H10" s="6" t="s">
        <v>111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108</v>
      </c>
      <c r="N10" s="29" t="s">
        <v>109</v>
      </c>
      <c r="O10" s="29" t="s">
        <v>110</v>
      </c>
      <c r="P10" s="29" t="s">
        <v>111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7">
        <v>43.302199999999999</v>
      </c>
      <c r="C11" s="3">
        <f>B11/B$7</f>
        <v>10.000508083140877</v>
      </c>
      <c r="D11" s="3">
        <f>C11</f>
        <v>10.000508083140877</v>
      </c>
      <c r="E11" s="33">
        <v>0.01</v>
      </c>
      <c r="F11" s="9">
        <f>B11*E11/1000</f>
        <v>4.3302200000000003E-4</v>
      </c>
      <c r="G11" s="9">
        <f>F11</f>
        <v>4.3302200000000003E-4</v>
      </c>
      <c r="H11" s="3">
        <f>G11/(B$7 /1000)</f>
        <v>0.10000508083140879</v>
      </c>
      <c r="I11" s="8">
        <f t="shared" ref="I11:I25" si="0">H11/B$8*100</f>
        <v>5.0002540415704393E-2</v>
      </c>
      <c r="J11" s="11">
        <f>(G11/G23)*100</f>
        <v>16.647661872024816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7">
        <v>43.364899999999999</v>
      </c>
      <c r="C12" s="3">
        <f t="shared" ref="C12:C25" si="1">B12/B$7</f>
        <v>10.014988452655889</v>
      </c>
      <c r="D12" s="3">
        <f>C12</f>
        <v>10.014988452655889</v>
      </c>
      <c r="E12" s="33">
        <v>0.02</v>
      </c>
      <c r="F12" s="9">
        <f t="shared" ref="F12:F25" si="2">B12*E12/1000</f>
        <v>8.6729799999999996E-4</v>
      </c>
      <c r="G12" s="9">
        <f>F12</f>
        <v>8.6729799999999996E-4</v>
      </c>
      <c r="H12" s="3">
        <f t="shared" ref="H12:H25" si="3">G12/(B$7 /1000)</f>
        <v>0.2002997690531178</v>
      </c>
      <c r="I12" s="8">
        <f t="shared" si="0"/>
        <v>0.1001498845265589</v>
      </c>
      <c r="J12" s="11">
        <f>(G12/G24)*100</f>
        <v>7.1307190011070425</v>
      </c>
      <c r="K12" s="19">
        <v>1</v>
      </c>
      <c r="L12" s="22">
        <f t="shared" ref="L12:R12" si="4">AVERAGE(D11:D13)</f>
        <v>10.006004618937643</v>
      </c>
      <c r="M12" s="22">
        <f t="shared" si="4"/>
        <v>1.3333333333333334E-2</v>
      </c>
      <c r="N12" s="22">
        <f t="shared" si="4"/>
        <v>5.7780966666666662E-4</v>
      </c>
      <c r="O12" s="22">
        <f t="shared" si="4"/>
        <v>5.7780966666666662E-4</v>
      </c>
      <c r="P12" s="22">
        <f t="shared" si="4"/>
        <v>0.13344334103156277</v>
      </c>
      <c r="Q12" s="22">
        <f t="shared" si="4"/>
        <v>6.6721670515781387E-2</v>
      </c>
      <c r="R12" s="23">
        <f t="shared" si="4"/>
        <v>13.471544081310929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7">
        <v>43.310899999999997</v>
      </c>
      <c r="C13" s="3">
        <f t="shared" si="1"/>
        <v>10.002517321016166</v>
      </c>
      <c r="D13" s="3">
        <f>C13</f>
        <v>10.002517321016166</v>
      </c>
      <c r="E13" s="33">
        <v>0.01</v>
      </c>
      <c r="F13" s="9">
        <f t="shared" si="2"/>
        <v>4.3310899999999999E-4</v>
      </c>
      <c r="G13" s="9">
        <f>F13</f>
        <v>4.3310899999999999E-4</v>
      </c>
      <c r="H13" s="3">
        <f t="shared" si="3"/>
        <v>0.10002517321016167</v>
      </c>
      <c r="I13" s="8">
        <f t="shared" si="0"/>
        <v>5.0012586605080837E-2</v>
      </c>
      <c r="J13" s="11">
        <f>(G13/G25)*100</f>
        <v>16.636251370800927</v>
      </c>
      <c r="K13" s="19">
        <v>2</v>
      </c>
      <c r="L13" s="22">
        <f t="shared" ref="L13:R13" si="5">AVERAGE(D14:D16)</f>
        <v>20.087193225558121</v>
      </c>
      <c r="M13" s="22">
        <f t="shared" si="5"/>
        <v>8.3333333333333329E-2</v>
      </c>
      <c r="N13" s="22">
        <f t="shared" si="5"/>
        <v>3.6218326666666669E-3</v>
      </c>
      <c r="O13" s="22">
        <f t="shared" si="5"/>
        <v>4.199642333333334E-3</v>
      </c>
      <c r="P13" s="22">
        <f t="shared" si="5"/>
        <v>0.96989430331023874</v>
      </c>
      <c r="Q13" s="22">
        <f t="shared" si="5"/>
        <v>0.48494715165511937</v>
      </c>
      <c r="R13" s="23">
        <f t="shared" si="5"/>
        <v>47.643118830760706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43.839479999999995</v>
      </c>
      <c r="C14" s="3">
        <f t="shared" si="1"/>
        <v>10.124591224018474</v>
      </c>
      <c r="D14" s="3">
        <f t="shared" ref="D14:D25" si="6">D11+C14</f>
        <v>20.125099307159353</v>
      </c>
      <c r="E14" s="33">
        <v>0</v>
      </c>
      <c r="F14" s="9">
        <f t="shared" si="2"/>
        <v>0</v>
      </c>
      <c r="G14" s="9">
        <f t="shared" ref="G14:G25" si="7">G11+F14</f>
        <v>4.3302200000000003E-4</v>
      </c>
      <c r="H14" s="3">
        <f t="shared" si="3"/>
        <v>0.10000508083140879</v>
      </c>
      <c r="I14" s="8">
        <f t="shared" si="0"/>
        <v>5.0002540415704393E-2</v>
      </c>
      <c r="J14" s="11">
        <f>(G14/G23)*100</f>
        <v>16.647661872024816</v>
      </c>
      <c r="K14" s="19">
        <v>3</v>
      </c>
      <c r="L14" s="22">
        <f t="shared" ref="L14:R14" si="8">AVERAGE(D17:D19)</f>
        <v>30.095464203233252</v>
      </c>
      <c r="M14" s="22">
        <f t="shared" si="8"/>
        <v>0.01</v>
      </c>
      <c r="N14" s="22">
        <f t="shared" si="8"/>
        <v>4.3335813333333337E-4</v>
      </c>
      <c r="O14" s="22">
        <f t="shared" si="8"/>
        <v>4.6330004666666679E-3</v>
      </c>
      <c r="P14" s="22">
        <f t="shared" si="8"/>
        <v>1.0699770130869901</v>
      </c>
      <c r="Q14" s="22">
        <f t="shared" si="8"/>
        <v>0.53498850654349506</v>
      </c>
      <c r="R14" s="23">
        <f t="shared" si="8"/>
        <v>59.933186839505133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43.453680000000006</v>
      </c>
      <c r="C15" s="3">
        <f t="shared" si="1"/>
        <v>10.035491916859124</v>
      </c>
      <c r="D15" s="3">
        <f t="shared" si="6"/>
        <v>20.050480369515014</v>
      </c>
      <c r="E15" s="33">
        <v>0.24</v>
      </c>
      <c r="F15" s="9">
        <f t="shared" si="2"/>
        <v>1.0428883200000001E-2</v>
      </c>
      <c r="G15" s="9">
        <f t="shared" si="7"/>
        <v>1.1296181200000002E-2</v>
      </c>
      <c r="H15" s="3">
        <f t="shared" si="3"/>
        <v>2.6088178290993076</v>
      </c>
      <c r="I15" s="8">
        <f t="shared" si="0"/>
        <v>1.3044089145496538</v>
      </c>
      <c r="J15" s="11">
        <f>(G15/G24)*100</f>
        <v>92.874529772682706</v>
      </c>
      <c r="K15" s="19">
        <v>4</v>
      </c>
      <c r="L15" s="22">
        <f t="shared" ref="L15:R15" si="9">AVERAGE(D20:D22)</f>
        <v>40.103735180908387</v>
      </c>
      <c r="M15" s="22">
        <f t="shared" si="9"/>
        <v>1.6666666666666666E-2</v>
      </c>
      <c r="N15" s="22">
        <f t="shared" si="9"/>
        <v>7.2177600000000004E-4</v>
      </c>
      <c r="O15" s="22">
        <f t="shared" si="9"/>
        <v>5.3547764666666666E-3</v>
      </c>
      <c r="P15" s="22">
        <f t="shared" si="9"/>
        <v>1.2366689299461127</v>
      </c>
      <c r="Q15" s="22">
        <f t="shared" si="9"/>
        <v>0.61833446497305633</v>
      </c>
      <c r="R15" s="23">
        <f t="shared" si="9"/>
        <v>83.311567040510923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43.661479999999997</v>
      </c>
      <c r="C16" s="3">
        <f t="shared" si="1"/>
        <v>10.083482678983833</v>
      </c>
      <c r="D16" s="3">
        <f t="shared" si="6"/>
        <v>20.085999999999999</v>
      </c>
      <c r="E16" s="33">
        <v>0.01</v>
      </c>
      <c r="F16" s="9">
        <f t="shared" si="2"/>
        <v>4.3661479999999999E-4</v>
      </c>
      <c r="G16" s="9">
        <f t="shared" si="7"/>
        <v>8.6972380000000004E-4</v>
      </c>
      <c r="H16" s="3">
        <f t="shared" si="3"/>
        <v>0.20086000000000004</v>
      </c>
      <c r="I16" s="8">
        <f t="shared" si="0"/>
        <v>0.10043000000000003</v>
      </c>
      <c r="J16" s="11">
        <f>(G16/G25)*100</f>
        <v>33.407164847574613</v>
      </c>
      <c r="K16" s="19">
        <v>5</v>
      </c>
      <c r="L16" s="22">
        <f t="shared" ref="L16:R16" si="10">AVERAGE(D23:D25)</f>
        <v>50.166517321016158</v>
      </c>
      <c r="M16" s="22">
        <f t="shared" si="10"/>
        <v>0.01</v>
      </c>
      <c r="N16" s="22">
        <f t="shared" si="10"/>
        <v>4.3433813333333335E-4</v>
      </c>
      <c r="O16" s="22">
        <f t="shared" si="10"/>
        <v>5.7891145999999999E-3</v>
      </c>
      <c r="P16" s="22">
        <f t="shared" si="10"/>
        <v>1.3369779676674369</v>
      </c>
      <c r="Q16" s="22">
        <f t="shared" si="10"/>
        <v>0.66848898383371846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43.262680000000003</v>
      </c>
      <c r="C17" s="3">
        <f t="shared" si="1"/>
        <v>9.9913810623556589</v>
      </c>
      <c r="D17" s="3">
        <f t="shared" si="6"/>
        <v>30.11648036951501</v>
      </c>
      <c r="E17" s="33">
        <v>0.01</v>
      </c>
      <c r="F17" s="9">
        <f t="shared" si="2"/>
        <v>4.3262680000000003E-4</v>
      </c>
      <c r="G17" s="9">
        <f t="shared" si="7"/>
        <v>8.6564880000000006E-4</v>
      </c>
      <c r="H17" s="3">
        <f t="shared" si="3"/>
        <v>0.19991889145496539</v>
      </c>
      <c r="I17" s="8">
        <f t="shared" si="0"/>
        <v>9.9959445727482693E-2</v>
      </c>
      <c r="J17" s="11">
        <f>(G17/G23)*100</f>
        <v>33.280130160416874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43.332980000000006</v>
      </c>
      <c r="C18" s="3">
        <f t="shared" si="1"/>
        <v>10.007616628175521</v>
      </c>
      <c r="D18" s="3">
        <f t="shared" si="6"/>
        <v>30.058096997690534</v>
      </c>
      <c r="E18" s="33">
        <v>0.01</v>
      </c>
      <c r="F18" s="9">
        <f t="shared" si="2"/>
        <v>4.3332980000000009E-4</v>
      </c>
      <c r="G18" s="9">
        <f t="shared" si="7"/>
        <v>1.1729511000000001E-2</v>
      </c>
      <c r="H18" s="3">
        <f t="shared" si="3"/>
        <v>2.7088939953810631</v>
      </c>
      <c r="I18" s="8">
        <f t="shared" si="0"/>
        <v>1.3544469976905316</v>
      </c>
      <c r="J18" s="11">
        <f>(G18/G24)*100</f>
        <v>96.437264886341353</v>
      </c>
      <c r="K18" s="19">
        <v>1</v>
      </c>
      <c r="L18" s="22">
        <f>_xlfn.STDEV.P(D11:D13)</f>
        <v>6.405269206815915E-3</v>
      </c>
      <c r="M18" s="22">
        <f>_xlfn.STDEV.P(E11:E13)</f>
        <v>4.7140452079103183E-3</v>
      </c>
      <c r="N18" s="22">
        <f>_xlfn.STDEV.S(F11:F13)</f>
        <v>2.5070425453975313E-4</v>
      </c>
      <c r="O18" s="22">
        <f>_xlfn.STDEV.S(G11:G13)</f>
        <v>2.5070425453975313E-4</v>
      </c>
      <c r="P18" s="22">
        <f>_xlfn.STDEV.S(H11:H13)</f>
        <v>5.7899365944515717E-2</v>
      </c>
      <c r="Q18" s="22">
        <f>_xlfn.STDEV.S(I11:I13)</f>
        <v>2.8949682972257858E-2</v>
      </c>
      <c r="R18" s="23">
        <f>_xlfn.STDEV.P(J11:J13)</f>
        <v>4.4836428324292692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43.411780000000007</v>
      </c>
      <c r="C19" s="3">
        <f t="shared" si="1"/>
        <v>10.025815242494227</v>
      </c>
      <c r="D19" s="3">
        <f t="shared" si="6"/>
        <v>30.111815242494224</v>
      </c>
      <c r="E19" s="33">
        <v>0.01</v>
      </c>
      <c r="F19" s="9">
        <f t="shared" si="2"/>
        <v>4.3411780000000009E-4</v>
      </c>
      <c r="G19" s="9">
        <f t="shared" si="7"/>
        <v>1.3038416000000002E-3</v>
      </c>
      <c r="H19" s="3">
        <f t="shared" si="3"/>
        <v>0.30111815242494233</v>
      </c>
      <c r="I19" s="8">
        <f t="shared" si="0"/>
        <v>0.15055907621247117</v>
      </c>
      <c r="J19" s="11">
        <f>(G19/G25)*100</f>
        <v>50.082165471757179</v>
      </c>
      <c r="K19" s="19">
        <v>2</v>
      </c>
      <c r="L19" s="22">
        <f>_xlfn.STDEV.P(D14:D16)</f>
        <v>3.0474736030760834E-2</v>
      </c>
      <c r="M19" s="22">
        <f>_xlfn.STDEV.P(E14:E16)</f>
        <v>0.1108552609887726</v>
      </c>
      <c r="N19" s="22">
        <f>_xlfn.STDEV.S(F14:F16)</f>
        <v>5.8991194972987269E-3</v>
      </c>
      <c r="O19" s="22">
        <f>_xlfn.STDEV.S(G14:G16)</f>
        <v>6.1496605621866466E-3</v>
      </c>
      <c r="P19" s="22">
        <f>_xlfn.STDEV.S(H14:H16)</f>
        <v>1.4202449335304035</v>
      </c>
      <c r="Q19" s="22">
        <f>_xlfn.STDEV.S(I14:I16)</f>
        <v>0.71012246676520174</v>
      </c>
      <c r="R19" s="23">
        <f>_xlfn.STDEV.P(J14:J16)</f>
        <v>32.707090330636582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8">
        <v>43.262680000000003</v>
      </c>
      <c r="C20" s="3">
        <f t="shared" si="1"/>
        <v>9.9913810623556589</v>
      </c>
      <c r="D20" s="3">
        <f t="shared" si="6"/>
        <v>40.107861431870667</v>
      </c>
      <c r="E20" s="33">
        <v>0.03</v>
      </c>
      <c r="F20" s="9">
        <f t="shared" si="2"/>
        <v>1.2978804000000001E-3</v>
      </c>
      <c r="G20" s="9">
        <f t="shared" si="7"/>
        <v>2.1635292E-3</v>
      </c>
      <c r="H20" s="3">
        <f t="shared" si="3"/>
        <v>0.49966032332563515</v>
      </c>
      <c r="I20" s="8">
        <f t="shared" si="0"/>
        <v>0.24983016166281757</v>
      </c>
      <c r="J20" s="11">
        <f>(G20/G23)*100</f>
        <v>83.177535025593045</v>
      </c>
      <c r="K20" s="19">
        <v>3</v>
      </c>
      <c r="L20" s="22">
        <f>_xlfn.STDEV.P(D17:D19)</f>
        <v>2.6491154373791116E-2</v>
      </c>
      <c r="M20" s="22">
        <f>_xlfn.STDEV.P(E17:E19)</f>
        <v>0</v>
      </c>
      <c r="N20" s="22">
        <f>_xlfn.STDEV.S(F17:F19)</f>
        <v>7.4590370245318868E-7</v>
      </c>
      <c r="O20" s="22">
        <f>_xlfn.STDEV.S(G17:G19)</f>
        <v>6.1496625553583159E-3</v>
      </c>
      <c r="P20" s="22">
        <f>_xlfn.STDEV.S(H17:H19)</f>
        <v>1.4202453938471866</v>
      </c>
      <c r="Q20" s="22">
        <f>_xlfn.STDEV.S(I17:I19)</f>
        <v>0.71012269692359331</v>
      </c>
      <c r="R20" s="23">
        <f>_xlfn.STDEV.P(J17:J19)</f>
        <v>26.708149607538829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8">
        <v>43.332980000000006</v>
      </c>
      <c r="C21" s="3">
        <f t="shared" si="1"/>
        <v>10.007616628175521</v>
      </c>
      <c r="D21" s="3">
        <f t="shared" si="6"/>
        <v>40.065713625866053</v>
      </c>
      <c r="E21" s="33">
        <v>0.01</v>
      </c>
      <c r="F21" s="9">
        <f t="shared" si="2"/>
        <v>4.3332980000000009E-4</v>
      </c>
      <c r="G21" s="9">
        <f t="shared" si="7"/>
        <v>1.2162840800000001E-2</v>
      </c>
      <c r="H21" s="3">
        <f t="shared" si="3"/>
        <v>2.8089701616628182</v>
      </c>
      <c r="I21" s="8">
        <f t="shared" si="0"/>
        <v>1.4044850808314091</v>
      </c>
      <c r="J21" s="11">
        <f>(G21/G24)*100</f>
        <v>100</v>
      </c>
      <c r="K21" s="19">
        <v>4</v>
      </c>
      <c r="L21" s="22">
        <f>_xlfn.STDEV.P(D20:D22)</f>
        <v>2.9504554640037262E-2</v>
      </c>
      <c r="M21" s="22">
        <f>_xlfn.STDEV.P(E20:E22)</f>
        <v>9.4280904158206315E-3</v>
      </c>
      <c r="N21" s="22">
        <f>_xlfn.STDEV.S(F20:F22)</f>
        <v>4.9892120120367703E-4</v>
      </c>
      <c r="O21" s="22">
        <f>_xlfn.STDEV.S(G20:G22)</f>
        <v>5.8997951141350757E-3</v>
      </c>
      <c r="P21" s="22">
        <f>_xlfn.STDEV.S(H20:H22)</f>
        <v>1.3625392873291167</v>
      </c>
      <c r="Q21" s="22">
        <f>_xlfn.STDEV.S(I20:I22)</f>
        <v>0.68126964366455833</v>
      </c>
      <c r="R21" s="23">
        <f>_xlfn.STDEV.P(J20:J22)</f>
        <v>13.571661036365532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8">
        <v>43.411780000000007</v>
      </c>
      <c r="C22" s="3">
        <f t="shared" si="1"/>
        <v>10.025815242494227</v>
      </c>
      <c r="D22" s="3">
        <f t="shared" si="6"/>
        <v>40.137630484988449</v>
      </c>
      <c r="E22" s="33">
        <v>0.01</v>
      </c>
      <c r="F22" s="9">
        <f t="shared" si="2"/>
        <v>4.3411780000000009E-4</v>
      </c>
      <c r="G22" s="9">
        <f t="shared" si="7"/>
        <v>1.7379594000000004E-3</v>
      </c>
      <c r="H22" s="3">
        <f t="shared" si="3"/>
        <v>0.40137630484988468</v>
      </c>
      <c r="I22" s="8">
        <f t="shared" si="0"/>
        <v>0.20068815242494231</v>
      </c>
      <c r="J22" s="11">
        <f>(G22/G25)*100</f>
        <v>66.757166095939752</v>
      </c>
      <c r="K22" s="24">
        <v>5</v>
      </c>
      <c r="L22" s="25">
        <f>_xlfn.STDEV.P(D23:D25)</f>
        <v>3.4520252976533536E-2</v>
      </c>
      <c r="M22" s="25">
        <f>_xlfn.STDEV.P(E23:E25)</f>
        <v>8.1649658092772612E-3</v>
      </c>
      <c r="N22" s="25">
        <f>_xlfn.STDEV.S(F23:F25)</f>
        <v>4.3273184484756067E-4</v>
      </c>
      <c r="O22" s="25">
        <f>_xlfn.STDEV.S(G23:G25)</f>
        <v>5.5198089264925738E-3</v>
      </c>
      <c r="P22" s="25">
        <f>_xlfn.STDEV.S(H23:H25)</f>
        <v>1.2747826620075227</v>
      </c>
      <c r="Q22" s="25">
        <f>_xlfn.STDEV.S(I23:I25)</f>
        <v>0.63739133100376133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7">
        <v>43.756879999999995</v>
      </c>
      <c r="C23" s="3">
        <f t="shared" si="1"/>
        <v>10.105515011547343</v>
      </c>
      <c r="D23" s="3">
        <f t="shared" si="6"/>
        <v>50.213376443418014</v>
      </c>
      <c r="E23" s="33">
        <v>0.01</v>
      </c>
      <c r="F23" s="9">
        <f t="shared" si="2"/>
        <v>4.375688E-4</v>
      </c>
      <c r="G23" s="15">
        <f t="shared" si="7"/>
        <v>2.601098E-3</v>
      </c>
      <c r="H23" s="3">
        <f t="shared" si="3"/>
        <v>0.60071547344110865</v>
      </c>
      <c r="I23" s="8">
        <f t="shared" si="0"/>
        <v>0.30035773672055432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7">
        <v>43.68638</v>
      </c>
      <c r="C24" s="3">
        <f t="shared" si="1"/>
        <v>10.089233256351038</v>
      </c>
      <c r="D24" s="3">
        <f t="shared" si="6"/>
        <v>50.154946882217089</v>
      </c>
      <c r="E24" s="33">
        <v>0</v>
      </c>
      <c r="F24" s="9">
        <f t="shared" si="2"/>
        <v>0</v>
      </c>
      <c r="G24" s="15">
        <f t="shared" si="7"/>
        <v>1.2162840800000001E-2</v>
      </c>
      <c r="H24" s="3">
        <f t="shared" si="3"/>
        <v>2.8089701616628182</v>
      </c>
      <c r="I24" s="8">
        <f t="shared" si="0"/>
        <v>1.4044850808314091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7">
        <v>43.272279999999995</v>
      </c>
      <c r="C25" s="3">
        <f t="shared" si="1"/>
        <v>9.9935981524249407</v>
      </c>
      <c r="D25" s="3">
        <f t="shared" si="6"/>
        <v>50.131228637413386</v>
      </c>
      <c r="E25" s="35">
        <v>0.02</v>
      </c>
      <c r="F25" s="9">
        <f t="shared" si="2"/>
        <v>8.6544559999999994E-4</v>
      </c>
      <c r="G25" s="15">
        <f t="shared" si="7"/>
        <v>2.6034050000000005E-3</v>
      </c>
      <c r="H25" s="3">
        <f t="shared" si="3"/>
        <v>0.60124826789838348</v>
      </c>
      <c r="I25" s="8">
        <f t="shared" si="0"/>
        <v>0.30062413394919174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opLeftCell="A4" workbookViewId="0">
      <selection activeCell="L18" sqref="L18:R22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36">
        <v>4.33</v>
      </c>
    </row>
    <row r="8" spans="1:25" x14ac:dyDescent="0.25">
      <c r="A8" s="1" t="s">
        <v>112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113</v>
      </c>
      <c r="F10" s="6" t="s">
        <v>114</v>
      </c>
      <c r="G10" s="6" t="s">
        <v>115</v>
      </c>
      <c r="H10" s="6" t="s">
        <v>116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113</v>
      </c>
      <c r="N10" s="29" t="s">
        <v>114</v>
      </c>
      <c r="O10" s="29" t="s">
        <v>115</v>
      </c>
      <c r="P10" s="29" t="s">
        <v>116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7">
        <v>43.302199999999999</v>
      </c>
      <c r="C11" s="3">
        <f>B11/B$7</f>
        <v>10.000508083140877</v>
      </c>
      <c r="D11" s="3">
        <f>C11</f>
        <v>10.000508083140877</v>
      </c>
      <c r="E11" s="33">
        <v>0.01</v>
      </c>
      <c r="F11" s="9">
        <f>B11*E11/1000</f>
        <v>4.3302200000000003E-4</v>
      </c>
      <c r="G11" s="9">
        <f>F11</f>
        <v>4.3302200000000003E-4</v>
      </c>
      <c r="H11" s="3">
        <f>G11/(B$7 /1000)</f>
        <v>0.10000508083140879</v>
      </c>
      <c r="I11" s="8">
        <f t="shared" ref="I11:I25" si="0">H11/B$8*100</f>
        <v>5.0002540415704393E-2</v>
      </c>
      <c r="J11" s="11">
        <f>(G11/G23)*100</f>
        <v>16.610826946993058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7">
        <v>43.364899999999999</v>
      </c>
      <c r="C12" s="3">
        <f t="shared" ref="C12:C25" si="1">B12/B$7</f>
        <v>10.014988452655889</v>
      </c>
      <c r="D12" s="3">
        <f>C12</f>
        <v>10.014988452655889</v>
      </c>
      <c r="E12" s="33">
        <v>0.03</v>
      </c>
      <c r="F12" s="9">
        <f t="shared" ref="F12:F25" si="2">B12*E12/1000</f>
        <v>1.3009469999999998E-3</v>
      </c>
      <c r="G12" s="9">
        <f>F12</f>
        <v>1.3009469999999998E-3</v>
      </c>
      <c r="H12" s="3">
        <f t="shared" ref="H12:H25" si="3">G12/(B$7 /1000)</f>
        <v>0.30044965357967662</v>
      </c>
      <c r="I12" s="8">
        <f t="shared" si="0"/>
        <v>0.15022482678983831</v>
      </c>
      <c r="J12" s="11">
        <f>(G12/G24)*100</f>
        <v>16.633515482649226</v>
      </c>
      <c r="K12" s="19">
        <v>1</v>
      </c>
      <c r="L12" s="22">
        <f t="shared" ref="L12:R12" si="4">AVERAGE(D11:D13)</f>
        <v>10.006004618937643</v>
      </c>
      <c r="M12" s="22">
        <f t="shared" si="4"/>
        <v>1.6666666666666666E-2</v>
      </c>
      <c r="N12" s="22">
        <f t="shared" si="4"/>
        <v>7.2235933333333327E-4</v>
      </c>
      <c r="O12" s="22">
        <f t="shared" si="4"/>
        <v>7.2235933333333327E-4</v>
      </c>
      <c r="P12" s="22">
        <f t="shared" si="4"/>
        <v>0.16682663587374902</v>
      </c>
      <c r="Q12" s="22">
        <f t="shared" si="4"/>
        <v>8.3413317936874509E-2</v>
      </c>
      <c r="R12" s="23">
        <f t="shared" si="4"/>
        <v>15.239990462439074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7">
        <v>43.310899999999997</v>
      </c>
      <c r="C13" s="3">
        <f t="shared" si="1"/>
        <v>10.002517321016166</v>
      </c>
      <c r="D13" s="3">
        <f>C13</f>
        <v>10.002517321016166</v>
      </c>
      <c r="E13" s="33">
        <v>0.01</v>
      </c>
      <c r="F13" s="9">
        <f t="shared" si="2"/>
        <v>4.3310899999999999E-4</v>
      </c>
      <c r="G13" s="9">
        <f>F13</f>
        <v>4.3310899999999999E-4</v>
      </c>
      <c r="H13" s="3">
        <f t="shared" si="3"/>
        <v>0.10002517321016167</v>
      </c>
      <c r="I13" s="8">
        <f t="shared" si="0"/>
        <v>5.0012586605080837E-2</v>
      </c>
      <c r="J13" s="11">
        <f>(G13/G25)*100</f>
        <v>12.475628957674937</v>
      </c>
      <c r="K13" s="19">
        <v>2</v>
      </c>
      <c r="L13" s="22">
        <f t="shared" ref="L13:R13" si="5">AVERAGE(D14:D16)</f>
        <v>20.087193225558121</v>
      </c>
      <c r="M13" s="22">
        <f t="shared" si="5"/>
        <v>4.3333333333333335E-2</v>
      </c>
      <c r="N13" s="22">
        <f t="shared" si="5"/>
        <v>1.8849714666666672E-3</v>
      </c>
      <c r="O13" s="22">
        <f t="shared" si="5"/>
        <v>2.6073308E-3</v>
      </c>
      <c r="P13" s="22">
        <f t="shared" si="5"/>
        <v>0.60215491916859132</v>
      </c>
      <c r="Q13" s="22">
        <f t="shared" si="5"/>
        <v>0.30107745958429566</v>
      </c>
      <c r="R13" s="23">
        <f t="shared" si="5"/>
        <v>45.409310824431145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43.839479999999995</v>
      </c>
      <c r="C14" s="3">
        <f t="shared" si="1"/>
        <v>10.124591224018474</v>
      </c>
      <c r="D14" s="3">
        <f t="shared" ref="D14:D25" si="6">D11+C14</f>
        <v>20.125099307159353</v>
      </c>
      <c r="E14" s="33">
        <v>0.01</v>
      </c>
      <c r="F14" s="9">
        <f t="shared" si="2"/>
        <v>4.3839479999999999E-4</v>
      </c>
      <c r="G14" s="9">
        <f t="shared" ref="G14:G25" si="7">G11+F14</f>
        <v>8.7141680000000002E-4</v>
      </c>
      <c r="H14" s="3">
        <f t="shared" si="3"/>
        <v>0.20125099307159355</v>
      </c>
      <c r="I14" s="8">
        <f t="shared" si="0"/>
        <v>0.10062549653579679</v>
      </c>
      <c r="J14" s="11">
        <f>(G14/G23)*100</f>
        <v>33.427755780312452</v>
      </c>
      <c r="K14" s="19">
        <v>3</v>
      </c>
      <c r="L14" s="22">
        <f t="shared" ref="L14:R14" si="8">AVERAGE(D17:D19)</f>
        <v>30.095464203233252</v>
      </c>
      <c r="M14" s="22">
        <f t="shared" si="8"/>
        <v>1.6666666666666666E-2</v>
      </c>
      <c r="N14" s="22">
        <f t="shared" si="8"/>
        <v>7.2277000000000018E-4</v>
      </c>
      <c r="O14" s="22">
        <f t="shared" si="8"/>
        <v>3.3301008000000006E-3</v>
      </c>
      <c r="P14" s="22">
        <f t="shared" si="8"/>
        <v>0.76907639722863752</v>
      </c>
      <c r="Q14" s="22">
        <f t="shared" si="8"/>
        <v>0.38453819861431876</v>
      </c>
      <c r="R14" s="23">
        <f t="shared" si="8"/>
        <v>65.292695071928421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43.453680000000006</v>
      </c>
      <c r="C15" s="3">
        <f t="shared" si="1"/>
        <v>10.035491916859124</v>
      </c>
      <c r="D15" s="3">
        <f t="shared" si="6"/>
        <v>20.050480369515014</v>
      </c>
      <c r="E15" s="33">
        <v>0.11</v>
      </c>
      <c r="F15" s="9">
        <f t="shared" si="2"/>
        <v>4.7799048000000009E-3</v>
      </c>
      <c r="G15" s="9">
        <f t="shared" si="7"/>
        <v>6.0808518000000002E-3</v>
      </c>
      <c r="H15" s="3">
        <f t="shared" si="3"/>
        <v>1.4043537644341804</v>
      </c>
      <c r="I15" s="8">
        <f t="shared" si="0"/>
        <v>0.70217688221709018</v>
      </c>
      <c r="J15" s="11">
        <f>(G15/G24)*100</f>
        <v>77.74793482209148</v>
      </c>
      <c r="K15" s="19">
        <v>4</v>
      </c>
      <c r="L15" s="22">
        <f t="shared" ref="L15:R15" si="9">AVERAGE(D20:D22)</f>
        <v>40.103735180908387</v>
      </c>
      <c r="M15" s="22">
        <f t="shared" si="9"/>
        <v>1.3333333333333334E-2</v>
      </c>
      <c r="N15" s="22">
        <f t="shared" si="9"/>
        <v>5.7756706666666673E-4</v>
      </c>
      <c r="O15" s="22">
        <f t="shared" si="9"/>
        <v>3.9076678666666665E-3</v>
      </c>
      <c r="P15" s="22">
        <f t="shared" si="9"/>
        <v>0.90246371054657448</v>
      </c>
      <c r="Q15" s="22">
        <f t="shared" si="9"/>
        <v>0.45123185527328724</v>
      </c>
      <c r="R15" s="23">
        <f t="shared" si="9"/>
        <v>82.371510136313546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43.661479999999997</v>
      </c>
      <c r="C16" s="3">
        <f t="shared" si="1"/>
        <v>10.083482678983833</v>
      </c>
      <c r="D16" s="3">
        <f t="shared" si="6"/>
        <v>20.085999999999999</v>
      </c>
      <c r="E16" s="33">
        <v>0.01</v>
      </c>
      <c r="F16" s="9">
        <f t="shared" si="2"/>
        <v>4.3661479999999999E-4</v>
      </c>
      <c r="G16" s="9">
        <f t="shared" si="7"/>
        <v>8.6972380000000004E-4</v>
      </c>
      <c r="H16" s="3">
        <f t="shared" si="3"/>
        <v>0.20086000000000004</v>
      </c>
      <c r="I16" s="8">
        <f t="shared" si="0"/>
        <v>0.10043000000000003</v>
      </c>
      <c r="J16" s="11">
        <f>(G16/G25)*100</f>
        <v>25.052241870889514</v>
      </c>
      <c r="K16" s="19">
        <v>5</v>
      </c>
      <c r="L16" s="22">
        <f t="shared" ref="L16:R16" si="10">AVERAGE(D23:D25)</f>
        <v>50.166517321016158</v>
      </c>
      <c r="M16" s="22">
        <f t="shared" si="10"/>
        <v>1.6666666666666666E-2</v>
      </c>
      <c r="N16" s="22">
        <f t="shared" si="10"/>
        <v>7.2558066666666672E-4</v>
      </c>
      <c r="O16" s="22">
        <f t="shared" si="10"/>
        <v>4.6332485333333336E-3</v>
      </c>
      <c r="P16" s="22">
        <f t="shared" si="10"/>
        <v>1.0700343033102389</v>
      </c>
      <c r="Q16" s="22">
        <f t="shared" si="10"/>
        <v>0.53501715165511943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43.262680000000003</v>
      </c>
      <c r="C17" s="3">
        <f t="shared" si="1"/>
        <v>9.9913810623556589</v>
      </c>
      <c r="D17" s="3">
        <f t="shared" si="6"/>
        <v>30.11648036951501</v>
      </c>
      <c r="E17" s="33">
        <v>0.01</v>
      </c>
      <c r="F17" s="9">
        <f t="shared" si="2"/>
        <v>4.3262680000000003E-4</v>
      </c>
      <c r="G17" s="9">
        <f t="shared" si="7"/>
        <v>1.3040436000000002E-3</v>
      </c>
      <c r="H17" s="3">
        <f t="shared" si="3"/>
        <v>0.3011648036951502</v>
      </c>
      <c r="I17" s="8">
        <f t="shared" si="0"/>
        <v>0.1505824018475751</v>
      </c>
      <c r="J17" s="11">
        <f>(G17/G23)*100</f>
        <v>50.023422761277338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43.332980000000006</v>
      </c>
      <c r="C18" s="3">
        <f t="shared" si="1"/>
        <v>10.007616628175521</v>
      </c>
      <c r="D18" s="3">
        <f t="shared" si="6"/>
        <v>30.058096997690534</v>
      </c>
      <c r="E18" s="33">
        <v>0.01</v>
      </c>
      <c r="F18" s="9">
        <f t="shared" si="2"/>
        <v>4.3332980000000009E-4</v>
      </c>
      <c r="G18" s="9">
        <f t="shared" si="7"/>
        <v>6.5141816000000002E-3</v>
      </c>
      <c r="H18" s="3">
        <f t="shared" si="3"/>
        <v>1.5044299307159354</v>
      </c>
      <c r="I18" s="8">
        <f t="shared" si="0"/>
        <v>0.75221496535796772</v>
      </c>
      <c r="J18" s="11">
        <f>(G18/G24)*100</f>
        <v>83.288358788166434</v>
      </c>
      <c r="K18" s="19">
        <v>1</v>
      </c>
      <c r="L18" s="22">
        <f>_xlfn.STDEV.P(D11:D13)</f>
        <v>6.405269206815915E-3</v>
      </c>
      <c r="M18" s="22">
        <f>_xlfn.STDEV.P(E11:E13)</f>
        <v>9.4280904158206315E-3</v>
      </c>
      <c r="N18" s="22">
        <f>_xlfn.STDEV.S(F11:F13)</f>
        <v>5.0107161953789924E-4</v>
      </c>
      <c r="O18" s="22">
        <f>_xlfn.STDEV.S(G11:G13)</f>
        <v>5.0107161953789924E-4</v>
      </c>
      <c r="P18" s="22">
        <f>_xlfn.STDEV.S(H11:H13)</f>
        <v>0.11572092829974576</v>
      </c>
      <c r="Q18" s="22">
        <f>_xlfn.STDEV.S(I11:I13)</f>
        <v>5.7860464149872878E-2</v>
      </c>
      <c r="R18" s="23">
        <f>_xlfn.STDEV.P(J11:J13)</f>
        <v>1.9547207113684109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43.411780000000007</v>
      </c>
      <c r="C19" s="3">
        <f t="shared" si="1"/>
        <v>10.025815242494227</v>
      </c>
      <c r="D19" s="3">
        <f t="shared" si="6"/>
        <v>30.111815242494224</v>
      </c>
      <c r="E19" s="33">
        <v>0.03</v>
      </c>
      <c r="F19" s="9">
        <f t="shared" si="2"/>
        <v>1.3023534000000002E-3</v>
      </c>
      <c r="G19" s="9">
        <f t="shared" si="7"/>
        <v>2.1720772000000002E-3</v>
      </c>
      <c r="H19" s="3">
        <f t="shared" si="3"/>
        <v>0.50163445727482692</v>
      </c>
      <c r="I19" s="8">
        <f t="shared" si="0"/>
        <v>0.25081722863741346</v>
      </c>
      <c r="J19" s="11">
        <f>(G19/G25)*100</f>
        <v>62.566303666341497</v>
      </c>
      <c r="K19" s="19">
        <v>2</v>
      </c>
      <c r="L19" s="22">
        <f>_xlfn.STDEV.P(D14:D16)</f>
        <v>3.0474736030760834E-2</v>
      </c>
      <c r="M19" s="22">
        <f>_xlfn.STDEV.P(E14:E16)</f>
        <v>4.7140452079103161E-2</v>
      </c>
      <c r="N19" s="22">
        <f>_xlfn.STDEV.S(F14:F16)</f>
        <v>2.5070859669012817E-3</v>
      </c>
      <c r="O19" s="22">
        <f>_xlfn.STDEV.S(G14:G16)</f>
        <v>3.0081575456819081E-3</v>
      </c>
      <c r="P19" s="22">
        <f>_xlfn.STDEV.S(H14:H16)</f>
        <v>0.69472460639305045</v>
      </c>
      <c r="Q19" s="22">
        <f>_xlfn.STDEV.S(I14:I16)</f>
        <v>0.34736230319652522</v>
      </c>
      <c r="R19" s="23">
        <f>_xlfn.STDEV.P(J14:J16)</f>
        <v>23.121090802674427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8">
        <v>43.262680000000003</v>
      </c>
      <c r="C20" s="3">
        <f t="shared" si="1"/>
        <v>9.9913810623556589</v>
      </c>
      <c r="D20" s="3">
        <f t="shared" si="6"/>
        <v>40.107861431870667</v>
      </c>
      <c r="E20" s="33">
        <v>0.02</v>
      </c>
      <c r="F20" s="9">
        <f t="shared" si="2"/>
        <v>8.6525360000000006E-4</v>
      </c>
      <c r="G20" s="9">
        <f t="shared" si="7"/>
        <v>2.1692972000000002E-3</v>
      </c>
      <c r="H20" s="3">
        <f t="shared" si="3"/>
        <v>0.50099242494226337</v>
      </c>
      <c r="I20" s="8">
        <f t="shared" si="0"/>
        <v>0.25049621247113169</v>
      </c>
      <c r="J20" s="11">
        <f>(G20/G23)*100</f>
        <v>83.214756723207103</v>
      </c>
      <c r="K20" s="19">
        <v>3</v>
      </c>
      <c r="L20" s="22">
        <f>_xlfn.STDEV.P(D17:D19)</f>
        <v>2.6491154373791116E-2</v>
      </c>
      <c r="M20" s="22">
        <f>_xlfn.STDEV.P(E17:E19)</f>
        <v>9.4280904158206315E-3</v>
      </c>
      <c r="N20" s="22">
        <f>_xlfn.STDEV.S(F17:F19)</f>
        <v>5.0193407108794683E-4</v>
      </c>
      <c r="O20" s="22">
        <f>_xlfn.STDEV.S(G17:G19)</f>
        <v>2.7914420087794623E-3</v>
      </c>
      <c r="P20" s="22">
        <f>_xlfn.STDEV.S(H17:H19)</f>
        <v>0.64467482881742777</v>
      </c>
      <c r="Q20" s="22">
        <f>_xlfn.STDEV.S(I17:I19)</f>
        <v>0.32233741440871388</v>
      </c>
      <c r="R20" s="23">
        <f>_xlfn.STDEV.P(J17:J19)</f>
        <v>13.716508296953691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8">
        <v>43.332980000000006</v>
      </c>
      <c r="C21" s="3">
        <f t="shared" si="1"/>
        <v>10.007616628175521</v>
      </c>
      <c r="D21" s="3">
        <f t="shared" si="6"/>
        <v>40.065713625866053</v>
      </c>
      <c r="E21" s="33">
        <v>0.01</v>
      </c>
      <c r="F21" s="9">
        <f t="shared" si="2"/>
        <v>4.3332980000000009E-4</v>
      </c>
      <c r="G21" s="9">
        <f t="shared" si="7"/>
        <v>6.9475114000000001E-3</v>
      </c>
      <c r="H21" s="3">
        <f t="shared" si="3"/>
        <v>1.6045060969976908</v>
      </c>
      <c r="I21" s="8">
        <f t="shared" si="0"/>
        <v>0.80225304849884538</v>
      </c>
      <c r="J21" s="11">
        <f>(G21/G24)*100</f>
        <v>88.828782754241359</v>
      </c>
      <c r="K21" s="19">
        <v>4</v>
      </c>
      <c r="L21" s="22">
        <f>_xlfn.STDEV.P(D20:D22)</f>
        <v>2.9504554640037262E-2</v>
      </c>
      <c r="M21" s="22">
        <f>_xlfn.STDEV.P(E20:E22)</f>
        <v>4.7140452079103183E-3</v>
      </c>
      <c r="N21" s="22">
        <f>_xlfn.STDEV.S(F20:F22)</f>
        <v>2.491441577320514E-4</v>
      </c>
      <c r="O21" s="22">
        <f>_xlfn.STDEV.S(G20:G22)</f>
        <v>2.6416295070036924E-3</v>
      </c>
      <c r="P21" s="22">
        <f>_xlfn.STDEV.S(H20:H22)</f>
        <v>0.61007609861517154</v>
      </c>
      <c r="Q21" s="22">
        <f>_xlfn.STDEV.S(I20:I22)</f>
        <v>0.30503804930758577</v>
      </c>
      <c r="R21" s="23">
        <f>_xlfn.STDEV.P(J20:J22)</f>
        <v>5.6481564876961938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8">
        <v>43.411780000000007</v>
      </c>
      <c r="C22" s="3">
        <f t="shared" si="1"/>
        <v>10.025815242494227</v>
      </c>
      <c r="D22" s="3">
        <f t="shared" si="6"/>
        <v>40.137630484988449</v>
      </c>
      <c r="E22" s="33">
        <v>0.01</v>
      </c>
      <c r="F22" s="9">
        <f t="shared" si="2"/>
        <v>4.3411780000000009E-4</v>
      </c>
      <c r="G22" s="9">
        <f t="shared" si="7"/>
        <v>2.6061950000000004E-3</v>
      </c>
      <c r="H22" s="3">
        <f t="shared" si="3"/>
        <v>0.60189260969976921</v>
      </c>
      <c r="I22" s="8">
        <f t="shared" si="0"/>
        <v>0.3009463048498846</v>
      </c>
      <c r="J22" s="11">
        <f>(G22/G25)*100</f>
        <v>75.070990931492162</v>
      </c>
      <c r="K22" s="24">
        <v>5</v>
      </c>
      <c r="L22" s="25">
        <f>_xlfn.STDEV.P(D23:D25)</f>
        <v>3.4520252976533536E-2</v>
      </c>
      <c r="M22" s="25">
        <f>_xlfn.STDEV.P(E23:E25)</f>
        <v>4.7140452079103123E-3</v>
      </c>
      <c r="N22" s="25">
        <f>_xlfn.STDEV.S(F23:F25)</f>
        <v>2.4945996549870144E-4</v>
      </c>
      <c r="O22" s="25">
        <f>_xlfn.STDEV.S(G23:G25)</f>
        <v>2.7945341631244124E-3</v>
      </c>
      <c r="P22" s="25">
        <f>_xlfn.STDEV.S(H23:H25)</f>
        <v>0.64538895222272774</v>
      </c>
      <c r="Q22" s="25">
        <f>_xlfn.STDEV.S(I23:I25)</f>
        <v>0.32269447611136387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7">
        <v>43.756879999999995</v>
      </c>
      <c r="C23" s="3">
        <f t="shared" si="1"/>
        <v>10.105515011547343</v>
      </c>
      <c r="D23" s="3">
        <f t="shared" si="6"/>
        <v>50.213376443418014</v>
      </c>
      <c r="E23" s="33">
        <v>0.01</v>
      </c>
      <c r="F23" s="9">
        <f t="shared" si="2"/>
        <v>4.375688E-4</v>
      </c>
      <c r="G23" s="15">
        <f t="shared" si="7"/>
        <v>2.6068660000000002E-3</v>
      </c>
      <c r="H23" s="3">
        <f t="shared" si="3"/>
        <v>0.60204757505773687</v>
      </c>
      <c r="I23" s="8">
        <f t="shared" si="0"/>
        <v>0.30102378752886844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7">
        <v>43.68638</v>
      </c>
      <c r="C24" s="3">
        <f t="shared" si="1"/>
        <v>10.089233256351038</v>
      </c>
      <c r="D24" s="3">
        <f t="shared" si="6"/>
        <v>50.154946882217089</v>
      </c>
      <c r="E24" s="33">
        <v>0.02</v>
      </c>
      <c r="F24" s="9">
        <f t="shared" si="2"/>
        <v>8.7372760000000002E-4</v>
      </c>
      <c r="G24" s="15">
        <f t="shared" si="7"/>
        <v>7.8212390000000007E-3</v>
      </c>
      <c r="H24" s="3">
        <f t="shared" si="3"/>
        <v>1.8062907621247115</v>
      </c>
      <c r="I24" s="8">
        <f t="shared" si="0"/>
        <v>0.90314538106235576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7">
        <v>43.272279999999995</v>
      </c>
      <c r="C25" s="3">
        <f t="shared" si="1"/>
        <v>9.9935981524249407</v>
      </c>
      <c r="D25" s="3">
        <f t="shared" si="6"/>
        <v>50.131228637413386</v>
      </c>
      <c r="E25" s="35">
        <v>0.02</v>
      </c>
      <c r="F25" s="9">
        <f t="shared" si="2"/>
        <v>8.6544559999999994E-4</v>
      </c>
      <c r="G25" s="15">
        <f t="shared" si="7"/>
        <v>3.4716406000000004E-3</v>
      </c>
      <c r="H25" s="3">
        <f t="shared" si="3"/>
        <v>0.80176457274826807</v>
      </c>
      <c r="I25" s="8">
        <f t="shared" si="0"/>
        <v>0.40088228637413403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L18" sqref="L18:R22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36">
        <v>4.33</v>
      </c>
    </row>
    <row r="8" spans="1:25" x14ac:dyDescent="0.25">
      <c r="A8" s="1" t="s">
        <v>117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118</v>
      </c>
      <c r="F10" s="6" t="s">
        <v>119</v>
      </c>
      <c r="G10" s="6" t="s">
        <v>120</v>
      </c>
      <c r="H10" s="6" t="s">
        <v>121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118</v>
      </c>
      <c r="N10" s="29" t="s">
        <v>119</v>
      </c>
      <c r="O10" s="29" t="s">
        <v>120</v>
      </c>
      <c r="P10" s="29" t="s">
        <v>121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7">
        <v>43.302199999999999</v>
      </c>
      <c r="C11" s="3">
        <f>B11/B$7</f>
        <v>10.000508083140877</v>
      </c>
      <c r="D11" s="3">
        <f>C11</f>
        <v>10.000508083140877</v>
      </c>
      <c r="E11" s="33">
        <v>0.19</v>
      </c>
      <c r="F11" s="9">
        <f>B11*E11/1000</f>
        <v>8.2274180000000002E-3</v>
      </c>
      <c r="G11" s="9">
        <f>F11</f>
        <v>8.2274180000000002E-3</v>
      </c>
      <c r="H11" s="3">
        <f>G11/(B$7 /1000)</f>
        <v>1.900096535796767</v>
      </c>
      <c r="I11" s="8">
        <f t="shared" ref="I11:I25" si="0">H11/B$8*100</f>
        <v>0.95004826789838359</v>
      </c>
      <c r="J11" s="11">
        <f>(G11/G23)*100</f>
        <v>70.221103900581994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7">
        <v>43.364899999999999</v>
      </c>
      <c r="C12" s="3">
        <f t="shared" ref="C12:C25" si="1">B12/B$7</f>
        <v>10.014988452655889</v>
      </c>
      <c r="D12" s="3">
        <f>C12</f>
        <v>10.014988452655889</v>
      </c>
      <c r="E12" s="33">
        <v>0.19</v>
      </c>
      <c r="F12" s="9">
        <f t="shared" ref="F12:F25" si="2">B12*E12/1000</f>
        <v>8.2393310000000008E-3</v>
      </c>
      <c r="G12" s="9">
        <f>F12</f>
        <v>8.2393310000000008E-3</v>
      </c>
      <c r="H12" s="3">
        <f t="shared" ref="H12:H25" si="3">G12/(B$7 /1000)</f>
        <v>1.9028478060046192</v>
      </c>
      <c r="I12" s="8">
        <f t="shared" si="0"/>
        <v>0.95142390300230961</v>
      </c>
      <c r="J12" s="11">
        <f>(G12/G24)*100</f>
        <v>67.819741430728513</v>
      </c>
      <c r="K12" s="19">
        <v>1</v>
      </c>
      <c r="L12" s="22">
        <f t="shared" ref="L12:R12" si="4">AVERAGE(D11:D13)</f>
        <v>10.006004618937643</v>
      </c>
      <c r="M12" s="22">
        <f t="shared" si="4"/>
        <v>0.19000000000000003</v>
      </c>
      <c r="N12" s="22">
        <f t="shared" si="4"/>
        <v>8.2319400000000001E-3</v>
      </c>
      <c r="O12" s="22">
        <f t="shared" si="4"/>
        <v>8.2319400000000001E-3</v>
      </c>
      <c r="P12" s="22">
        <f t="shared" si="4"/>
        <v>1.9011408775981529</v>
      </c>
      <c r="Q12" s="22">
        <f t="shared" si="4"/>
        <v>0.95057043879907643</v>
      </c>
      <c r="R12" s="23">
        <f t="shared" si="4"/>
        <v>68.595106148623131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7">
        <v>43.310899999999997</v>
      </c>
      <c r="C13" s="3">
        <f t="shared" si="1"/>
        <v>10.002517321016166</v>
      </c>
      <c r="D13" s="3">
        <f>C13</f>
        <v>10.002517321016166</v>
      </c>
      <c r="E13" s="33">
        <v>0.19</v>
      </c>
      <c r="F13" s="9">
        <f t="shared" si="2"/>
        <v>8.2290709999999993E-3</v>
      </c>
      <c r="G13" s="9">
        <f>F13</f>
        <v>8.2290709999999993E-3</v>
      </c>
      <c r="H13" s="3">
        <f t="shared" si="3"/>
        <v>1.9004782909930715</v>
      </c>
      <c r="I13" s="8">
        <f t="shared" si="0"/>
        <v>0.95023914549653576</v>
      </c>
      <c r="J13" s="11">
        <f>(G13/G25)*100</f>
        <v>67.744473114558915</v>
      </c>
      <c r="K13" s="19">
        <v>2</v>
      </c>
      <c r="L13" s="22">
        <f t="shared" ref="L13:R13" si="5">AVERAGE(D14:D16)</f>
        <v>20.087193225558121</v>
      </c>
      <c r="M13" s="22">
        <f t="shared" si="5"/>
        <v>4.6666666666666669E-2</v>
      </c>
      <c r="N13" s="22">
        <f t="shared" si="5"/>
        <v>2.0364457333333333E-3</v>
      </c>
      <c r="O13" s="22">
        <f t="shared" si="5"/>
        <v>1.0268385733333335E-2</v>
      </c>
      <c r="P13" s="22">
        <f t="shared" si="5"/>
        <v>2.3714516705157815</v>
      </c>
      <c r="Q13" s="22">
        <f t="shared" si="5"/>
        <v>1.1857258352578908</v>
      </c>
      <c r="R13" s="23">
        <f t="shared" si="5"/>
        <v>85.535924221373193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43.839479999999995</v>
      </c>
      <c r="C14" s="3">
        <f t="shared" si="1"/>
        <v>10.124591224018474</v>
      </c>
      <c r="D14" s="3">
        <f t="shared" ref="D14:D25" si="6">D11+C14</f>
        <v>20.125099307159353</v>
      </c>
      <c r="E14" s="33">
        <v>0.04</v>
      </c>
      <c r="F14" s="9">
        <f t="shared" si="2"/>
        <v>1.7535792E-3</v>
      </c>
      <c r="G14" s="9">
        <f t="shared" ref="G14:G25" si="7">G11+F14</f>
        <v>9.9809972000000011E-3</v>
      </c>
      <c r="H14" s="3">
        <f t="shared" si="3"/>
        <v>2.3050801847575064</v>
      </c>
      <c r="I14" s="8">
        <f t="shared" si="0"/>
        <v>1.1525400923787532</v>
      </c>
      <c r="J14" s="11">
        <f>(G14/G23)*100</f>
        <v>85.187921825853266</v>
      </c>
      <c r="K14" s="19">
        <v>3</v>
      </c>
      <c r="L14" s="22">
        <f t="shared" ref="L14:R14" si="8">AVERAGE(D17:D19)</f>
        <v>30.095464203233252</v>
      </c>
      <c r="M14" s="22">
        <f t="shared" si="8"/>
        <v>0.02</v>
      </c>
      <c r="N14" s="22">
        <f t="shared" si="8"/>
        <v>8.6671626666666674E-4</v>
      </c>
      <c r="O14" s="22">
        <f t="shared" si="8"/>
        <v>1.1135102000000001E-2</v>
      </c>
      <c r="P14" s="22">
        <f t="shared" si="8"/>
        <v>2.5716170900692847</v>
      </c>
      <c r="Q14" s="22">
        <f t="shared" si="8"/>
        <v>1.2858085450346424</v>
      </c>
      <c r="R14" s="23">
        <f t="shared" si="8"/>
        <v>92.757997936301862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43.453680000000006</v>
      </c>
      <c r="C15" s="3">
        <f t="shared" si="1"/>
        <v>10.035491916859124</v>
      </c>
      <c r="D15" s="3">
        <f t="shared" si="6"/>
        <v>20.050480369515014</v>
      </c>
      <c r="E15" s="33">
        <v>0.05</v>
      </c>
      <c r="F15" s="9">
        <f t="shared" si="2"/>
        <v>2.1726840000000002E-3</v>
      </c>
      <c r="G15" s="9">
        <f t="shared" si="7"/>
        <v>1.0412015E-2</v>
      </c>
      <c r="H15" s="3">
        <f t="shared" si="3"/>
        <v>2.4046224018475755</v>
      </c>
      <c r="I15" s="8">
        <f t="shared" si="0"/>
        <v>1.2023112009237877</v>
      </c>
      <c r="J15" s="11">
        <f>(G15/G24)*100</f>
        <v>85.703580190292968</v>
      </c>
      <c r="K15" s="19">
        <v>4</v>
      </c>
      <c r="L15" s="22">
        <f t="shared" ref="L15:R15" si="9">AVERAGE(D20:D22)</f>
        <v>40.103735180908387</v>
      </c>
      <c r="M15" s="22">
        <f t="shared" si="9"/>
        <v>0.01</v>
      </c>
      <c r="N15" s="22">
        <f t="shared" si="9"/>
        <v>4.3335813333333337E-4</v>
      </c>
      <c r="O15" s="22">
        <f t="shared" si="9"/>
        <v>1.1568460133333333E-2</v>
      </c>
      <c r="P15" s="22">
        <f t="shared" si="9"/>
        <v>2.6716997998460355</v>
      </c>
      <c r="Q15" s="22">
        <f t="shared" si="9"/>
        <v>1.3358498999230177</v>
      </c>
      <c r="R15" s="23">
        <f t="shared" si="9"/>
        <v>96.369034793766176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43.661479999999997</v>
      </c>
      <c r="C16" s="3">
        <f t="shared" si="1"/>
        <v>10.083482678983833</v>
      </c>
      <c r="D16" s="3">
        <f t="shared" si="6"/>
        <v>20.085999999999999</v>
      </c>
      <c r="E16" s="33">
        <v>0.05</v>
      </c>
      <c r="F16" s="9">
        <f t="shared" si="2"/>
        <v>2.1830740000000001E-3</v>
      </c>
      <c r="G16" s="9">
        <f t="shared" si="7"/>
        <v>1.0412144999999999E-2</v>
      </c>
      <c r="H16" s="3">
        <f t="shared" si="3"/>
        <v>2.4046524249422632</v>
      </c>
      <c r="I16" s="8">
        <f t="shared" si="0"/>
        <v>1.2023262124711316</v>
      </c>
      <c r="J16" s="11">
        <f>(G16/G25)*100</f>
        <v>85.716270647973374</v>
      </c>
      <c r="K16" s="19">
        <v>5</v>
      </c>
      <c r="L16" s="22">
        <f t="shared" ref="L16:R16" si="10">AVERAGE(D23:D25)</f>
        <v>50.166517321016158</v>
      </c>
      <c r="M16" s="22">
        <f t="shared" si="10"/>
        <v>0.01</v>
      </c>
      <c r="N16" s="22">
        <f t="shared" si="10"/>
        <v>4.3571846666666671E-4</v>
      </c>
      <c r="O16" s="22">
        <f t="shared" si="10"/>
        <v>1.2004178599999998E-2</v>
      </c>
      <c r="P16" s="22">
        <f t="shared" si="10"/>
        <v>2.7723276212471135</v>
      </c>
      <c r="Q16" s="22">
        <f t="shared" si="10"/>
        <v>1.3861638106235568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43.262680000000003</v>
      </c>
      <c r="C17" s="3">
        <f t="shared" si="1"/>
        <v>9.9913810623556589</v>
      </c>
      <c r="D17" s="3">
        <f t="shared" si="6"/>
        <v>30.11648036951501</v>
      </c>
      <c r="E17" s="33">
        <v>0.02</v>
      </c>
      <c r="F17" s="9">
        <f t="shared" si="2"/>
        <v>8.6525360000000006E-4</v>
      </c>
      <c r="G17" s="9">
        <f t="shared" si="7"/>
        <v>1.0846250800000002E-2</v>
      </c>
      <c r="H17" s="3">
        <f t="shared" si="3"/>
        <v>2.5049078060046197</v>
      </c>
      <c r="I17" s="8">
        <f t="shared" si="0"/>
        <v>1.2524539030023099</v>
      </c>
      <c r="J17" s="11">
        <f>(G17/G23)*100</f>
        <v>92.572870900514687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43.332980000000006</v>
      </c>
      <c r="C18" s="3">
        <f t="shared" si="1"/>
        <v>10.007616628175521</v>
      </c>
      <c r="D18" s="3">
        <f t="shared" si="6"/>
        <v>30.058096997690534</v>
      </c>
      <c r="E18" s="33">
        <v>0.02</v>
      </c>
      <c r="F18" s="9">
        <f t="shared" si="2"/>
        <v>8.6665960000000019E-4</v>
      </c>
      <c r="G18" s="9">
        <f t="shared" si="7"/>
        <v>1.12786746E-2</v>
      </c>
      <c r="H18" s="3">
        <f t="shared" si="3"/>
        <v>2.6047747344110856</v>
      </c>
      <c r="I18" s="8">
        <f t="shared" si="0"/>
        <v>1.3023873672055428</v>
      </c>
      <c r="J18" s="11">
        <f>(G18/G24)*100</f>
        <v>92.837245530410812</v>
      </c>
      <c r="K18" s="19">
        <v>1</v>
      </c>
      <c r="L18" s="22">
        <f>_xlfn.STDEV.P(D11:D13)</f>
        <v>6.405269206815915E-3</v>
      </c>
      <c r="M18" s="22">
        <f>_xlfn.STDEV.P(E11:E13)</f>
        <v>2.7755575615628914E-17</v>
      </c>
      <c r="N18" s="22">
        <f>_xlfn.STDEV.S(F11:F13)</f>
        <v>6.4539339166129392E-6</v>
      </c>
      <c r="O18" s="22">
        <f>_xlfn.STDEV.S(G11:G13)</f>
        <v>6.4539339166129392E-6</v>
      </c>
      <c r="P18" s="22">
        <f>_xlfn.STDEV.S(H11:H13)</f>
        <v>1.4905159160768715E-3</v>
      </c>
      <c r="Q18" s="22">
        <f>_xlfn.STDEV.S(I11:I13)</f>
        <v>7.4525795803839681E-4</v>
      </c>
      <c r="R18" s="23">
        <f>_xlfn.STDEV.P(J11:J13)</f>
        <v>1.1501645815233534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43.411780000000007</v>
      </c>
      <c r="C19" s="3">
        <f t="shared" si="1"/>
        <v>10.025815242494227</v>
      </c>
      <c r="D19" s="3">
        <f t="shared" si="6"/>
        <v>30.111815242494224</v>
      </c>
      <c r="E19" s="33">
        <v>0.02</v>
      </c>
      <c r="F19" s="9">
        <f t="shared" si="2"/>
        <v>8.6823560000000017E-4</v>
      </c>
      <c r="G19" s="9">
        <f t="shared" si="7"/>
        <v>1.1280380599999999E-2</v>
      </c>
      <c r="H19" s="3">
        <f t="shared" si="3"/>
        <v>2.605168729792148</v>
      </c>
      <c r="I19" s="8">
        <f t="shared" si="0"/>
        <v>1.302584364896074</v>
      </c>
      <c r="J19" s="11">
        <f>(G19/G25)*100</f>
        <v>92.863877377980074</v>
      </c>
      <c r="K19" s="19">
        <v>2</v>
      </c>
      <c r="L19" s="22">
        <f>_xlfn.STDEV.P(D14:D16)</f>
        <v>3.0474736030760834E-2</v>
      </c>
      <c r="M19" s="22">
        <f>_xlfn.STDEV.P(E14:E16)</f>
        <v>4.7140452079103175E-3</v>
      </c>
      <c r="N19" s="22">
        <f>_xlfn.STDEV.S(F14:F16)</f>
        <v>2.4502468199145451E-4</v>
      </c>
      <c r="O19" s="22">
        <f>_xlfn.STDEV.S(G14:G16)</f>
        <v>2.4888577911084627E-4</v>
      </c>
      <c r="P19" s="22">
        <f>_xlfn.STDEV.S(H14:H16)</f>
        <v>5.7479394713821193E-2</v>
      </c>
      <c r="Q19" s="22">
        <f>_xlfn.STDEV.S(I14:I16)</f>
        <v>2.8739697356910596E-2</v>
      </c>
      <c r="R19" s="23">
        <f>_xlfn.STDEV.P(J14:J16)</f>
        <v>0.24612938656290159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8">
        <v>43.262680000000003</v>
      </c>
      <c r="C20" s="3">
        <f t="shared" si="1"/>
        <v>9.9913810623556589</v>
      </c>
      <c r="D20" s="3">
        <f t="shared" si="6"/>
        <v>40.107861431870667</v>
      </c>
      <c r="E20" s="33">
        <v>0.01</v>
      </c>
      <c r="F20" s="9">
        <f t="shared" si="2"/>
        <v>4.3262680000000003E-4</v>
      </c>
      <c r="G20" s="9">
        <f t="shared" si="7"/>
        <v>1.1278877600000002E-2</v>
      </c>
      <c r="H20" s="3">
        <f t="shared" si="3"/>
        <v>2.6048216166281764</v>
      </c>
      <c r="I20" s="8">
        <f t="shared" si="0"/>
        <v>1.3024108083140882</v>
      </c>
      <c r="J20" s="11">
        <f>(G20/G23)*100</f>
        <v>96.265345437845397</v>
      </c>
      <c r="K20" s="19">
        <v>3</v>
      </c>
      <c r="L20" s="22">
        <f>_xlfn.STDEV.P(D17:D19)</f>
        <v>2.6491154373791116E-2</v>
      </c>
      <c r="M20" s="22">
        <f>_xlfn.STDEV.P(E17:E19)</f>
        <v>0</v>
      </c>
      <c r="N20" s="22">
        <f>_xlfn.STDEV.S(F17:F19)</f>
        <v>1.4918074049063774E-6</v>
      </c>
      <c r="O20" s="22">
        <f>_xlfn.STDEV.S(G17:G19)</f>
        <v>2.5015393144038188E-4</v>
      </c>
      <c r="P20" s="22">
        <f>_xlfn.STDEV.S(H17:H19)</f>
        <v>5.7772270540503899E-2</v>
      </c>
      <c r="Q20" s="22">
        <f>_xlfn.STDEV.S(I17:I19)</f>
        <v>2.888613527025195E-2</v>
      </c>
      <c r="R20" s="23">
        <f>_xlfn.STDEV.P(J17:J19)</f>
        <v>0.13135531548880797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8">
        <v>43.332980000000006</v>
      </c>
      <c r="C21" s="3">
        <f t="shared" si="1"/>
        <v>10.007616628175521</v>
      </c>
      <c r="D21" s="3">
        <f t="shared" si="6"/>
        <v>40.065713625866053</v>
      </c>
      <c r="E21" s="33">
        <v>0.01</v>
      </c>
      <c r="F21" s="9">
        <f t="shared" si="2"/>
        <v>4.3332980000000009E-4</v>
      </c>
      <c r="G21" s="9">
        <f t="shared" si="7"/>
        <v>1.17120044E-2</v>
      </c>
      <c r="H21" s="3">
        <f t="shared" si="3"/>
        <v>2.7048509006928407</v>
      </c>
      <c r="I21" s="8">
        <f t="shared" si="0"/>
        <v>1.3524254503464204</v>
      </c>
      <c r="J21" s="11">
        <f>(G21/G24)*100</f>
        <v>96.404078200469741</v>
      </c>
      <c r="K21" s="19">
        <v>4</v>
      </c>
      <c r="L21" s="22">
        <f>_xlfn.STDEV.P(D20:D22)</f>
        <v>2.9504554640037262E-2</v>
      </c>
      <c r="M21" s="22">
        <f>_xlfn.STDEV.P(E20:E22)</f>
        <v>0</v>
      </c>
      <c r="N21" s="22">
        <f>_xlfn.STDEV.S(F20:F22)</f>
        <v>7.4590370245318868E-7</v>
      </c>
      <c r="O21" s="22">
        <f>_xlfn.STDEV.S(G20:G22)</f>
        <v>2.5078893061260184E-4</v>
      </c>
      <c r="P21" s="22">
        <f>_xlfn.STDEV.S(H20:H22)</f>
        <v>5.7918921619538523E-2</v>
      </c>
      <c r="Q21" s="22">
        <f>_xlfn.STDEV.S(I20:I22)</f>
        <v>2.8959460809769261E-2</v>
      </c>
      <c r="R21" s="23">
        <f>_xlfn.STDEV.P(J20:J22)</f>
        <v>7.4591753852986192E-2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8">
        <v>43.411780000000007</v>
      </c>
      <c r="C22" s="3">
        <f t="shared" si="1"/>
        <v>10.025815242494227</v>
      </c>
      <c r="D22" s="3">
        <f t="shared" si="6"/>
        <v>40.137630484988449</v>
      </c>
      <c r="E22" s="33">
        <v>0.01</v>
      </c>
      <c r="F22" s="9">
        <f t="shared" si="2"/>
        <v>4.3411780000000009E-4</v>
      </c>
      <c r="G22" s="9">
        <f t="shared" si="7"/>
        <v>1.1714498399999999E-2</v>
      </c>
      <c r="H22" s="3">
        <f t="shared" si="3"/>
        <v>2.7054268822170902</v>
      </c>
      <c r="I22" s="8">
        <f t="shared" si="0"/>
        <v>1.3527134411085451</v>
      </c>
      <c r="J22" s="11">
        <f>(G22/G25)*100</f>
        <v>96.437680742983417</v>
      </c>
      <c r="K22" s="24">
        <v>5</v>
      </c>
      <c r="L22" s="25">
        <f>_xlfn.STDEV.P(D23:D25)</f>
        <v>3.4520252976533536E-2</v>
      </c>
      <c r="M22" s="25">
        <f>_xlfn.STDEV.P(E23:E25)</f>
        <v>0</v>
      </c>
      <c r="N22" s="25">
        <f>_xlfn.STDEV.S(F23:F25)</f>
        <v>2.6181616323927428E-6</v>
      </c>
      <c r="O22" s="25">
        <f>_xlfn.STDEV.S(G23:G25)</f>
        <v>2.4918475543234819E-4</v>
      </c>
      <c r="P22" s="25">
        <f>_xlfn.STDEV.S(H23:H25)</f>
        <v>5.7548442363128824E-2</v>
      </c>
      <c r="Q22" s="25">
        <f>_xlfn.STDEV.S(I23:I25)</f>
        <v>2.8774221181564412E-2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7">
        <v>43.756879999999995</v>
      </c>
      <c r="C23" s="3">
        <f t="shared" si="1"/>
        <v>10.105515011547343</v>
      </c>
      <c r="D23" s="3">
        <f t="shared" si="6"/>
        <v>50.213376443418014</v>
      </c>
      <c r="E23" s="33">
        <v>0.01</v>
      </c>
      <c r="F23" s="9">
        <f t="shared" si="2"/>
        <v>4.375688E-4</v>
      </c>
      <c r="G23" s="15">
        <f t="shared" si="7"/>
        <v>1.1716446400000002E-2</v>
      </c>
      <c r="H23" s="3">
        <f t="shared" si="3"/>
        <v>2.7058767667436499</v>
      </c>
      <c r="I23" s="8">
        <f t="shared" si="0"/>
        <v>1.3529383833718249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7">
        <v>43.68638</v>
      </c>
      <c r="C24" s="3">
        <f t="shared" si="1"/>
        <v>10.089233256351038</v>
      </c>
      <c r="D24" s="3">
        <f t="shared" si="6"/>
        <v>50.154946882217089</v>
      </c>
      <c r="E24" s="33">
        <v>0.01</v>
      </c>
      <c r="F24" s="9">
        <f t="shared" si="2"/>
        <v>4.3686380000000001E-4</v>
      </c>
      <c r="G24" s="15">
        <f t="shared" si="7"/>
        <v>1.2148868199999999E-2</v>
      </c>
      <c r="H24" s="3">
        <f t="shared" si="3"/>
        <v>2.8057432332563512</v>
      </c>
      <c r="I24" s="8">
        <f t="shared" si="0"/>
        <v>1.4028716166281756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7">
        <v>43.272279999999995</v>
      </c>
      <c r="C25" s="3">
        <f t="shared" si="1"/>
        <v>9.9935981524249407</v>
      </c>
      <c r="D25" s="3">
        <f t="shared" si="6"/>
        <v>50.131228637413386</v>
      </c>
      <c r="E25" s="35">
        <v>0.01</v>
      </c>
      <c r="F25" s="9">
        <f t="shared" si="2"/>
        <v>4.3272279999999997E-4</v>
      </c>
      <c r="G25" s="15">
        <f t="shared" si="7"/>
        <v>1.2147221199999999E-2</v>
      </c>
      <c r="H25" s="3">
        <f t="shared" si="3"/>
        <v>2.8053628637413395</v>
      </c>
      <c r="I25" s="8">
        <f t="shared" si="0"/>
        <v>1.4026814318706697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L18" sqref="L18:R22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36">
        <v>4.33</v>
      </c>
    </row>
    <row r="8" spans="1:25" x14ac:dyDescent="0.25">
      <c r="A8" s="1" t="s">
        <v>122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123</v>
      </c>
      <c r="F10" s="6" t="s">
        <v>124</v>
      </c>
      <c r="G10" s="6" t="s">
        <v>125</v>
      </c>
      <c r="H10" s="6" t="s">
        <v>126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123</v>
      </c>
      <c r="N10" s="29" t="s">
        <v>124</v>
      </c>
      <c r="O10" s="29" t="s">
        <v>125</v>
      </c>
      <c r="P10" s="29" t="s">
        <v>126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7">
        <v>43.302199999999999</v>
      </c>
      <c r="C11" s="3">
        <f>B11/B$7</f>
        <v>10.000508083140877</v>
      </c>
      <c r="D11" s="3">
        <f>C11</f>
        <v>10.000508083140877</v>
      </c>
      <c r="E11" s="33">
        <v>0.03</v>
      </c>
      <c r="F11" s="9">
        <f>B11*E11/1000</f>
        <v>1.2990659999999998E-3</v>
      </c>
      <c r="G11" s="9">
        <f>F11</f>
        <v>1.2990659999999998E-3</v>
      </c>
      <c r="H11" s="3">
        <f>G11/(B$7 /1000)</f>
        <v>0.30001524249422629</v>
      </c>
      <c r="I11" s="8">
        <f t="shared" ref="I11:I25" si="0">H11/B$8*100</f>
        <v>0.15000762124711314</v>
      </c>
      <c r="J11" s="11">
        <f>(G11/G23)*100</f>
        <v>29.865648653070199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7">
        <v>43.364899999999999</v>
      </c>
      <c r="C12" s="3">
        <f t="shared" ref="C12:C25" si="1">B12/B$7</f>
        <v>10.014988452655889</v>
      </c>
      <c r="D12" s="3">
        <f>C12</f>
        <v>10.014988452655889</v>
      </c>
      <c r="E12" s="33">
        <v>0.02</v>
      </c>
      <c r="F12" s="9">
        <f t="shared" ref="F12:F25" si="2">B12*E12/1000</f>
        <v>8.6729799999999996E-4</v>
      </c>
      <c r="G12" s="9">
        <f>F12</f>
        <v>8.6729799999999996E-4</v>
      </c>
      <c r="H12" s="3">
        <f t="shared" ref="H12:H25" si="3">G12/(B$7 /1000)</f>
        <v>0.2002997690531178</v>
      </c>
      <c r="I12" s="8">
        <f t="shared" si="0"/>
        <v>0.1001498845265589</v>
      </c>
      <c r="J12" s="11">
        <f>(G12/G24)*100</f>
        <v>22.201097611690869</v>
      </c>
      <c r="K12" s="19">
        <v>1</v>
      </c>
      <c r="L12" s="22">
        <f t="shared" ref="L12:R12" si="4">AVERAGE(D11:D13)</f>
        <v>10.006004618937643</v>
      </c>
      <c r="M12" s="22">
        <f t="shared" si="4"/>
        <v>2.6666666666666668E-2</v>
      </c>
      <c r="N12" s="22">
        <f t="shared" si="4"/>
        <v>1.1552303333333331E-3</v>
      </c>
      <c r="O12" s="22">
        <f t="shared" si="4"/>
        <v>1.1552303333333331E-3</v>
      </c>
      <c r="P12" s="22">
        <f t="shared" si="4"/>
        <v>0.26679684372594298</v>
      </c>
      <c r="Q12" s="22">
        <f t="shared" si="4"/>
        <v>0.13339842186297149</v>
      </c>
      <c r="R12" s="23">
        <f t="shared" si="4"/>
        <v>26.419539398843622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7">
        <v>43.310899999999997</v>
      </c>
      <c r="C13" s="3">
        <f t="shared" si="1"/>
        <v>10.002517321016166</v>
      </c>
      <c r="D13" s="3">
        <f>C13</f>
        <v>10.002517321016166</v>
      </c>
      <c r="E13" s="33">
        <v>0.03</v>
      </c>
      <c r="F13" s="9">
        <f t="shared" si="2"/>
        <v>1.2993269999999999E-3</v>
      </c>
      <c r="G13" s="9">
        <f>F13</f>
        <v>1.2993269999999999E-3</v>
      </c>
      <c r="H13" s="3">
        <f t="shared" si="3"/>
        <v>0.30007551963048495</v>
      </c>
      <c r="I13" s="8">
        <f t="shared" si="0"/>
        <v>0.15003775981524248</v>
      </c>
      <c r="J13" s="11">
        <f>(G13/G25)*100</f>
        <v>27.1918719317698</v>
      </c>
      <c r="K13" s="19">
        <v>2</v>
      </c>
      <c r="L13" s="22">
        <f t="shared" ref="L13:R13" si="5">AVERAGE(D14:D16)</f>
        <v>20.087193225558121</v>
      </c>
      <c r="M13" s="22">
        <f t="shared" si="5"/>
        <v>2.6666666666666668E-2</v>
      </c>
      <c r="N13" s="22">
        <f t="shared" si="5"/>
        <v>1.1647007999999999E-3</v>
      </c>
      <c r="O13" s="22">
        <f t="shared" si="5"/>
        <v>2.3199311333333334E-3</v>
      </c>
      <c r="P13" s="22">
        <f t="shared" si="5"/>
        <v>0.53578086220169363</v>
      </c>
      <c r="Q13" s="22">
        <f t="shared" si="5"/>
        <v>0.26789043110084682</v>
      </c>
      <c r="R13" s="23">
        <f t="shared" si="5"/>
        <v>53.051118762382124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43.839479999999995</v>
      </c>
      <c r="C14" s="3">
        <f t="shared" si="1"/>
        <v>10.124591224018474</v>
      </c>
      <c r="D14" s="3">
        <f t="shared" ref="D14:D25" si="6">D11+C14</f>
        <v>20.125099307159353</v>
      </c>
      <c r="E14" s="33">
        <v>0.03</v>
      </c>
      <c r="F14" s="9">
        <f t="shared" si="2"/>
        <v>1.3151843999999998E-3</v>
      </c>
      <c r="G14" s="9">
        <f t="shared" ref="G14:G25" si="7">G11+F14</f>
        <v>2.6142503999999995E-3</v>
      </c>
      <c r="H14" s="3">
        <f t="shared" si="3"/>
        <v>0.60375297921478055</v>
      </c>
      <c r="I14" s="8">
        <f t="shared" si="0"/>
        <v>0.30187648960739027</v>
      </c>
      <c r="J14" s="11">
        <f>(G14/G23)*100</f>
        <v>60.101860827354599</v>
      </c>
      <c r="K14" s="19">
        <v>3</v>
      </c>
      <c r="L14" s="22">
        <f t="shared" ref="L14:R14" si="8">AVERAGE(D17:D19)</f>
        <v>30.095464203233252</v>
      </c>
      <c r="M14" s="22">
        <f t="shared" si="8"/>
        <v>0.02</v>
      </c>
      <c r="N14" s="22">
        <f t="shared" si="8"/>
        <v>8.6671626666666674E-4</v>
      </c>
      <c r="O14" s="22">
        <f t="shared" si="8"/>
        <v>3.1866474000000005E-3</v>
      </c>
      <c r="P14" s="22">
        <f t="shared" si="8"/>
        <v>0.73594628175519639</v>
      </c>
      <c r="Q14" s="22">
        <f t="shared" si="8"/>
        <v>0.36797314087759819</v>
      </c>
      <c r="R14" s="23">
        <f t="shared" si="8"/>
        <v>73.133503821323799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43.453680000000006</v>
      </c>
      <c r="C15" s="3">
        <f t="shared" si="1"/>
        <v>10.035491916859124</v>
      </c>
      <c r="D15" s="3">
        <f t="shared" si="6"/>
        <v>20.050480369515014</v>
      </c>
      <c r="E15" s="33">
        <v>0.02</v>
      </c>
      <c r="F15" s="9">
        <f t="shared" si="2"/>
        <v>8.6907360000000014E-4</v>
      </c>
      <c r="G15" s="9">
        <f t="shared" si="7"/>
        <v>1.7363716000000002E-3</v>
      </c>
      <c r="H15" s="3">
        <f t="shared" si="3"/>
        <v>0.40100960739030034</v>
      </c>
      <c r="I15" s="8">
        <f t="shared" si="0"/>
        <v>0.20050480369515014</v>
      </c>
      <c r="J15" s="11">
        <f>(G15/G24)*100</f>
        <v>44.447647039158241</v>
      </c>
      <c r="K15" s="19">
        <v>4</v>
      </c>
      <c r="L15" s="22">
        <f t="shared" ref="L15:R15" si="9">AVERAGE(D20:D22)</f>
        <v>40.103735180908387</v>
      </c>
      <c r="M15" s="22">
        <f t="shared" si="9"/>
        <v>1.6666666666666666E-2</v>
      </c>
      <c r="N15" s="22">
        <f t="shared" si="9"/>
        <v>7.2250733333333354E-4</v>
      </c>
      <c r="O15" s="22">
        <f t="shared" si="9"/>
        <v>3.9091547333333339E-3</v>
      </c>
      <c r="P15" s="22">
        <f t="shared" si="9"/>
        <v>0.90280709776751367</v>
      </c>
      <c r="Q15" s="22">
        <f t="shared" si="9"/>
        <v>0.45140354888375683</v>
      </c>
      <c r="R15" s="23">
        <f t="shared" si="9"/>
        <v>89.900512036004031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43.661479999999997</v>
      </c>
      <c r="C16" s="3">
        <f t="shared" si="1"/>
        <v>10.083482678983833</v>
      </c>
      <c r="D16" s="3">
        <f t="shared" si="6"/>
        <v>20.085999999999999</v>
      </c>
      <c r="E16" s="33">
        <v>0.03</v>
      </c>
      <c r="F16" s="9">
        <f t="shared" si="2"/>
        <v>1.3098443999999998E-3</v>
      </c>
      <c r="G16" s="9">
        <f t="shared" si="7"/>
        <v>2.6091713999999997E-3</v>
      </c>
      <c r="H16" s="3">
        <f t="shared" si="3"/>
        <v>0.60258</v>
      </c>
      <c r="I16" s="8">
        <f t="shared" si="0"/>
        <v>0.30129</v>
      </c>
      <c r="J16" s="11">
        <f>(G16/G25)*100</f>
        <v>54.60384842063354</v>
      </c>
      <c r="K16" s="19">
        <v>5</v>
      </c>
      <c r="L16" s="22">
        <f t="shared" ref="L16:R16" si="10">AVERAGE(D23:D25)</f>
        <v>50.166517321016158</v>
      </c>
      <c r="M16" s="22">
        <f t="shared" si="10"/>
        <v>0.01</v>
      </c>
      <c r="N16" s="22">
        <f t="shared" si="10"/>
        <v>4.3571846666666671E-4</v>
      </c>
      <c r="O16" s="22">
        <f t="shared" si="10"/>
        <v>4.3448732000000009E-3</v>
      </c>
      <c r="P16" s="22">
        <f t="shared" si="10"/>
        <v>1.0034349191685914</v>
      </c>
      <c r="Q16" s="22">
        <f t="shared" si="10"/>
        <v>0.5017174595842957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43.262680000000003</v>
      </c>
      <c r="C17" s="3">
        <f t="shared" si="1"/>
        <v>9.9913810623556589</v>
      </c>
      <c r="D17" s="3">
        <f t="shared" si="6"/>
        <v>30.11648036951501</v>
      </c>
      <c r="E17" s="33">
        <v>0.02</v>
      </c>
      <c r="F17" s="9">
        <f t="shared" si="2"/>
        <v>8.6525360000000006E-4</v>
      </c>
      <c r="G17" s="9">
        <f t="shared" si="7"/>
        <v>3.4795039999999996E-3</v>
      </c>
      <c r="H17" s="3">
        <f t="shared" si="3"/>
        <v>0.80358060046189372</v>
      </c>
      <c r="I17" s="8">
        <f t="shared" si="0"/>
        <v>0.40179030023094686</v>
      </c>
      <c r="J17" s="11">
        <f>(G17/G23)*100</f>
        <v>79.99412189292336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43.332980000000006</v>
      </c>
      <c r="C18" s="3">
        <f t="shared" si="1"/>
        <v>10.007616628175521</v>
      </c>
      <c r="D18" s="3">
        <f t="shared" si="6"/>
        <v>30.058096997690534</v>
      </c>
      <c r="E18" s="33">
        <v>0.02</v>
      </c>
      <c r="F18" s="9">
        <f t="shared" si="2"/>
        <v>8.6665960000000019E-4</v>
      </c>
      <c r="G18" s="9">
        <f t="shared" si="7"/>
        <v>2.6030312000000005E-3</v>
      </c>
      <c r="H18" s="3">
        <f t="shared" si="3"/>
        <v>0.60116193995381084</v>
      </c>
      <c r="I18" s="8">
        <f t="shared" si="0"/>
        <v>0.30058096997690542</v>
      </c>
      <c r="J18" s="11">
        <f>(G18/G24)*100</f>
        <v>66.632402885140777</v>
      </c>
      <c r="K18" s="19">
        <v>1</v>
      </c>
      <c r="L18" s="22">
        <f>_xlfn.STDEV.P(D11:D13)</f>
        <v>6.405269206815915E-3</v>
      </c>
      <c r="M18" s="22">
        <f>_xlfn.STDEV.P(E11:E13)</f>
        <v>4.7140452079103157E-3</v>
      </c>
      <c r="N18" s="22">
        <f>_xlfn.STDEV.S(F11:F13)</f>
        <v>2.4935674938596165E-4</v>
      </c>
      <c r="O18" s="22">
        <f>_xlfn.STDEV.S(G11:G13)</f>
        <v>2.4935674938596165E-4</v>
      </c>
      <c r="P18" s="22">
        <f>_xlfn.STDEV.S(H11:H13)</f>
        <v>5.758816383047638E-2</v>
      </c>
      <c r="Q18" s="22">
        <f>_xlfn.STDEV.S(I11:I13)</f>
        <v>2.879408191523819E-2</v>
      </c>
      <c r="R18" s="23">
        <f>_xlfn.STDEV.P(J11:J13)</f>
        <v>3.1763405382651091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43.411780000000007</v>
      </c>
      <c r="C19" s="3">
        <f t="shared" si="1"/>
        <v>10.025815242494227</v>
      </c>
      <c r="D19" s="3">
        <f t="shared" si="6"/>
        <v>30.111815242494224</v>
      </c>
      <c r="E19" s="33">
        <v>0.02</v>
      </c>
      <c r="F19" s="9">
        <f t="shared" si="2"/>
        <v>8.6823560000000017E-4</v>
      </c>
      <c r="G19" s="9">
        <f t="shared" si="7"/>
        <v>3.4774070000000001E-3</v>
      </c>
      <c r="H19" s="3">
        <f t="shared" si="3"/>
        <v>0.80309630484988459</v>
      </c>
      <c r="I19" s="8">
        <f t="shared" si="0"/>
        <v>0.4015481524249423</v>
      </c>
      <c r="J19" s="11">
        <f>(G19/G25)*100</f>
        <v>72.773986685907261</v>
      </c>
      <c r="K19" s="19">
        <v>2</v>
      </c>
      <c r="L19" s="22">
        <f>_xlfn.STDEV.P(D14:D16)</f>
        <v>3.0474736030760834E-2</v>
      </c>
      <c r="M19" s="22">
        <f>_xlfn.STDEV.P(E14:E16)</f>
        <v>4.7140452079103157E-3</v>
      </c>
      <c r="N19" s="22">
        <f>_xlfn.STDEV.S(F14:F16)</f>
        <v>2.5603458738006455E-4</v>
      </c>
      <c r="O19" s="22">
        <f>_xlfn.STDEV.S(G14:G16)</f>
        <v>5.0538376088712326E-4</v>
      </c>
      <c r="P19" s="22">
        <f>_xlfn.STDEV.S(H14:H16)</f>
        <v>0.11671680390002837</v>
      </c>
      <c r="Q19" s="22">
        <f>_xlfn.STDEV.S(I14:I16)</f>
        <v>5.8358401950013947E-2</v>
      </c>
      <c r="R19" s="23">
        <f>_xlfn.STDEV.P(J14:J16)</f>
        <v>6.4844341503506229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8">
        <v>43.262680000000003</v>
      </c>
      <c r="C20" s="3">
        <f t="shared" si="1"/>
        <v>9.9913810623556589</v>
      </c>
      <c r="D20" s="3">
        <f t="shared" si="6"/>
        <v>40.107861431870667</v>
      </c>
      <c r="E20" s="33">
        <v>0.01</v>
      </c>
      <c r="F20" s="9">
        <f t="shared" si="2"/>
        <v>4.3262680000000003E-4</v>
      </c>
      <c r="G20" s="9">
        <f t="shared" si="7"/>
        <v>3.9121308E-3</v>
      </c>
      <c r="H20" s="3">
        <f t="shared" si="3"/>
        <v>0.90349441108545048</v>
      </c>
      <c r="I20" s="8">
        <f t="shared" si="0"/>
        <v>0.45174720554272518</v>
      </c>
      <c r="J20" s="11">
        <f>(G20/G23)*100</f>
        <v>89.940252425707754</v>
      </c>
      <c r="K20" s="19">
        <v>3</v>
      </c>
      <c r="L20" s="22">
        <f>_xlfn.STDEV.P(D17:D19)</f>
        <v>2.6491154373791116E-2</v>
      </c>
      <c r="M20" s="22">
        <f>_xlfn.STDEV.P(E17:E19)</f>
        <v>0</v>
      </c>
      <c r="N20" s="22">
        <f>_xlfn.STDEV.S(F17:F19)</f>
        <v>1.4918074049063774E-6</v>
      </c>
      <c r="O20" s="22">
        <f>_xlfn.STDEV.S(G17:G19)</f>
        <v>5.0542754280814535E-4</v>
      </c>
      <c r="P20" s="22">
        <f>_xlfn.STDEV.S(H17:H19)</f>
        <v>0.11672691519818554</v>
      </c>
      <c r="Q20" s="22">
        <f>_xlfn.STDEV.S(I17:I19)</f>
        <v>5.8363457599092769E-2</v>
      </c>
      <c r="R20" s="23">
        <f>_xlfn.STDEV.P(J17:J19)</f>
        <v>5.4608194219505295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8">
        <v>43.332980000000006</v>
      </c>
      <c r="C21" s="3">
        <f t="shared" si="1"/>
        <v>10.007616628175521</v>
      </c>
      <c r="D21" s="3">
        <f t="shared" si="6"/>
        <v>40.065713625866053</v>
      </c>
      <c r="E21" s="33">
        <v>0.02</v>
      </c>
      <c r="F21" s="9">
        <f t="shared" si="2"/>
        <v>8.6665960000000019E-4</v>
      </c>
      <c r="G21" s="9">
        <f t="shared" si="7"/>
        <v>3.4696908000000008E-3</v>
      </c>
      <c r="H21" s="3">
        <f t="shared" si="3"/>
        <v>0.80131427251732124</v>
      </c>
      <c r="I21" s="8">
        <f t="shared" si="0"/>
        <v>0.40065713625866062</v>
      </c>
      <c r="J21" s="11">
        <f>(G21/G24)*100</f>
        <v>88.817158731123342</v>
      </c>
      <c r="K21" s="19">
        <v>4</v>
      </c>
      <c r="L21" s="22">
        <f>_xlfn.STDEV.P(D20:D22)</f>
        <v>2.9504554640037262E-2</v>
      </c>
      <c r="M21" s="22">
        <f>_xlfn.STDEV.P(E20:E22)</f>
        <v>4.7140452079103123E-3</v>
      </c>
      <c r="N21" s="22">
        <f>_xlfn.STDEV.S(F20:F22)</f>
        <v>2.5104514265010861E-4</v>
      </c>
      <c r="O21" s="22">
        <f>_xlfn.STDEV.S(G20:G22)</f>
        <v>4.3798348337627208E-4</v>
      </c>
      <c r="P21" s="22">
        <f>_xlfn.STDEV.S(H20:H22)</f>
        <v>0.10115091994833078</v>
      </c>
      <c r="Q21" s="22">
        <f>_xlfn.STDEV.S(I20:I22)</f>
        <v>5.057545997416539E-2</v>
      </c>
      <c r="R21" s="23">
        <f>_xlfn.STDEV.P(J20:J22)</f>
        <v>0.86878489829069239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8">
        <v>43.411780000000007</v>
      </c>
      <c r="C22" s="3">
        <f t="shared" si="1"/>
        <v>10.025815242494227</v>
      </c>
      <c r="D22" s="3">
        <f t="shared" si="6"/>
        <v>40.137630484988449</v>
      </c>
      <c r="E22" s="33">
        <v>0.02</v>
      </c>
      <c r="F22" s="9">
        <f t="shared" si="2"/>
        <v>8.6823560000000017E-4</v>
      </c>
      <c r="G22" s="9">
        <f t="shared" si="7"/>
        <v>4.3456426000000005E-3</v>
      </c>
      <c r="H22" s="3">
        <f t="shared" si="3"/>
        <v>1.0036126096997693</v>
      </c>
      <c r="I22" s="8">
        <f t="shared" si="0"/>
        <v>0.50180630484988464</v>
      </c>
      <c r="J22" s="11">
        <f>(G22/G25)*100</f>
        <v>90.94412495118101</v>
      </c>
      <c r="K22" s="24">
        <v>5</v>
      </c>
      <c r="L22" s="25">
        <f>_xlfn.STDEV.P(D23:D25)</f>
        <v>3.4520252976533536E-2</v>
      </c>
      <c r="M22" s="25">
        <f>_xlfn.STDEV.P(E23:E25)</f>
        <v>0</v>
      </c>
      <c r="N22" s="25">
        <f>_xlfn.STDEV.S(F23:F25)</f>
        <v>2.6181616323927428E-6</v>
      </c>
      <c r="O22" s="25">
        <f>_xlfn.STDEV.S(G23:G25)</f>
        <v>4.3592543898226453E-4</v>
      </c>
      <c r="P22" s="25">
        <f>_xlfn.STDEV.S(H23:H25)</f>
        <v>0.10067562101207039</v>
      </c>
      <c r="Q22" s="25">
        <f>_xlfn.STDEV.S(I23:I25)</f>
        <v>5.0337810506035197E-2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7">
        <v>43.756879999999995</v>
      </c>
      <c r="C23" s="3">
        <f t="shared" si="1"/>
        <v>10.105515011547343</v>
      </c>
      <c r="D23" s="3">
        <f t="shared" si="6"/>
        <v>50.213376443418014</v>
      </c>
      <c r="E23" s="33">
        <v>0.01</v>
      </c>
      <c r="F23" s="9">
        <f t="shared" si="2"/>
        <v>4.375688E-4</v>
      </c>
      <c r="G23" s="15">
        <f t="shared" si="7"/>
        <v>4.3496995999999996E-3</v>
      </c>
      <c r="H23" s="3">
        <f t="shared" si="3"/>
        <v>1.0045495612009239</v>
      </c>
      <c r="I23" s="8">
        <f t="shared" si="0"/>
        <v>0.50227478060046193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7">
        <v>43.68638</v>
      </c>
      <c r="C24" s="3">
        <f t="shared" si="1"/>
        <v>10.089233256351038</v>
      </c>
      <c r="D24" s="3">
        <f t="shared" si="6"/>
        <v>50.154946882217089</v>
      </c>
      <c r="E24" s="33">
        <v>0.01</v>
      </c>
      <c r="F24" s="9">
        <f t="shared" si="2"/>
        <v>4.3686380000000001E-4</v>
      </c>
      <c r="G24" s="15">
        <f t="shared" si="7"/>
        <v>3.9065546000000007E-3</v>
      </c>
      <c r="H24" s="3">
        <f t="shared" si="3"/>
        <v>0.90220660508083161</v>
      </c>
      <c r="I24" s="8">
        <f t="shared" si="0"/>
        <v>0.45110330254041581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7">
        <v>43.272279999999995</v>
      </c>
      <c r="C25" s="3">
        <f t="shared" si="1"/>
        <v>9.9935981524249407</v>
      </c>
      <c r="D25" s="3">
        <f t="shared" si="6"/>
        <v>50.131228637413386</v>
      </c>
      <c r="E25" s="35">
        <v>0.01</v>
      </c>
      <c r="F25" s="9">
        <f t="shared" si="2"/>
        <v>4.3272279999999997E-4</v>
      </c>
      <c r="G25" s="15">
        <f t="shared" si="7"/>
        <v>4.7783654000000007E-3</v>
      </c>
      <c r="H25" s="3">
        <f t="shared" si="3"/>
        <v>1.1035485912240188</v>
      </c>
      <c r="I25" s="8">
        <f t="shared" si="0"/>
        <v>0.55177429561200941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L18" sqref="L18:R22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36">
        <v>4.33</v>
      </c>
    </row>
    <row r="8" spans="1:25" x14ac:dyDescent="0.25">
      <c r="A8" s="1" t="s">
        <v>52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32</v>
      </c>
      <c r="C10" s="5" t="s">
        <v>5</v>
      </c>
      <c r="D10" s="5" t="s">
        <v>6</v>
      </c>
      <c r="E10" s="6" t="s">
        <v>53</v>
      </c>
      <c r="F10" s="6" t="s">
        <v>54</v>
      </c>
      <c r="G10" s="6" t="s">
        <v>55</v>
      </c>
      <c r="H10" s="6" t="s">
        <v>56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53</v>
      </c>
      <c r="N10" s="29" t="s">
        <v>54</v>
      </c>
      <c r="O10" s="29" t="s">
        <v>55</v>
      </c>
      <c r="P10" s="29" t="s">
        <v>56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7">
        <v>43.302199999999999</v>
      </c>
      <c r="C11" s="3">
        <f>B11/B$7</f>
        <v>10.000508083140877</v>
      </c>
      <c r="D11" s="3">
        <f>C11</f>
        <v>10.000508083140877</v>
      </c>
      <c r="E11" s="33">
        <v>3.11</v>
      </c>
      <c r="F11" s="9">
        <f>B11*E11/1000</f>
        <v>0.13466984199999998</v>
      </c>
      <c r="G11" s="9">
        <f>F11</f>
        <v>0.13466984199999998</v>
      </c>
      <c r="H11" s="3">
        <f>G11/(B$7 /1000)</f>
        <v>31.101580138568128</v>
      </c>
      <c r="I11" s="8">
        <f t="shared" ref="I11:I25" si="0">H11/B$8*100</f>
        <v>15.550790069284066</v>
      </c>
      <c r="J11" s="11">
        <f>(G11/G23)*100</f>
        <v>28.138660427274786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7">
        <v>43.364899999999999</v>
      </c>
      <c r="C12" s="3">
        <f t="shared" ref="C12:C25" si="1">B12/B$7</f>
        <v>10.014988452655889</v>
      </c>
      <c r="D12" s="3">
        <f>C12</f>
        <v>10.014988452655889</v>
      </c>
      <c r="E12" s="33">
        <v>3.12</v>
      </c>
      <c r="F12" s="9">
        <f t="shared" ref="F12:F25" si="2">B12*E12/1000</f>
        <v>0.13529848799999999</v>
      </c>
      <c r="G12" s="9">
        <f>F12</f>
        <v>0.13529848799999999</v>
      </c>
      <c r="H12" s="3">
        <f t="shared" ref="H12:H25" si="3">G12/(B$7 /1000)</f>
        <v>31.246763972286374</v>
      </c>
      <c r="I12" s="8">
        <f t="shared" si="0"/>
        <v>15.623381986143187</v>
      </c>
      <c r="J12" s="11">
        <f>(G12/G24)*100</f>
        <v>26.931797524013739</v>
      </c>
      <c r="K12" s="19">
        <v>1</v>
      </c>
      <c r="L12" s="22">
        <f t="shared" ref="L12:R12" si="4">AVERAGE(D11:D13)</f>
        <v>10.006004618937643</v>
      </c>
      <c r="M12" s="22">
        <f t="shared" si="4"/>
        <v>3.0966666666666671</v>
      </c>
      <c r="N12" s="22">
        <f t="shared" si="4"/>
        <v>0.13416656133333332</v>
      </c>
      <c r="O12" s="22">
        <f t="shared" si="4"/>
        <v>0.13416656133333332</v>
      </c>
      <c r="P12" s="22">
        <f t="shared" si="4"/>
        <v>30.985349037721324</v>
      </c>
      <c r="Q12" s="22">
        <f t="shared" si="4"/>
        <v>15.492674518860662</v>
      </c>
      <c r="R12" s="23">
        <f t="shared" si="4"/>
        <v>27.236337806759177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7">
        <v>43.310899999999997</v>
      </c>
      <c r="C13" s="3">
        <f t="shared" si="1"/>
        <v>10.002517321016166</v>
      </c>
      <c r="D13" s="3">
        <f>C13</f>
        <v>10.002517321016166</v>
      </c>
      <c r="E13" s="33">
        <v>3.06</v>
      </c>
      <c r="F13" s="9">
        <f t="shared" si="2"/>
        <v>0.13253135399999999</v>
      </c>
      <c r="G13" s="9">
        <f>F13</f>
        <v>0.13253135399999999</v>
      </c>
      <c r="H13" s="3">
        <f t="shared" si="3"/>
        <v>30.607703002309471</v>
      </c>
      <c r="I13" s="8">
        <f t="shared" si="0"/>
        <v>15.303851501154735</v>
      </c>
      <c r="J13" s="11">
        <f>(G13/G25)*100</f>
        <v>26.638555468989004</v>
      </c>
      <c r="K13" s="19">
        <v>2</v>
      </c>
      <c r="L13" s="22">
        <f t="shared" ref="L13:R13" si="5">AVERAGE(D14:D16)</f>
        <v>20.087193225558121</v>
      </c>
      <c r="M13" s="22">
        <f t="shared" si="5"/>
        <v>2.2666666666666666</v>
      </c>
      <c r="N13" s="22">
        <f t="shared" si="5"/>
        <v>9.8942089999999996E-2</v>
      </c>
      <c r="O13" s="22">
        <f>AVERAGE(G14:G16)</f>
        <v>0.23310865133333333</v>
      </c>
      <c r="P13" s="22">
        <f t="shared" si="5"/>
        <v>53.835716243264052</v>
      </c>
      <c r="Q13" s="22">
        <f t="shared" si="5"/>
        <v>26.917858121632026</v>
      </c>
      <c r="R13" s="23">
        <f t="shared" si="5"/>
        <v>47.316239025199046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43.839479999999995</v>
      </c>
      <c r="C14" s="3">
        <f t="shared" si="1"/>
        <v>10.124591224018474</v>
      </c>
      <c r="D14" s="3">
        <f t="shared" ref="D14:D25" si="6">D11+C14</f>
        <v>20.125099307159353</v>
      </c>
      <c r="E14" s="33">
        <v>2.2000000000000002</v>
      </c>
      <c r="F14" s="9">
        <f t="shared" si="2"/>
        <v>9.6446855999999997E-2</v>
      </c>
      <c r="G14" s="9">
        <f t="shared" ref="G14:G25" si="7">G11+F14</f>
        <v>0.23111669799999998</v>
      </c>
      <c r="H14" s="3">
        <f t="shared" si="3"/>
        <v>53.375680831408779</v>
      </c>
      <c r="I14" s="8">
        <f t="shared" si="0"/>
        <v>26.68784041570439</v>
      </c>
      <c r="J14" s="11">
        <f>(G14/G23)*100</f>
        <v>48.290799094388312</v>
      </c>
      <c r="K14" s="19">
        <v>3</v>
      </c>
      <c r="L14" s="22">
        <f t="shared" ref="L14:R14" si="8">AVERAGE(D17:D19)</f>
        <v>30.095464203233252</v>
      </c>
      <c r="M14" s="22">
        <f t="shared" si="8"/>
        <v>2.2933333333333334</v>
      </c>
      <c r="N14" s="22">
        <f t="shared" si="8"/>
        <v>9.9385572466666683E-2</v>
      </c>
      <c r="O14" s="22">
        <f t="shared" si="8"/>
        <v>0.33249422379999999</v>
      </c>
      <c r="P14" s="22">
        <f t="shared" si="8"/>
        <v>76.788504341801385</v>
      </c>
      <c r="Q14" s="22">
        <f t="shared" si="8"/>
        <v>38.394252170900693</v>
      </c>
      <c r="R14" s="23">
        <f t="shared" si="8"/>
        <v>67.462513637514874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43.453680000000006</v>
      </c>
      <c r="C15" s="3">
        <f t="shared" si="1"/>
        <v>10.035491916859124</v>
      </c>
      <c r="D15" s="3">
        <f t="shared" si="6"/>
        <v>20.050480369515014</v>
      </c>
      <c r="E15" s="33">
        <v>2.23</v>
      </c>
      <c r="F15" s="9">
        <f t="shared" si="2"/>
        <v>9.6901706400000009E-2</v>
      </c>
      <c r="G15" s="9">
        <f t="shared" si="7"/>
        <v>0.2322001944</v>
      </c>
      <c r="H15" s="3">
        <f t="shared" si="3"/>
        <v>53.625910946882222</v>
      </c>
      <c r="I15" s="8">
        <f t="shared" si="0"/>
        <v>26.812955473441114</v>
      </c>
      <c r="J15" s="11">
        <f>(G15/G24)*100</f>
        <v>46.220535891113798</v>
      </c>
      <c r="K15" s="19">
        <v>4</v>
      </c>
      <c r="L15" s="22">
        <f t="shared" ref="L15:R15" si="9">AVERAGE(D20:D22)</f>
        <v>40.103735180908387</v>
      </c>
      <c r="M15" s="22">
        <f t="shared" si="9"/>
        <v>1.8566666666666667</v>
      </c>
      <c r="N15" s="22">
        <f t="shared" si="9"/>
        <v>8.0462917200000011E-2</v>
      </c>
      <c r="O15" s="22">
        <f t="shared" si="9"/>
        <v>0.41295714099999997</v>
      </c>
      <c r="P15" s="22">
        <f t="shared" si="9"/>
        <v>95.371164203233278</v>
      </c>
      <c r="Q15" s="22">
        <f t="shared" si="9"/>
        <v>47.685582101616639</v>
      </c>
      <c r="R15" s="23">
        <f t="shared" si="9"/>
        <v>83.791199035611399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43.661479999999997</v>
      </c>
      <c r="C16" s="3">
        <f t="shared" si="1"/>
        <v>10.083482678983833</v>
      </c>
      <c r="D16" s="3">
        <f t="shared" si="6"/>
        <v>20.085999999999999</v>
      </c>
      <c r="E16" s="33">
        <v>2.37</v>
      </c>
      <c r="F16" s="9">
        <f t="shared" si="2"/>
        <v>0.1034777076</v>
      </c>
      <c r="G16" s="9">
        <f t="shared" si="7"/>
        <v>0.23600906159999999</v>
      </c>
      <c r="H16" s="3">
        <f t="shared" si="3"/>
        <v>54.505556951501156</v>
      </c>
      <c r="I16" s="8">
        <f t="shared" si="0"/>
        <v>27.252778475750578</v>
      </c>
      <c r="J16" s="11">
        <f>(G16/G25)*100</f>
        <v>47.437382090095021</v>
      </c>
      <c r="K16" s="19">
        <v>5</v>
      </c>
      <c r="L16" s="22">
        <f t="shared" ref="L16:R16" si="10">AVERAGE(D23:D25)</f>
        <v>50.166517321016158</v>
      </c>
      <c r="M16" s="22">
        <f t="shared" si="10"/>
        <v>1.8333333333333333</v>
      </c>
      <c r="N16" s="22">
        <f t="shared" si="10"/>
        <v>7.9871263333333331E-2</v>
      </c>
      <c r="O16" s="22">
        <f t="shared" si="10"/>
        <v>0.49282840433333336</v>
      </c>
      <c r="P16" s="22">
        <f t="shared" si="10"/>
        <v>113.8171834488068</v>
      </c>
      <c r="Q16" s="22">
        <f t="shared" si="10"/>
        <v>56.908591724403401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43.262680000000003</v>
      </c>
      <c r="C17" s="3">
        <f t="shared" si="1"/>
        <v>9.9913810623556589</v>
      </c>
      <c r="D17" s="3">
        <f t="shared" si="6"/>
        <v>30.11648036951501</v>
      </c>
      <c r="E17" s="33">
        <v>2.11</v>
      </c>
      <c r="F17" s="9">
        <f t="shared" si="2"/>
        <v>9.1284254800000006E-2</v>
      </c>
      <c r="G17" s="9">
        <f t="shared" si="7"/>
        <v>0.32240095279999997</v>
      </c>
      <c r="H17" s="3">
        <f t="shared" si="3"/>
        <v>74.457494872979211</v>
      </c>
      <c r="I17" s="8">
        <f t="shared" si="0"/>
        <v>37.228747436489606</v>
      </c>
      <c r="J17" s="11">
        <f>(G17/G23)*100</f>
        <v>67.364235359161157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43.332980000000006</v>
      </c>
      <c r="C18" s="3">
        <f t="shared" si="1"/>
        <v>10.007616628175521</v>
      </c>
      <c r="D18" s="3">
        <f t="shared" si="6"/>
        <v>30.058096997690534</v>
      </c>
      <c r="E18" s="33">
        <v>2.56</v>
      </c>
      <c r="F18" s="9">
        <f t="shared" si="2"/>
        <v>0.11093242880000002</v>
      </c>
      <c r="G18" s="9">
        <f t="shared" si="7"/>
        <v>0.34313262320000004</v>
      </c>
      <c r="H18" s="3">
        <f t="shared" si="3"/>
        <v>79.245409515011559</v>
      </c>
      <c r="I18" s="8">
        <f t="shared" si="0"/>
        <v>39.62270475750578</v>
      </c>
      <c r="J18" s="11">
        <f>(G18/G24)*100</f>
        <v>68.302155245859822</v>
      </c>
      <c r="K18" s="19">
        <v>1</v>
      </c>
      <c r="L18" s="22">
        <f>_xlfn.STDEV.P(D11:D13)</f>
        <v>6.405269206815915E-3</v>
      </c>
      <c r="M18" s="22">
        <f>_xlfn.STDEV.P(E11:E13)</f>
        <v>2.6246692913372689E-2</v>
      </c>
      <c r="N18" s="22">
        <f>_xlfn.STDEV.S(F11:F13)</f>
        <v>1.4505951246193182E-3</v>
      </c>
      <c r="O18" s="22">
        <f>_xlfn.STDEV.S(G11:G13)</f>
        <v>1.4505951246193182E-3</v>
      </c>
      <c r="P18" s="22">
        <f>_xlfn.STDEV.S(H11:H13)</f>
        <v>0.33501042139014109</v>
      </c>
      <c r="Q18" s="22">
        <f>_xlfn.STDEV.S(I11:I13)</f>
        <v>0.16750521069507088</v>
      </c>
      <c r="R18" s="23">
        <f>_xlfn.STDEV.P(J11:J13)</f>
        <v>0.64917245234703747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43.411780000000007</v>
      </c>
      <c r="C19" s="3">
        <f t="shared" si="1"/>
        <v>10.025815242494227</v>
      </c>
      <c r="D19" s="3">
        <f t="shared" si="6"/>
        <v>30.111815242494224</v>
      </c>
      <c r="E19" s="33">
        <v>2.21</v>
      </c>
      <c r="F19" s="9">
        <f t="shared" si="2"/>
        <v>9.5940033800000005E-2</v>
      </c>
      <c r="G19" s="9">
        <f t="shared" si="7"/>
        <v>0.3319490954</v>
      </c>
      <c r="H19" s="3">
        <f t="shared" si="3"/>
        <v>76.662608637413399</v>
      </c>
      <c r="I19" s="8">
        <f t="shared" si="0"/>
        <v>38.3313043187067</v>
      </c>
      <c r="J19" s="11">
        <f>(G19/G25)*100</f>
        <v>66.721150307523629</v>
      </c>
      <c r="K19" s="19">
        <v>2</v>
      </c>
      <c r="L19" s="22">
        <f>_xlfn.STDEV.P(D14:D16)</f>
        <v>3.0474736030760834E-2</v>
      </c>
      <c r="M19" s="22">
        <f>_xlfn.STDEV.P(E14:E16)</f>
        <v>7.4087035902976231E-2</v>
      </c>
      <c r="N19" s="22">
        <f>_xlfn.STDEV.S(F14:F16)</f>
        <v>3.9345384077001111E-3</v>
      </c>
      <c r="O19" s="22">
        <f>_xlfn.STDEV.S(G14:G16)</f>
        <v>2.569586717439652E-3</v>
      </c>
      <c r="P19" s="22">
        <f>_xlfn.STDEV.S(H14:H16)</f>
        <v>0.59343804097913322</v>
      </c>
      <c r="Q19" s="22">
        <f>_xlfn.STDEV.S(I14:I16)</f>
        <v>0.29671902048956594</v>
      </c>
      <c r="R19" s="23">
        <f>_xlfn.STDEV.P(J14:J16)</f>
        <v>0.84951129650617607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8">
        <v>43.262680000000003</v>
      </c>
      <c r="C20" s="3">
        <f t="shared" si="1"/>
        <v>9.9913810623556589</v>
      </c>
      <c r="D20" s="3">
        <f t="shared" si="6"/>
        <v>40.107861431870667</v>
      </c>
      <c r="E20" s="33">
        <v>1.81</v>
      </c>
      <c r="F20" s="9">
        <f t="shared" si="2"/>
        <v>7.8305450800000009E-2</v>
      </c>
      <c r="G20" s="9">
        <f t="shared" si="7"/>
        <v>0.40070640359999998</v>
      </c>
      <c r="H20" s="3">
        <f t="shared" si="3"/>
        <v>92.541894595842962</v>
      </c>
      <c r="I20" s="8">
        <f t="shared" si="0"/>
        <v>46.270947297921481</v>
      </c>
      <c r="J20" s="11">
        <f>(G20/G23)*100</f>
        <v>83.725808647899953</v>
      </c>
      <c r="K20" s="19">
        <v>3</v>
      </c>
      <c r="L20" s="22">
        <f>_xlfn.STDEV.P(D17:D19)</f>
        <v>2.6491154373791116E-2</v>
      </c>
      <c r="M20" s="22">
        <f>_xlfn.STDEV.P(E17:E19)</f>
        <v>0.19293061504650383</v>
      </c>
      <c r="N20" s="22">
        <f>_xlfn.STDEV.S(F17:F19)</f>
        <v>1.0267253182384788E-2</v>
      </c>
      <c r="O20" s="22">
        <f>_xlfn.STDEV.S(G17:G19)</f>
        <v>1.0376580030189363E-2</v>
      </c>
      <c r="P20" s="22">
        <f>_xlfn.STDEV.S(H17:H19)</f>
        <v>2.3964388060483515</v>
      </c>
      <c r="Q20" s="22">
        <f>_xlfn.STDEV.S(I17:I19)</f>
        <v>1.1982194030241757</v>
      </c>
      <c r="R20" s="23">
        <f>_xlfn.STDEV.P(J17:J19)</f>
        <v>0.64917286796763396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8">
        <v>43.332980000000006</v>
      </c>
      <c r="C21" s="3">
        <f t="shared" si="1"/>
        <v>10.007616628175521</v>
      </c>
      <c r="D21" s="3">
        <f t="shared" si="6"/>
        <v>40.065713625866053</v>
      </c>
      <c r="E21" s="33">
        <v>1.84</v>
      </c>
      <c r="F21" s="9">
        <f t="shared" si="2"/>
        <v>7.9732683200000015E-2</v>
      </c>
      <c r="G21" s="9">
        <f t="shared" si="7"/>
        <v>0.42286530640000008</v>
      </c>
      <c r="H21" s="3">
        <f t="shared" si="3"/>
        <v>97.65942411085453</v>
      </c>
      <c r="I21" s="8">
        <f t="shared" si="0"/>
        <v>48.829712055427265</v>
      </c>
      <c r="J21" s="11">
        <f>(G21/G24)*100</f>
        <v>84.173319157083512</v>
      </c>
      <c r="K21" s="19">
        <v>4</v>
      </c>
      <c r="L21" s="22">
        <f>_xlfn.STDEV.P(D20:D22)</f>
        <v>2.9504554640037262E-2</v>
      </c>
      <c r="M21" s="22">
        <f>_xlfn.STDEV.P(E20:E22)</f>
        <v>4.6427960923947006E-2</v>
      </c>
      <c r="N21" s="22">
        <f>_xlfn.STDEV.S(F20:F22)</f>
        <v>2.6006457430843128E-3</v>
      </c>
      <c r="O21" s="22">
        <f>_xlfn.STDEV.S(G20:G22)</f>
        <v>1.1263657310409928E-2</v>
      </c>
      <c r="P21" s="22">
        <f>_xlfn.STDEV.S(H20:H22)</f>
        <v>2.6013065382009071</v>
      </c>
      <c r="Q21" s="22">
        <f>_xlfn.STDEV.S(I20:I22)</f>
        <v>1.3006532691004535</v>
      </c>
      <c r="R21" s="23">
        <f>_xlfn.STDEV.P(J20:J22)</f>
        <v>0.28902676593872784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8">
        <v>43.411780000000007</v>
      </c>
      <c r="C22" s="3">
        <f t="shared" si="1"/>
        <v>10.025815242494227</v>
      </c>
      <c r="D22" s="3">
        <f t="shared" si="6"/>
        <v>40.137630484988449</v>
      </c>
      <c r="E22" s="33">
        <v>1.92</v>
      </c>
      <c r="F22" s="9">
        <f t="shared" si="2"/>
        <v>8.335061760000001E-2</v>
      </c>
      <c r="G22" s="9">
        <f t="shared" si="7"/>
        <v>0.41529971300000001</v>
      </c>
      <c r="H22" s="3">
        <f t="shared" si="3"/>
        <v>95.912173903002326</v>
      </c>
      <c r="I22" s="8">
        <f t="shared" si="0"/>
        <v>47.956086951501163</v>
      </c>
      <c r="J22" s="11">
        <f>(G22/G25)*100</f>
        <v>83.47446930185076</v>
      </c>
      <c r="K22" s="24">
        <v>5</v>
      </c>
      <c r="L22" s="25">
        <f>_xlfn.STDEV.P(D23:D25)</f>
        <v>3.4520252976533536E-2</v>
      </c>
      <c r="M22" s="25">
        <f>_xlfn.STDEV.P(E23:E25)</f>
        <v>4.9888765156985836E-2</v>
      </c>
      <c r="N22" s="25">
        <f>_xlfn.STDEV.S(F23:F25)</f>
        <v>2.1876291776805027E-3</v>
      </c>
      <c r="O22" s="25">
        <f>_xlfn.STDEV.S(G23:G25)</f>
        <v>1.2564630284421327E-2</v>
      </c>
      <c r="P22" s="25">
        <f>_xlfn.STDEV.S(H23:H25)</f>
        <v>2.901762190397533</v>
      </c>
      <c r="Q22" s="25">
        <f>_xlfn.STDEV.S(I23:I25)</f>
        <v>1.4508810951987678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7">
        <v>43.756879999999995</v>
      </c>
      <c r="C23" s="3">
        <f t="shared" si="1"/>
        <v>10.105515011547343</v>
      </c>
      <c r="D23" s="3">
        <f t="shared" si="6"/>
        <v>50.213376443418014</v>
      </c>
      <c r="E23" s="33">
        <v>1.78</v>
      </c>
      <c r="F23" s="9">
        <f t="shared" si="2"/>
        <v>7.7887246399999999E-2</v>
      </c>
      <c r="G23" s="15">
        <f t="shared" si="7"/>
        <v>0.47859364999999998</v>
      </c>
      <c r="H23" s="3">
        <f t="shared" si="3"/>
        <v>110.52971131639724</v>
      </c>
      <c r="I23" s="8">
        <f t="shared" si="0"/>
        <v>55.26485565819862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7">
        <v>43.68638</v>
      </c>
      <c r="C24" s="3">
        <f t="shared" si="1"/>
        <v>10.089233256351038</v>
      </c>
      <c r="D24" s="3">
        <f t="shared" si="6"/>
        <v>50.154946882217089</v>
      </c>
      <c r="E24" s="33">
        <v>1.82</v>
      </c>
      <c r="F24" s="9">
        <f t="shared" si="2"/>
        <v>7.9509211600000004E-2</v>
      </c>
      <c r="G24" s="15">
        <f t="shared" si="7"/>
        <v>0.5023745180000001</v>
      </c>
      <c r="H24" s="3">
        <f t="shared" si="3"/>
        <v>116.02182863741344</v>
      </c>
      <c r="I24" s="8">
        <f t="shared" si="0"/>
        <v>58.010914318706718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7">
        <v>43.272279999999995</v>
      </c>
      <c r="C25" s="3">
        <f t="shared" si="1"/>
        <v>9.9935981524249407</v>
      </c>
      <c r="D25" s="3">
        <f t="shared" si="6"/>
        <v>50.131228637413386</v>
      </c>
      <c r="E25" s="35">
        <v>1.9</v>
      </c>
      <c r="F25" s="9">
        <f t="shared" si="2"/>
        <v>8.221733199999999E-2</v>
      </c>
      <c r="G25" s="15">
        <f t="shared" si="7"/>
        <v>0.49751704499999999</v>
      </c>
      <c r="H25" s="3">
        <f t="shared" si="3"/>
        <v>114.9000103926097</v>
      </c>
      <c r="I25" s="8">
        <f t="shared" si="0"/>
        <v>57.450005196304858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abSelected="1" workbookViewId="0">
      <selection activeCell="X3" sqref="X3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36">
        <v>4.33</v>
      </c>
    </row>
    <row r="8" spans="1:25" x14ac:dyDescent="0.25">
      <c r="A8" s="1" t="s">
        <v>127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128</v>
      </c>
      <c r="F10" s="6" t="s">
        <v>129</v>
      </c>
      <c r="G10" s="6" t="s">
        <v>130</v>
      </c>
      <c r="H10" s="6" t="s">
        <v>131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128</v>
      </c>
      <c r="N10" s="29" t="s">
        <v>129</v>
      </c>
      <c r="O10" s="29" t="s">
        <v>130</v>
      </c>
      <c r="P10" s="29" t="s">
        <v>131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7">
        <v>43.302199999999999</v>
      </c>
      <c r="C11" s="3">
        <f>B11/B$7</f>
        <v>10.000508083140877</v>
      </c>
      <c r="D11" s="3">
        <f>C11</f>
        <v>10.000508083140877</v>
      </c>
      <c r="E11" s="39">
        <v>0.316</v>
      </c>
      <c r="F11" s="9">
        <f>B11*E11/1000</f>
        <v>1.36834952E-2</v>
      </c>
      <c r="G11" s="9">
        <f>F11</f>
        <v>1.36834952E-2</v>
      </c>
      <c r="H11" s="3">
        <f>G11/(B$7 /1000)</f>
        <v>3.1601605542725175</v>
      </c>
      <c r="I11" s="8">
        <f t="shared" ref="I11:I25" si="0">H11/B$8*100</f>
        <v>1.5800802771362588</v>
      </c>
      <c r="J11" s="11">
        <f>(G11/G23)*100</f>
        <v>0.4442260468065517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7">
        <v>43.364899999999999</v>
      </c>
      <c r="C12" s="3">
        <f t="shared" ref="C12:C25" si="1">B12/B$7</f>
        <v>10.014988452655889</v>
      </c>
      <c r="D12" s="3">
        <f>C12</f>
        <v>10.014988452655889</v>
      </c>
      <c r="E12" s="39">
        <v>0.151</v>
      </c>
      <c r="F12" s="9">
        <f t="shared" ref="F12:F25" si="2">B12*E12/1000</f>
        <v>6.5480998999999998E-3</v>
      </c>
      <c r="G12" s="9">
        <f>F12</f>
        <v>6.5480998999999998E-3</v>
      </c>
      <c r="H12" s="3">
        <f t="shared" ref="H12:H25" si="3">G12/(B$7 /1000)</f>
        <v>1.5122632563510394</v>
      </c>
      <c r="I12" s="8">
        <f t="shared" si="0"/>
        <v>0.75613162817551971</v>
      </c>
      <c r="J12" s="11">
        <f>(G12/G24)*100</f>
        <v>0.28136741251947422</v>
      </c>
      <c r="K12" s="19">
        <v>1</v>
      </c>
      <c r="L12" s="22">
        <f t="shared" ref="L12:R12" si="4">AVERAGE(D11:D13)</f>
        <v>10.006004618937643</v>
      </c>
      <c r="M12" s="22">
        <f t="shared" si="4"/>
        <v>3.5766666666666667</v>
      </c>
      <c r="N12" s="22">
        <f t="shared" si="4"/>
        <v>0.15491045393333333</v>
      </c>
      <c r="O12" s="22">
        <f t="shared" si="4"/>
        <v>0.15491045393333333</v>
      </c>
      <c r="P12" s="22">
        <f t="shared" si="4"/>
        <v>35.776086358737494</v>
      </c>
      <c r="Q12" s="22">
        <f t="shared" si="4"/>
        <v>17.888043179368747</v>
      </c>
      <c r="R12" s="23">
        <f t="shared" si="4"/>
        <v>4.5392166625609898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7">
        <v>43.310899999999997</v>
      </c>
      <c r="C13" s="3">
        <f t="shared" si="1"/>
        <v>10.002517321016166</v>
      </c>
      <c r="D13" s="3">
        <f>C13</f>
        <v>10.002517321016166</v>
      </c>
      <c r="E13" s="39">
        <v>10.263</v>
      </c>
      <c r="F13" s="9">
        <f t="shared" si="2"/>
        <v>0.44449976669999997</v>
      </c>
      <c r="G13" s="9">
        <f>F13</f>
        <v>0.44449976669999997</v>
      </c>
      <c r="H13" s="3">
        <f t="shared" si="3"/>
        <v>102.65583526558892</v>
      </c>
      <c r="I13" s="8">
        <f t="shared" si="0"/>
        <v>51.32791763279446</v>
      </c>
      <c r="J13" s="11">
        <f>(G13/G25)*100</f>
        <v>12.892056528356942</v>
      </c>
      <c r="K13" s="19">
        <v>2</v>
      </c>
      <c r="L13" s="22">
        <f t="shared" ref="L13:R13" si="5">AVERAGE(D14:D16)</f>
        <v>20.087193225558121</v>
      </c>
      <c r="M13" s="22">
        <f t="shared" si="5"/>
        <v>21.375666666666664</v>
      </c>
      <c r="N13" s="22">
        <f t="shared" si="5"/>
        <v>0.93307296472000001</v>
      </c>
      <c r="O13" s="22">
        <f t="shared" si="5"/>
        <v>1.0879834186533333</v>
      </c>
      <c r="P13" s="22">
        <f t="shared" si="5"/>
        <v>251.26637844187837</v>
      </c>
      <c r="Q13" s="22">
        <f t="shared" si="5"/>
        <v>125.63318922093919</v>
      </c>
      <c r="R13" s="23">
        <f t="shared" si="5"/>
        <v>36.896808260533817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43.839479999999995</v>
      </c>
      <c r="C14" s="3">
        <f t="shared" si="1"/>
        <v>10.124591224018474</v>
      </c>
      <c r="D14" s="3">
        <f t="shared" ref="D14:D25" si="6">D11+C14</f>
        <v>20.125099307159353</v>
      </c>
      <c r="E14" s="39">
        <v>20.780999999999999</v>
      </c>
      <c r="F14" s="9">
        <f t="shared" si="2"/>
        <v>0.91102823387999976</v>
      </c>
      <c r="G14" s="9">
        <f t="shared" ref="G14:G25" si="7">G11+F14</f>
        <v>0.92471172907999977</v>
      </c>
      <c r="H14" s="3">
        <f t="shared" si="3"/>
        <v>213.55929078060043</v>
      </c>
      <c r="I14" s="8">
        <f t="shared" si="0"/>
        <v>106.77964539030023</v>
      </c>
      <c r="J14" s="11">
        <f>(G14/G23)*100</f>
        <v>30.020183428343607</v>
      </c>
      <c r="K14" s="19">
        <v>3</v>
      </c>
      <c r="L14" s="22">
        <f t="shared" ref="L14:R14" si="8">AVERAGE(D17:D19)</f>
        <v>30.095464203233252</v>
      </c>
      <c r="M14" s="22">
        <f t="shared" si="8"/>
        <v>23.551000000000002</v>
      </c>
      <c r="N14" s="22">
        <f t="shared" si="8"/>
        <v>1.0204817751133335</v>
      </c>
      <c r="O14" s="22">
        <f t="shared" si="8"/>
        <v>2.108465193766667</v>
      </c>
      <c r="P14" s="22">
        <f t="shared" si="8"/>
        <v>486.9434627636644</v>
      </c>
      <c r="Q14" s="22">
        <f t="shared" si="8"/>
        <v>243.4717313818322</v>
      </c>
      <c r="R14" s="23">
        <f t="shared" si="8"/>
        <v>72.788867572905829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43.453680000000006</v>
      </c>
      <c r="C15" s="3">
        <f t="shared" si="1"/>
        <v>10.035491916859124</v>
      </c>
      <c r="D15" s="3">
        <f t="shared" si="6"/>
        <v>20.050480369515014</v>
      </c>
      <c r="E15" s="39">
        <v>20.981000000000002</v>
      </c>
      <c r="F15" s="9">
        <f t="shared" si="2"/>
        <v>0.9117016600800002</v>
      </c>
      <c r="G15" s="9">
        <f t="shared" si="7"/>
        <v>0.91824975998000025</v>
      </c>
      <c r="H15" s="3">
        <f t="shared" si="3"/>
        <v>212.06691916397236</v>
      </c>
      <c r="I15" s="8">
        <f t="shared" si="0"/>
        <v>106.03345958198618</v>
      </c>
      <c r="J15" s="11">
        <f>(G15/G24)*100</f>
        <v>39.456569532819884</v>
      </c>
      <c r="K15" s="19">
        <v>4</v>
      </c>
      <c r="L15" s="22">
        <f t="shared" ref="L15:R15" si="9">AVERAGE(D20:D22)</f>
        <v>40.103735180908387</v>
      </c>
      <c r="M15" s="22">
        <f t="shared" si="9"/>
        <v>3.4293333333333336</v>
      </c>
      <c r="N15" s="22">
        <f t="shared" si="9"/>
        <v>0.14862271241333336</v>
      </c>
      <c r="O15" s="22">
        <f t="shared" si="9"/>
        <v>2.2570879061800002</v>
      </c>
      <c r="P15" s="22">
        <f t="shared" si="9"/>
        <v>521.26741482217096</v>
      </c>
      <c r="Q15" s="22">
        <f t="shared" si="9"/>
        <v>260.63370741108548</v>
      </c>
      <c r="R15" s="23">
        <f t="shared" si="9"/>
        <v>77.928329127365771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43.661479999999997</v>
      </c>
      <c r="C16" s="3">
        <f t="shared" si="1"/>
        <v>10.083482678983833</v>
      </c>
      <c r="D16" s="3">
        <f t="shared" si="6"/>
        <v>20.085999999999999</v>
      </c>
      <c r="E16" s="39">
        <v>22.364999999999998</v>
      </c>
      <c r="F16" s="9">
        <f t="shared" si="2"/>
        <v>0.97648900019999985</v>
      </c>
      <c r="G16" s="9">
        <f t="shared" si="7"/>
        <v>1.4209887668999999</v>
      </c>
      <c r="H16" s="3">
        <f t="shared" si="3"/>
        <v>328.17292538106233</v>
      </c>
      <c r="I16" s="8">
        <f t="shared" si="0"/>
        <v>164.08646269053116</v>
      </c>
      <c r="J16" s="11">
        <f>(G16/G25)*100</f>
        <v>41.213671820437945</v>
      </c>
      <c r="K16" s="19">
        <v>5</v>
      </c>
      <c r="L16" s="22">
        <f t="shared" ref="L16:R16" si="10">AVERAGE(D23:D25)</f>
        <v>50.166517321016158</v>
      </c>
      <c r="M16" s="22">
        <f t="shared" si="10"/>
        <v>15.962333333333333</v>
      </c>
      <c r="N16" s="22">
        <f t="shared" si="10"/>
        <v>0.69471193985333324</v>
      </c>
      <c r="O16" s="22">
        <f t="shared" si="10"/>
        <v>2.9517998460333335</v>
      </c>
      <c r="P16" s="22">
        <f t="shared" si="10"/>
        <v>681.70897137028498</v>
      </c>
      <c r="Q16" s="22">
        <f t="shared" si="10"/>
        <v>340.85448568514249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43.262680000000003</v>
      </c>
      <c r="C17" s="3">
        <f t="shared" si="1"/>
        <v>9.9913810623556589</v>
      </c>
      <c r="D17" s="3">
        <f t="shared" si="6"/>
        <v>30.11648036951501</v>
      </c>
      <c r="E17" s="39">
        <v>25.218</v>
      </c>
      <c r="F17" s="9">
        <f t="shared" si="2"/>
        <v>1.09099826424</v>
      </c>
      <c r="G17" s="9">
        <f t="shared" si="7"/>
        <v>2.0157099933199998</v>
      </c>
      <c r="H17" s="3">
        <f t="shared" si="3"/>
        <v>465.52193841108544</v>
      </c>
      <c r="I17" s="8">
        <f t="shared" si="0"/>
        <v>232.76096920554269</v>
      </c>
      <c r="J17" s="11">
        <f>(G17/G23)*100</f>
        <v>65.438754408376894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43.332980000000006</v>
      </c>
      <c r="C18" s="3">
        <f t="shared" si="1"/>
        <v>10.007616628175521</v>
      </c>
      <c r="D18" s="3">
        <f t="shared" si="6"/>
        <v>30.058096997690534</v>
      </c>
      <c r="E18" s="39">
        <v>24.963999999999999</v>
      </c>
      <c r="F18" s="9">
        <f t="shared" si="2"/>
        <v>1.0817645127200002</v>
      </c>
      <c r="G18" s="9">
        <f t="shared" si="7"/>
        <v>2.0000142727000005</v>
      </c>
      <c r="H18" s="3">
        <f t="shared" si="3"/>
        <v>461.89706066974611</v>
      </c>
      <c r="I18" s="8">
        <f t="shared" si="0"/>
        <v>230.94853033487306</v>
      </c>
      <c r="J18" s="11">
        <f>(G18/G24)*100</f>
        <v>85.939257113596767</v>
      </c>
      <c r="K18" s="19">
        <v>1</v>
      </c>
      <c r="L18" s="22">
        <f t="shared" ref="L18:R18" si="11">_xlfn.STDEV.S(D11:D13)</f>
        <v>7.8448206109302636E-3</v>
      </c>
      <c r="M18" s="22">
        <f t="shared" si="11"/>
        <v>5.7911221998273641</v>
      </c>
      <c r="N18" s="22">
        <f t="shared" si="11"/>
        <v>0.25081707680703186</v>
      </c>
      <c r="O18" s="22">
        <f t="shared" si="11"/>
        <v>0.25081707680703186</v>
      </c>
      <c r="P18" s="22">
        <f t="shared" si="11"/>
        <v>57.925421895388432</v>
      </c>
      <c r="Q18" s="22">
        <f t="shared" si="11"/>
        <v>28.962710947694216</v>
      </c>
      <c r="R18" s="23">
        <f t="shared" si="11"/>
        <v>7.23422982088716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43.411780000000007</v>
      </c>
      <c r="C19" s="3">
        <f t="shared" si="1"/>
        <v>10.025815242494227</v>
      </c>
      <c r="D19" s="3">
        <f t="shared" si="6"/>
        <v>30.111815242494224</v>
      </c>
      <c r="E19" s="39">
        <v>20.471</v>
      </c>
      <c r="F19" s="9">
        <f t="shared" si="2"/>
        <v>0.88868254838000016</v>
      </c>
      <c r="G19" s="9">
        <f t="shared" si="7"/>
        <v>2.3096713152800001</v>
      </c>
      <c r="H19" s="3">
        <f t="shared" si="3"/>
        <v>533.4113892101617</v>
      </c>
      <c r="I19" s="8">
        <f t="shared" si="0"/>
        <v>266.70569460508085</v>
      </c>
      <c r="J19" s="11">
        <f>(G19/G25)*100</f>
        <v>66.988591196743812</v>
      </c>
      <c r="K19" s="19">
        <v>2</v>
      </c>
      <c r="L19" s="22">
        <f t="shared" ref="L19:R19" si="12">_xlfn.STDEV.S(D14:D16)</f>
        <v>3.73237766606868E-2</v>
      </c>
      <c r="M19" s="22">
        <f t="shared" si="12"/>
        <v>0.86260381017784282</v>
      </c>
      <c r="N19" s="22">
        <f t="shared" si="12"/>
        <v>3.7600897307274068E-2</v>
      </c>
      <c r="O19" s="22">
        <f t="shared" si="12"/>
        <v>0.28840918974926105</v>
      </c>
      <c r="P19" s="22">
        <f t="shared" si="12"/>
        <v>66.607203175348886</v>
      </c>
      <c r="Q19" s="22">
        <f t="shared" si="12"/>
        <v>33.303601587674493</v>
      </c>
      <c r="R19" s="23">
        <f t="shared" si="12"/>
        <v>6.0197864517197441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8">
        <v>43.262680000000003</v>
      </c>
      <c r="C20" s="3">
        <f t="shared" si="1"/>
        <v>9.9913810623556589</v>
      </c>
      <c r="D20" s="3">
        <f t="shared" si="6"/>
        <v>40.107861431870667</v>
      </c>
      <c r="E20" s="39">
        <v>3.306</v>
      </c>
      <c r="F20" s="9">
        <f t="shared" si="2"/>
        <v>0.14302642008000002</v>
      </c>
      <c r="G20" s="9">
        <f t="shared" si="7"/>
        <v>2.1587364133999998</v>
      </c>
      <c r="H20" s="3">
        <f t="shared" si="3"/>
        <v>498.55344420323325</v>
      </c>
      <c r="I20" s="8">
        <f t="shared" si="0"/>
        <v>249.27672210161666</v>
      </c>
      <c r="J20" s="11">
        <f>(G20/G23)*100</f>
        <v>70.082016985107416</v>
      </c>
      <c r="K20" s="19">
        <v>3</v>
      </c>
      <c r="L20" s="22">
        <f t="shared" ref="L20:R20" si="13">_xlfn.STDEV.S(D17:D19)</f>
        <v>3.2444905456543528E-2</v>
      </c>
      <c r="M20" s="22">
        <f t="shared" si="13"/>
        <v>2.6703799355147946</v>
      </c>
      <c r="N20" s="22">
        <f t="shared" si="13"/>
        <v>0.11423481372774116</v>
      </c>
      <c r="O20" s="22">
        <f t="shared" si="13"/>
        <v>0.17442624920657429</v>
      </c>
      <c r="P20" s="22">
        <f t="shared" si="13"/>
        <v>40.283198431079498</v>
      </c>
      <c r="Q20" s="22">
        <f t="shared" si="13"/>
        <v>20.141599215539756</v>
      </c>
      <c r="R20" s="23">
        <f t="shared" si="13"/>
        <v>11.414905050922654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8">
        <v>43.332980000000006</v>
      </c>
      <c r="C21" s="3">
        <f t="shared" si="1"/>
        <v>10.007616628175521</v>
      </c>
      <c r="D21" s="3">
        <f t="shared" si="6"/>
        <v>40.065713625866053</v>
      </c>
      <c r="E21" s="39">
        <v>3.2909999999999999</v>
      </c>
      <c r="F21" s="9">
        <f t="shared" si="2"/>
        <v>0.14260883718000003</v>
      </c>
      <c r="G21" s="9">
        <f t="shared" si="7"/>
        <v>2.1426231098800006</v>
      </c>
      <c r="H21" s="3">
        <f t="shared" si="3"/>
        <v>494.83212699307177</v>
      </c>
      <c r="I21" s="8">
        <f t="shared" si="0"/>
        <v>247.41606349653588</v>
      </c>
      <c r="J21" s="11">
        <f>(G21/G24)*100</f>
        <v>92.067062145976863</v>
      </c>
      <c r="K21" s="19">
        <v>4</v>
      </c>
      <c r="L21" s="22">
        <f t="shared" ref="L21:R21" si="14">_xlfn.STDEV.S(D20:D22)</f>
        <v>3.6135551978078551E-2</v>
      </c>
      <c r="M21" s="22">
        <f t="shared" si="14"/>
        <v>0.22673405860905257</v>
      </c>
      <c r="N21" s="22">
        <f t="shared" si="14"/>
        <v>1.0056867656688735E-2</v>
      </c>
      <c r="O21" s="22">
        <f t="shared" si="14"/>
        <v>0.18448032228646641</v>
      </c>
      <c r="P21" s="22">
        <f t="shared" si="14"/>
        <v>42.605155262463391</v>
      </c>
      <c r="Q21" s="22">
        <f t="shared" si="14"/>
        <v>21.302577631231685</v>
      </c>
      <c r="R21" s="23">
        <f t="shared" si="14"/>
        <v>12.269126824890082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8">
        <v>43.411780000000007</v>
      </c>
      <c r="C22" s="3">
        <f t="shared" si="1"/>
        <v>10.025815242494227</v>
      </c>
      <c r="D22" s="3">
        <f t="shared" si="6"/>
        <v>40.137630484988449</v>
      </c>
      <c r="E22" s="39">
        <v>3.6909999999999998</v>
      </c>
      <c r="F22" s="9">
        <f t="shared" si="2"/>
        <v>0.16023287998000002</v>
      </c>
      <c r="G22" s="9">
        <f t="shared" si="7"/>
        <v>2.4699041952600003</v>
      </c>
      <c r="H22" s="3">
        <f t="shared" si="3"/>
        <v>570.41667327020798</v>
      </c>
      <c r="I22" s="8">
        <f t="shared" si="0"/>
        <v>285.20833663510399</v>
      </c>
      <c r="J22" s="11">
        <f>(G22/G25)*100</f>
        <v>71.635908251013021</v>
      </c>
      <c r="K22" s="24">
        <v>5</v>
      </c>
      <c r="L22" s="25">
        <f t="shared" ref="L22:R22" si="15">_xlfn.STDEV.S(D23:D25)</f>
        <v>4.2278502792149689E-2</v>
      </c>
      <c r="M22" s="25">
        <f t="shared" si="15"/>
        <v>10.193050099618535</v>
      </c>
      <c r="N22" s="25">
        <f t="shared" si="15"/>
        <v>0.44265261105320491</v>
      </c>
      <c r="O22" s="25">
        <f t="shared" si="15"/>
        <v>0.57125236824979664</v>
      </c>
      <c r="P22" s="25">
        <f t="shared" si="15"/>
        <v>131.92895340641931</v>
      </c>
      <c r="Q22" s="25">
        <f t="shared" si="15"/>
        <v>65.964476703209655</v>
      </c>
      <c r="R22" s="26">
        <f t="shared" si="15"/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7">
        <v>43.756879999999995</v>
      </c>
      <c r="C23" s="3">
        <f t="shared" si="1"/>
        <v>10.105515011547343</v>
      </c>
      <c r="D23" s="3">
        <f t="shared" si="6"/>
        <v>50.213376443418014</v>
      </c>
      <c r="E23" s="39">
        <v>21.061</v>
      </c>
      <c r="F23" s="9">
        <f t="shared" si="2"/>
        <v>0.92156364967999993</v>
      </c>
      <c r="G23" s="15">
        <f t="shared" si="7"/>
        <v>3.0803000630799997</v>
      </c>
      <c r="H23" s="3">
        <f t="shared" si="3"/>
        <v>711.38569586143183</v>
      </c>
      <c r="I23" s="8">
        <f t="shared" si="0"/>
        <v>355.69284793071591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7">
        <v>43.68638</v>
      </c>
      <c r="C24" s="3">
        <f t="shared" si="1"/>
        <v>10.089233256351038</v>
      </c>
      <c r="D24" s="3">
        <f t="shared" si="6"/>
        <v>50.154946882217089</v>
      </c>
      <c r="E24" s="39">
        <v>4.226</v>
      </c>
      <c r="F24" s="9">
        <f t="shared" si="2"/>
        <v>0.18461864187999999</v>
      </c>
      <c r="G24" s="15">
        <f t="shared" si="7"/>
        <v>2.3272417517600008</v>
      </c>
      <c r="H24" s="3">
        <f t="shared" si="3"/>
        <v>537.46922673441134</v>
      </c>
      <c r="I24" s="8">
        <f t="shared" si="0"/>
        <v>268.73461336720567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7">
        <v>43.272279999999995</v>
      </c>
      <c r="C25" s="3">
        <f t="shared" si="1"/>
        <v>9.9935981524249407</v>
      </c>
      <c r="D25" s="3">
        <f t="shared" si="6"/>
        <v>50.131228637413386</v>
      </c>
      <c r="E25" s="39">
        <v>22.6</v>
      </c>
      <c r="F25" s="9">
        <f t="shared" si="2"/>
        <v>0.97795352799999991</v>
      </c>
      <c r="G25" s="15">
        <f t="shared" si="7"/>
        <v>3.4478577232600003</v>
      </c>
      <c r="H25" s="3">
        <f t="shared" si="3"/>
        <v>796.27199151501168</v>
      </c>
      <c r="I25" s="8">
        <f t="shared" si="0"/>
        <v>398.13599575750584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WhiteSpace="0" view="pageLayout" zoomScale="93" zoomScaleNormal="100" zoomScalePageLayoutView="93" workbookViewId="0">
      <selection activeCell="AF29" sqref="AF29"/>
    </sheetView>
  </sheetViews>
  <sheetFormatPr defaultColWidth="11.42578125"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opLeftCell="A10" workbookViewId="0">
      <selection activeCell="N25" sqref="N25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36">
        <v>4.33</v>
      </c>
    </row>
    <row r="8" spans="1:25" x14ac:dyDescent="0.25">
      <c r="A8" s="1" t="s">
        <v>57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32</v>
      </c>
      <c r="C10" s="5" t="s">
        <v>5</v>
      </c>
      <c r="D10" s="5" t="s">
        <v>6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58</v>
      </c>
      <c r="N10" s="29" t="s">
        <v>59</v>
      </c>
      <c r="O10" s="29" t="s">
        <v>60</v>
      </c>
      <c r="P10" s="29" t="s">
        <v>61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7">
        <v>43.302199999999999</v>
      </c>
      <c r="C11" s="3">
        <f>B11/B$7</f>
        <v>10.000508083140877</v>
      </c>
      <c r="D11" s="3">
        <f>C11</f>
        <v>10.000508083140877</v>
      </c>
      <c r="E11" s="33">
        <v>0</v>
      </c>
      <c r="F11" s="9">
        <f>B11*E11/1000</f>
        <v>0</v>
      </c>
      <c r="G11" s="9">
        <f>F11</f>
        <v>0</v>
      </c>
      <c r="H11" s="3">
        <f>G11/(B$7 /1000)</f>
        <v>0</v>
      </c>
      <c r="I11" s="8">
        <f t="shared" ref="I11:I25" si="0">H11/B$8*100</f>
        <v>0</v>
      </c>
      <c r="J11" s="11">
        <f>(G11/G23)*100</f>
        <v>0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7">
        <v>43.364899999999999</v>
      </c>
      <c r="C12" s="3">
        <f t="shared" ref="C12:C25" si="1">B12/B$7</f>
        <v>10.014988452655889</v>
      </c>
      <c r="D12" s="3">
        <f>C12</f>
        <v>10.014988452655889</v>
      </c>
      <c r="E12" s="33">
        <v>0</v>
      </c>
      <c r="F12" s="9">
        <f t="shared" ref="F12:F25" si="2">B12*E12/1000</f>
        <v>0</v>
      </c>
      <c r="G12" s="9">
        <f>F12</f>
        <v>0</v>
      </c>
      <c r="H12" s="3">
        <f t="shared" ref="H12:H25" si="3">G12/(B$7 /1000)</f>
        <v>0</v>
      </c>
      <c r="I12" s="8">
        <f t="shared" si="0"/>
        <v>0</v>
      </c>
      <c r="J12" s="11">
        <f>(G12/G24)*100</f>
        <v>0</v>
      </c>
      <c r="K12" s="19">
        <v>1</v>
      </c>
      <c r="L12" s="22">
        <f t="shared" ref="L12:R12" si="4">AVERAGE(D11:D13)</f>
        <v>10.006004618937643</v>
      </c>
      <c r="M12" s="22">
        <f t="shared" si="4"/>
        <v>0</v>
      </c>
      <c r="N12" s="22">
        <f t="shared" si="4"/>
        <v>0</v>
      </c>
      <c r="O12" s="22">
        <f t="shared" si="4"/>
        <v>0</v>
      </c>
      <c r="P12" s="22">
        <f t="shared" si="4"/>
        <v>0</v>
      </c>
      <c r="Q12" s="22">
        <f t="shared" si="4"/>
        <v>0</v>
      </c>
      <c r="R12" s="23">
        <f t="shared" si="4"/>
        <v>0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7">
        <v>43.310899999999997</v>
      </c>
      <c r="C13" s="3">
        <f t="shared" si="1"/>
        <v>10.002517321016166</v>
      </c>
      <c r="D13" s="3">
        <f>C13</f>
        <v>10.002517321016166</v>
      </c>
      <c r="E13" s="33">
        <v>0</v>
      </c>
      <c r="F13" s="9">
        <f t="shared" si="2"/>
        <v>0</v>
      </c>
      <c r="G13" s="9">
        <f>F13</f>
        <v>0</v>
      </c>
      <c r="H13" s="3">
        <f t="shared" si="3"/>
        <v>0</v>
      </c>
      <c r="I13" s="8">
        <f t="shared" si="0"/>
        <v>0</v>
      </c>
      <c r="J13" s="11">
        <f>(G13/G25)*100</f>
        <v>0</v>
      </c>
      <c r="K13" s="19">
        <v>2</v>
      </c>
      <c r="L13" s="22">
        <f t="shared" ref="L13:R13" si="5">AVERAGE(D14:D16)</f>
        <v>20.087193225558121</v>
      </c>
      <c r="M13" s="22">
        <f t="shared" si="5"/>
        <v>0</v>
      </c>
      <c r="N13" s="22">
        <f t="shared" si="5"/>
        <v>0</v>
      </c>
      <c r="O13" s="22">
        <f>AVERAGE(G14:G16)</f>
        <v>0</v>
      </c>
      <c r="P13" s="22">
        <f t="shared" si="5"/>
        <v>0</v>
      </c>
      <c r="Q13" s="22">
        <f t="shared" si="5"/>
        <v>0</v>
      </c>
      <c r="R13" s="23">
        <f t="shared" si="5"/>
        <v>0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43.839479999999995</v>
      </c>
      <c r="C14" s="3">
        <f t="shared" si="1"/>
        <v>10.124591224018474</v>
      </c>
      <c r="D14" s="3">
        <f t="shared" ref="D14:D25" si="6">D11+C14</f>
        <v>20.125099307159353</v>
      </c>
      <c r="E14" s="33">
        <v>0</v>
      </c>
      <c r="F14" s="9">
        <f t="shared" si="2"/>
        <v>0</v>
      </c>
      <c r="G14" s="9">
        <f t="shared" ref="G14:G25" si="7">G11+F14</f>
        <v>0</v>
      </c>
      <c r="H14" s="3">
        <f t="shared" si="3"/>
        <v>0</v>
      </c>
      <c r="I14" s="8">
        <f t="shared" si="0"/>
        <v>0</v>
      </c>
      <c r="J14" s="11">
        <f>(G14/G23)*100</f>
        <v>0</v>
      </c>
      <c r="K14" s="19">
        <v>3</v>
      </c>
      <c r="L14" s="22">
        <f t="shared" ref="L14:R14" si="8">AVERAGE(D17:D19)</f>
        <v>30.095464203233252</v>
      </c>
      <c r="M14" s="22">
        <f t="shared" si="8"/>
        <v>0</v>
      </c>
      <c r="N14" s="22">
        <f t="shared" si="8"/>
        <v>0</v>
      </c>
      <c r="O14" s="22">
        <f t="shared" si="8"/>
        <v>0</v>
      </c>
      <c r="P14" s="22">
        <f t="shared" si="8"/>
        <v>0</v>
      </c>
      <c r="Q14" s="22">
        <f t="shared" si="8"/>
        <v>0</v>
      </c>
      <c r="R14" s="23">
        <f t="shared" si="8"/>
        <v>0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43.453680000000006</v>
      </c>
      <c r="C15" s="3">
        <f t="shared" si="1"/>
        <v>10.035491916859124</v>
      </c>
      <c r="D15" s="3">
        <f t="shared" si="6"/>
        <v>20.050480369515014</v>
      </c>
      <c r="E15" s="33">
        <v>0</v>
      </c>
      <c r="F15" s="9">
        <f t="shared" si="2"/>
        <v>0</v>
      </c>
      <c r="G15" s="9">
        <f t="shared" si="7"/>
        <v>0</v>
      </c>
      <c r="H15" s="3">
        <f t="shared" si="3"/>
        <v>0</v>
      </c>
      <c r="I15" s="8">
        <f t="shared" si="0"/>
        <v>0</v>
      </c>
      <c r="J15" s="11">
        <f>(G15/G24)*100</f>
        <v>0</v>
      </c>
      <c r="K15" s="19">
        <v>4</v>
      </c>
      <c r="L15" s="22">
        <f t="shared" ref="L15:R15" si="9">AVERAGE(D20:D22)</f>
        <v>40.103735180908387</v>
      </c>
      <c r="M15" s="22">
        <f t="shared" si="9"/>
        <v>0</v>
      </c>
      <c r="N15" s="22">
        <f t="shared" si="9"/>
        <v>0</v>
      </c>
      <c r="O15" s="22">
        <f t="shared" si="9"/>
        <v>0</v>
      </c>
      <c r="P15" s="22">
        <f t="shared" si="9"/>
        <v>0</v>
      </c>
      <c r="Q15" s="22">
        <f t="shared" si="9"/>
        <v>0</v>
      </c>
      <c r="R15" s="23">
        <f t="shared" si="9"/>
        <v>0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43.661479999999997</v>
      </c>
      <c r="C16" s="3">
        <f t="shared" si="1"/>
        <v>10.083482678983833</v>
      </c>
      <c r="D16" s="3">
        <f t="shared" si="6"/>
        <v>20.085999999999999</v>
      </c>
      <c r="E16" s="33">
        <v>0</v>
      </c>
      <c r="F16" s="9">
        <f t="shared" si="2"/>
        <v>0</v>
      </c>
      <c r="G16" s="9">
        <f t="shared" si="7"/>
        <v>0</v>
      </c>
      <c r="H16" s="3">
        <f t="shared" si="3"/>
        <v>0</v>
      </c>
      <c r="I16" s="8">
        <f t="shared" si="0"/>
        <v>0</v>
      </c>
      <c r="J16" s="11">
        <f>(G16/G25)*100</f>
        <v>0</v>
      </c>
      <c r="K16" s="19">
        <v>5</v>
      </c>
      <c r="L16" s="22">
        <f t="shared" ref="L16:R16" si="10">AVERAGE(D23:D25)</f>
        <v>50.166517321016158</v>
      </c>
      <c r="M16" s="22">
        <f t="shared" si="10"/>
        <v>3.39</v>
      </c>
      <c r="N16" s="22">
        <f t="shared" si="10"/>
        <v>0.14770856019999998</v>
      </c>
      <c r="O16" s="22">
        <f t="shared" si="10"/>
        <v>0.14770856019999998</v>
      </c>
      <c r="P16" s="22">
        <f t="shared" si="10"/>
        <v>34.11283145496536</v>
      </c>
      <c r="Q16" s="22">
        <f t="shared" si="10"/>
        <v>17.05641572748268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43.262680000000003</v>
      </c>
      <c r="C17" s="3">
        <f t="shared" si="1"/>
        <v>9.9913810623556589</v>
      </c>
      <c r="D17" s="3">
        <f t="shared" si="6"/>
        <v>30.11648036951501</v>
      </c>
      <c r="E17" s="33">
        <v>0</v>
      </c>
      <c r="F17" s="9">
        <f t="shared" si="2"/>
        <v>0</v>
      </c>
      <c r="G17" s="9">
        <f t="shared" si="7"/>
        <v>0</v>
      </c>
      <c r="H17" s="3">
        <f t="shared" si="3"/>
        <v>0</v>
      </c>
      <c r="I17" s="8">
        <f t="shared" si="0"/>
        <v>0</v>
      </c>
      <c r="J17" s="11">
        <f>(G17/G23)*100</f>
        <v>0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43.332980000000006</v>
      </c>
      <c r="C18" s="3">
        <f t="shared" si="1"/>
        <v>10.007616628175521</v>
      </c>
      <c r="D18" s="3">
        <f t="shared" si="6"/>
        <v>30.058096997690534</v>
      </c>
      <c r="E18" s="33">
        <v>0</v>
      </c>
      <c r="F18" s="9">
        <f t="shared" si="2"/>
        <v>0</v>
      </c>
      <c r="G18" s="9">
        <f t="shared" si="7"/>
        <v>0</v>
      </c>
      <c r="H18" s="3">
        <f t="shared" si="3"/>
        <v>0</v>
      </c>
      <c r="I18" s="8">
        <f t="shared" si="0"/>
        <v>0</v>
      </c>
      <c r="J18" s="11">
        <f>(G18/G24)*100</f>
        <v>0</v>
      </c>
      <c r="K18" s="19">
        <v>1</v>
      </c>
      <c r="L18" s="22">
        <f>_xlfn.STDEV.P(D11:D13)</f>
        <v>6.405269206815915E-3</v>
      </c>
      <c r="M18" s="22">
        <f>_xlfn.STDEV.P(E11:E13)</f>
        <v>0</v>
      </c>
      <c r="N18" s="22">
        <f>_xlfn.STDEV.S(F11:F13)</f>
        <v>0</v>
      </c>
      <c r="O18" s="22">
        <f>_xlfn.STDEV.S(G11:G13)</f>
        <v>0</v>
      </c>
      <c r="P18" s="22">
        <f>_xlfn.STDEV.S(H11:H13)</f>
        <v>0</v>
      </c>
      <c r="Q18" s="22">
        <f>_xlfn.STDEV.S(I11:I13)</f>
        <v>0</v>
      </c>
      <c r="R18" s="23">
        <f>_xlfn.STDEV.P(J11:J13)</f>
        <v>0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43.411780000000007</v>
      </c>
      <c r="C19" s="3">
        <f t="shared" si="1"/>
        <v>10.025815242494227</v>
      </c>
      <c r="D19" s="3">
        <f t="shared" si="6"/>
        <v>30.111815242494224</v>
      </c>
      <c r="E19" s="33">
        <v>0</v>
      </c>
      <c r="F19" s="9">
        <f t="shared" si="2"/>
        <v>0</v>
      </c>
      <c r="G19" s="9">
        <f t="shared" si="7"/>
        <v>0</v>
      </c>
      <c r="H19" s="3">
        <f t="shared" si="3"/>
        <v>0</v>
      </c>
      <c r="I19" s="8">
        <f t="shared" si="0"/>
        <v>0</v>
      </c>
      <c r="J19" s="11">
        <f>(G19/G25)*100</f>
        <v>0</v>
      </c>
      <c r="K19" s="19">
        <v>2</v>
      </c>
      <c r="L19" s="22">
        <f>_xlfn.STDEV.P(D14:D16)</f>
        <v>3.0474736030760834E-2</v>
      </c>
      <c r="M19" s="22">
        <f>_xlfn.STDEV.P(E14:E16)</f>
        <v>0</v>
      </c>
      <c r="N19" s="22">
        <f>_xlfn.STDEV.S(F14:F16)</f>
        <v>0</v>
      </c>
      <c r="O19" s="22">
        <f>_xlfn.STDEV.S(G14:G16)</f>
        <v>0</v>
      </c>
      <c r="P19" s="22">
        <f>_xlfn.STDEV.S(H14:H16)</f>
        <v>0</v>
      </c>
      <c r="Q19" s="22">
        <f>_xlfn.STDEV.S(I14:I16)</f>
        <v>0</v>
      </c>
      <c r="R19" s="23">
        <f>_xlfn.STDEV.P(J14:J16)</f>
        <v>0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8">
        <v>43.262680000000003</v>
      </c>
      <c r="C20" s="3">
        <f t="shared" si="1"/>
        <v>9.9913810623556589</v>
      </c>
      <c r="D20" s="3">
        <f t="shared" si="6"/>
        <v>40.107861431870667</v>
      </c>
      <c r="E20" s="33">
        <v>0</v>
      </c>
      <c r="F20" s="9">
        <f t="shared" si="2"/>
        <v>0</v>
      </c>
      <c r="G20" s="9">
        <f t="shared" si="7"/>
        <v>0</v>
      </c>
      <c r="H20" s="3">
        <f t="shared" si="3"/>
        <v>0</v>
      </c>
      <c r="I20" s="8">
        <f t="shared" si="0"/>
        <v>0</v>
      </c>
      <c r="J20" s="11">
        <f>(G20/G23)*100</f>
        <v>0</v>
      </c>
      <c r="K20" s="19">
        <v>3</v>
      </c>
      <c r="L20" s="22">
        <f>_xlfn.STDEV.P(D17:D19)</f>
        <v>2.6491154373791116E-2</v>
      </c>
      <c r="M20" s="22">
        <f>_xlfn.STDEV.P(E17:E19)</f>
        <v>0</v>
      </c>
      <c r="N20" s="22">
        <f>_xlfn.STDEV.S(F17:F19)</f>
        <v>0</v>
      </c>
      <c r="O20" s="22">
        <f>_xlfn.STDEV.S(G17:G19)</f>
        <v>0</v>
      </c>
      <c r="P20" s="22">
        <f>_xlfn.STDEV.S(H17:H19)</f>
        <v>0</v>
      </c>
      <c r="Q20" s="22">
        <f>_xlfn.STDEV.S(I17:I19)</f>
        <v>0</v>
      </c>
      <c r="R20" s="23">
        <f>_xlfn.STDEV.P(J17:J19)</f>
        <v>0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8">
        <v>43.332980000000006</v>
      </c>
      <c r="C21" s="3">
        <f t="shared" si="1"/>
        <v>10.007616628175521</v>
      </c>
      <c r="D21" s="3">
        <f t="shared" si="6"/>
        <v>40.065713625866053</v>
      </c>
      <c r="E21" s="33">
        <v>0</v>
      </c>
      <c r="F21" s="9">
        <f t="shared" si="2"/>
        <v>0</v>
      </c>
      <c r="G21" s="9">
        <f t="shared" si="7"/>
        <v>0</v>
      </c>
      <c r="H21" s="3">
        <f t="shared" si="3"/>
        <v>0</v>
      </c>
      <c r="I21" s="8">
        <f t="shared" si="0"/>
        <v>0</v>
      </c>
      <c r="J21" s="11">
        <f>(G21/G24)*100</f>
        <v>0</v>
      </c>
      <c r="K21" s="19">
        <v>4</v>
      </c>
      <c r="L21" s="22">
        <f>_xlfn.STDEV.P(D20:D22)</f>
        <v>2.9504554640037262E-2</v>
      </c>
      <c r="M21" s="22">
        <f>_xlfn.STDEV.P(E20:E22)</f>
        <v>0</v>
      </c>
      <c r="N21" s="22">
        <f>_xlfn.STDEV.S(F20:F22)</f>
        <v>0</v>
      </c>
      <c r="O21" s="22">
        <f>_xlfn.STDEV.S(G20:G22)</f>
        <v>0</v>
      </c>
      <c r="P21" s="22">
        <f>_xlfn.STDEV.S(H20:H22)</f>
        <v>0</v>
      </c>
      <c r="Q21" s="22">
        <f>_xlfn.STDEV.S(I20:I22)</f>
        <v>0</v>
      </c>
      <c r="R21" s="23">
        <f>_xlfn.STDEV.P(J20:J22)</f>
        <v>0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8">
        <v>43.411780000000007</v>
      </c>
      <c r="C22" s="3">
        <f t="shared" si="1"/>
        <v>10.025815242494227</v>
      </c>
      <c r="D22" s="3">
        <f t="shared" si="6"/>
        <v>40.137630484988449</v>
      </c>
      <c r="E22" s="33">
        <v>0</v>
      </c>
      <c r="F22" s="9">
        <f t="shared" si="2"/>
        <v>0</v>
      </c>
      <c r="G22" s="9">
        <f t="shared" si="7"/>
        <v>0</v>
      </c>
      <c r="H22" s="3">
        <f t="shared" si="3"/>
        <v>0</v>
      </c>
      <c r="I22" s="8">
        <f t="shared" si="0"/>
        <v>0</v>
      </c>
      <c r="J22" s="11">
        <f>(G22/G25)*100</f>
        <v>0</v>
      </c>
      <c r="K22" s="24">
        <v>5</v>
      </c>
      <c r="L22" s="25">
        <f>_xlfn.STDEV.P(D23:D25)</f>
        <v>3.4520252976533536E-2</v>
      </c>
      <c r="M22" s="25">
        <f>_xlfn.STDEV.P(E23:E25)</f>
        <v>0</v>
      </c>
      <c r="N22" s="25">
        <f>_xlfn.STDEV.S(F23:F25)</f>
        <v>8.8755679338113689E-4</v>
      </c>
      <c r="O22" s="25">
        <f>_xlfn.STDEV.S(G23:G25)</f>
        <v>8.8755679338113689E-4</v>
      </c>
      <c r="P22" s="25">
        <f>_xlfn.STDEV.S(H23:H25)</f>
        <v>0.20497847422197127</v>
      </c>
      <c r="Q22" s="25">
        <f>_xlfn.STDEV.S(I23:I25)</f>
        <v>0.10248923711098563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7">
        <v>43.756879999999995</v>
      </c>
      <c r="C23" s="3">
        <f t="shared" si="1"/>
        <v>10.105515011547343</v>
      </c>
      <c r="D23" s="3">
        <f t="shared" si="6"/>
        <v>50.213376443418014</v>
      </c>
      <c r="E23" s="33">
        <v>3.39</v>
      </c>
      <c r="F23" s="9">
        <f t="shared" si="2"/>
        <v>0.14833582319999999</v>
      </c>
      <c r="G23" s="15">
        <f t="shared" si="7"/>
        <v>0.14833582319999999</v>
      </c>
      <c r="H23" s="3">
        <f t="shared" si="3"/>
        <v>34.257695889145495</v>
      </c>
      <c r="I23" s="8">
        <f t="shared" si="0"/>
        <v>17.128847944572748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7">
        <v>43.68638</v>
      </c>
      <c r="C24" s="3">
        <f t="shared" si="1"/>
        <v>10.089233256351038</v>
      </c>
      <c r="D24" s="3">
        <f t="shared" si="6"/>
        <v>50.154946882217089</v>
      </c>
      <c r="E24" s="33">
        <v>3.39</v>
      </c>
      <c r="F24" s="9">
        <f t="shared" si="2"/>
        <v>0.1480968282</v>
      </c>
      <c r="G24" s="15">
        <f t="shared" si="7"/>
        <v>0.1480968282</v>
      </c>
      <c r="H24" s="3">
        <f t="shared" si="3"/>
        <v>34.202500739030029</v>
      </c>
      <c r="I24" s="8">
        <f t="shared" si="0"/>
        <v>17.101250369515014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7">
        <v>43.272279999999995</v>
      </c>
      <c r="C25" s="3">
        <f t="shared" si="1"/>
        <v>9.9935981524249407</v>
      </c>
      <c r="D25" s="3">
        <f t="shared" si="6"/>
        <v>50.131228637413386</v>
      </c>
      <c r="E25" s="35">
        <v>3.39</v>
      </c>
      <c r="F25" s="9">
        <f t="shared" si="2"/>
        <v>0.14669302919999999</v>
      </c>
      <c r="G25" s="15">
        <f t="shared" si="7"/>
        <v>0.14669302919999999</v>
      </c>
      <c r="H25" s="3">
        <f t="shared" si="3"/>
        <v>33.878297736720555</v>
      </c>
      <c r="I25" s="8">
        <f t="shared" si="0"/>
        <v>16.939148868360277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M28" sqref="M28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36">
        <v>4.33</v>
      </c>
    </row>
    <row r="8" spans="1:25" x14ac:dyDescent="0.25">
      <c r="A8" s="1" t="s">
        <v>62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32</v>
      </c>
      <c r="C10" s="5" t="s">
        <v>5</v>
      </c>
      <c r="D10" s="5" t="s">
        <v>6</v>
      </c>
      <c r="E10" s="6" t="s">
        <v>63</v>
      </c>
      <c r="F10" s="6" t="s">
        <v>64</v>
      </c>
      <c r="G10" s="6" t="s">
        <v>65</v>
      </c>
      <c r="H10" s="6" t="s">
        <v>66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63</v>
      </c>
      <c r="N10" s="29" t="s">
        <v>64</v>
      </c>
      <c r="O10" s="29" t="s">
        <v>65</v>
      </c>
      <c r="P10" s="29" t="s">
        <v>66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7">
        <v>43.302199999999999</v>
      </c>
      <c r="C11" s="3">
        <f>B11/B$7</f>
        <v>10.000508083140877</v>
      </c>
      <c r="D11" s="3">
        <f>C11</f>
        <v>10.000508083140877</v>
      </c>
      <c r="E11" s="33">
        <v>3.2</v>
      </c>
      <c r="F11" s="9">
        <f>B11*E11/1000</f>
        <v>0.13856704</v>
      </c>
      <c r="G11" s="9">
        <f>F11</f>
        <v>0.13856704</v>
      </c>
      <c r="H11" s="3">
        <f>G11/(B$7 /1000)</f>
        <v>32.001625866050809</v>
      </c>
      <c r="I11" s="8">
        <f t="shared" ref="I11:I25" si="0">H11/B$8*100</f>
        <v>16.000812933025404</v>
      </c>
      <c r="J11" s="11">
        <f>(G11/G23)*100</f>
        <v>24.329717947689392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7">
        <v>43.364899999999999</v>
      </c>
      <c r="C12" s="3">
        <f t="shared" ref="C12:C25" si="1">B12/B$7</f>
        <v>10.014988452655889</v>
      </c>
      <c r="D12" s="3">
        <f>C12</f>
        <v>10.014988452655889</v>
      </c>
      <c r="E12" s="33">
        <v>3.2</v>
      </c>
      <c r="F12" s="9">
        <f t="shared" ref="F12:F25" si="2">B12*E12/1000</f>
        <v>0.13876768</v>
      </c>
      <c r="G12" s="9">
        <f>F12</f>
        <v>0.13876768</v>
      </c>
      <c r="H12" s="3">
        <f t="shared" ref="H12:H25" si="3">G12/(B$7 /1000)</f>
        <v>32.04796304849885</v>
      </c>
      <c r="I12" s="8">
        <f t="shared" si="0"/>
        <v>16.023981524249425</v>
      </c>
      <c r="J12" s="11">
        <f>(G12/G24)*100</f>
        <v>19.073927667081232</v>
      </c>
      <c r="K12" s="19">
        <v>1</v>
      </c>
      <c r="L12" s="22">
        <f t="shared" ref="L12:R12" si="4">AVERAGE(D11:D13)</f>
        <v>10.006004618937643</v>
      </c>
      <c r="M12" s="22">
        <f t="shared" si="4"/>
        <v>3.2100000000000004</v>
      </c>
      <c r="N12" s="22">
        <f t="shared" si="4"/>
        <v>0.13907630900000001</v>
      </c>
      <c r="O12" s="22">
        <f t="shared" si="4"/>
        <v>0.13907630900000001</v>
      </c>
      <c r="P12" s="22">
        <f t="shared" si="4"/>
        <v>32.119239953810627</v>
      </c>
      <c r="Q12" s="22">
        <f t="shared" si="4"/>
        <v>16.059619976905314</v>
      </c>
      <c r="R12" s="23">
        <f t="shared" si="4"/>
        <v>20.827842283036976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7">
        <v>43.310899999999997</v>
      </c>
      <c r="C13" s="3">
        <f t="shared" si="1"/>
        <v>10.002517321016166</v>
      </c>
      <c r="D13" s="3">
        <f>C13</f>
        <v>10.002517321016166</v>
      </c>
      <c r="E13" s="33">
        <v>3.23</v>
      </c>
      <c r="F13" s="9">
        <f t="shared" si="2"/>
        <v>0.13989420699999999</v>
      </c>
      <c r="G13" s="9">
        <f>F13</f>
        <v>0.13989420699999999</v>
      </c>
      <c r="H13" s="3">
        <f t="shared" si="3"/>
        <v>32.308130946882216</v>
      </c>
      <c r="I13" s="8">
        <f t="shared" si="0"/>
        <v>16.154065473441108</v>
      </c>
      <c r="J13" s="11">
        <f>(G13/G25)*100</f>
        <v>19.079881234340299</v>
      </c>
      <c r="K13" s="19">
        <v>2</v>
      </c>
      <c r="L13" s="22">
        <f t="shared" ref="L13:R13" si="5">AVERAGE(D14:D16)</f>
        <v>20.087193225558121</v>
      </c>
      <c r="M13" s="22">
        <f t="shared" si="5"/>
        <v>3.1466666666666665</v>
      </c>
      <c r="N13" s="22">
        <f t="shared" si="5"/>
        <v>0.13735564706666667</v>
      </c>
      <c r="O13" s="22">
        <f>AVERAGE(G14:G16)</f>
        <v>0.27643195606666665</v>
      </c>
      <c r="P13" s="22">
        <f t="shared" si="5"/>
        <v>63.841098398768281</v>
      </c>
      <c r="Q13" s="22">
        <f t="shared" si="5"/>
        <v>31.920549199384141</v>
      </c>
      <c r="R13" s="23">
        <f t="shared" si="5"/>
        <v>41.402707180090005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43.839479999999995</v>
      </c>
      <c r="C14" s="3">
        <f t="shared" si="1"/>
        <v>10.124591224018474</v>
      </c>
      <c r="D14" s="3">
        <f t="shared" ref="D14:D25" si="6">D11+C14</f>
        <v>20.125099307159353</v>
      </c>
      <c r="E14" s="33">
        <v>3.13</v>
      </c>
      <c r="F14" s="9">
        <f t="shared" si="2"/>
        <v>0.13721757239999996</v>
      </c>
      <c r="G14" s="9">
        <f t="shared" ref="G14:G25" si="7">G11+F14</f>
        <v>0.27578461239999996</v>
      </c>
      <c r="H14" s="3">
        <f t="shared" si="3"/>
        <v>63.691596397228636</v>
      </c>
      <c r="I14" s="8">
        <f t="shared" si="0"/>
        <v>31.845798198614318</v>
      </c>
      <c r="J14" s="11">
        <f>(G14/G23)*100</f>
        <v>48.422495234110805</v>
      </c>
      <c r="K14" s="19">
        <v>3</v>
      </c>
      <c r="L14" s="22">
        <f t="shared" ref="L14:R14" si="8">AVERAGE(D17:D19)</f>
        <v>30.095464203233252</v>
      </c>
      <c r="M14" s="22">
        <f t="shared" si="8"/>
        <v>3.4933333333333336</v>
      </c>
      <c r="N14" s="22">
        <f t="shared" si="8"/>
        <v>0.15139163613333334</v>
      </c>
      <c r="O14" s="22">
        <f t="shared" si="8"/>
        <v>0.42782359219999994</v>
      </c>
      <c r="P14" s="22">
        <f t="shared" si="8"/>
        <v>98.80452475750576</v>
      </c>
      <c r="Q14" s="22">
        <f t="shared" si="8"/>
        <v>49.40226237875288</v>
      </c>
      <c r="R14" s="23">
        <f t="shared" si="8"/>
        <v>64.015024144776461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43.453680000000006</v>
      </c>
      <c r="C15" s="3">
        <f t="shared" si="1"/>
        <v>10.035491916859124</v>
      </c>
      <c r="D15" s="3">
        <f t="shared" si="6"/>
        <v>20.050480369515014</v>
      </c>
      <c r="E15" s="33">
        <v>3.15</v>
      </c>
      <c r="F15" s="9">
        <f t="shared" si="2"/>
        <v>0.13687909200000001</v>
      </c>
      <c r="G15" s="9">
        <f t="shared" si="7"/>
        <v>0.27564677199999998</v>
      </c>
      <c r="H15" s="3">
        <f t="shared" si="3"/>
        <v>63.659762586605083</v>
      </c>
      <c r="I15" s="8">
        <f t="shared" si="0"/>
        <v>31.829881293302542</v>
      </c>
      <c r="J15" s="11">
        <f>(G15/G24)*100</f>
        <v>37.888264693856897</v>
      </c>
      <c r="K15" s="19">
        <v>4</v>
      </c>
      <c r="L15" s="22">
        <f t="shared" ref="L15:R15" si="9">AVERAGE(D20:D22)</f>
        <v>40.103735180908387</v>
      </c>
      <c r="M15" s="22">
        <f t="shared" si="9"/>
        <v>3.43</v>
      </c>
      <c r="N15" s="22">
        <f t="shared" si="9"/>
        <v>0.14864230840000003</v>
      </c>
      <c r="O15" s="22">
        <f t="shared" si="9"/>
        <v>0.57646590060000003</v>
      </c>
      <c r="P15" s="22">
        <f t="shared" si="9"/>
        <v>133.13300244803693</v>
      </c>
      <c r="Q15" s="22">
        <f t="shared" si="9"/>
        <v>66.566501224018467</v>
      </c>
      <c r="R15" s="23">
        <f t="shared" si="9"/>
        <v>86.268399508070573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43.661479999999997</v>
      </c>
      <c r="C16" s="3">
        <f t="shared" si="1"/>
        <v>10.083482678983833</v>
      </c>
      <c r="D16" s="3">
        <f t="shared" si="6"/>
        <v>20.085999999999999</v>
      </c>
      <c r="E16" s="33">
        <v>3.16</v>
      </c>
      <c r="F16" s="9">
        <f t="shared" si="2"/>
        <v>0.13797027679999999</v>
      </c>
      <c r="G16" s="9">
        <f t="shared" si="7"/>
        <v>0.27786448379999995</v>
      </c>
      <c r="H16" s="3">
        <f t="shared" si="3"/>
        <v>64.171936212471124</v>
      </c>
      <c r="I16" s="8">
        <f t="shared" si="0"/>
        <v>32.085968106235562</v>
      </c>
      <c r="J16" s="11">
        <f>(G16/G25)*100</f>
        <v>37.897361612302312</v>
      </c>
      <c r="K16" s="19">
        <v>5</v>
      </c>
      <c r="L16" s="22">
        <f t="shared" ref="L16:R16" si="10">AVERAGE(D23:D25)</f>
        <v>50.166517321016158</v>
      </c>
      <c r="M16" s="22">
        <f t="shared" si="10"/>
        <v>2.3066666666666666</v>
      </c>
      <c r="N16" s="22">
        <f t="shared" si="10"/>
        <v>0.10028956053333332</v>
      </c>
      <c r="O16" s="22">
        <f t="shared" si="10"/>
        <v>0.67675546113333329</v>
      </c>
      <c r="P16" s="22">
        <f t="shared" si="10"/>
        <v>156.29456377213239</v>
      </c>
      <c r="Q16" s="22">
        <f t="shared" si="10"/>
        <v>78.147281886066196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43.262680000000003</v>
      </c>
      <c r="C17" s="3">
        <f t="shared" si="1"/>
        <v>9.9913810623556589</v>
      </c>
      <c r="D17" s="3">
        <f t="shared" si="6"/>
        <v>30.11648036951501</v>
      </c>
      <c r="E17" s="33">
        <v>3.38</v>
      </c>
      <c r="F17" s="9">
        <f t="shared" si="2"/>
        <v>0.14622785839999999</v>
      </c>
      <c r="G17" s="9">
        <f t="shared" si="7"/>
        <v>0.42201247079999993</v>
      </c>
      <c r="H17" s="3">
        <f t="shared" si="3"/>
        <v>97.46246438799075</v>
      </c>
      <c r="I17" s="8">
        <f t="shared" si="0"/>
        <v>48.731232193995375</v>
      </c>
      <c r="J17" s="11">
        <f>(G17/G23)*100</f>
        <v>74.097306148500422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43.332980000000006</v>
      </c>
      <c r="C18" s="3">
        <f t="shared" si="1"/>
        <v>10.007616628175521</v>
      </c>
      <c r="D18" s="3">
        <f t="shared" si="6"/>
        <v>30.058096997690534</v>
      </c>
      <c r="E18" s="33">
        <v>3.51</v>
      </c>
      <c r="F18" s="9">
        <f t="shared" si="2"/>
        <v>0.15209875980000001</v>
      </c>
      <c r="G18" s="9">
        <f t="shared" si="7"/>
        <v>0.42774553179999997</v>
      </c>
      <c r="H18" s="3">
        <f t="shared" si="3"/>
        <v>98.78649695150115</v>
      </c>
      <c r="I18" s="8">
        <f t="shared" si="0"/>
        <v>49.393248475750575</v>
      </c>
      <c r="J18" s="11">
        <f>(G18/G24)*100</f>
        <v>58.794579065315453</v>
      </c>
      <c r="K18" s="19">
        <v>1</v>
      </c>
      <c r="L18" s="22">
        <f>_xlfn.STDEV.P(D11:D13)</f>
        <v>6.405269206815915E-3</v>
      </c>
      <c r="M18" s="22">
        <f>_xlfn.STDEV.P(E11:E13)</f>
        <v>1.4142135623730857E-2</v>
      </c>
      <c r="N18" s="22">
        <f>_xlfn.STDEV.S(F11:F13)</f>
        <v>7.1538937383986301E-4</v>
      </c>
      <c r="O18" s="22">
        <f>_xlfn.STDEV.S(G11:G13)</f>
        <v>7.1538937383986301E-4</v>
      </c>
      <c r="P18" s="22">
        <f>_xlfn.STDEV.S(H11:H13)</f>
        <v>0.16521694545955196</v>
      </c>
      <c r="Q18" s="22">
        <f>_xlfn.STDEV.S(I11:I13)</f>
        <v>8.2608472729775978E-2</v>
      </c>
      <c r="R18" s="23">
        <f>_xlfn.STDEV.P(J11:J13)</f>
        <v>2.47620122220233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43.411780000000007</v>
      </c>
      <c r="C19" s="3">
        <f t="shared" si="1"/>
        <v>10.025815242494227</v>
      </c>
      <c r="D19" s="3">
        <f t="shared" si="6"/>
        <v>30.111815242494224</v>
      </c>
      <c r="E19" s="33">
        <v>3.59</v>
      </c>
      <c r="F19" s="9">
        <f t="shared" si="2"/>
        <v>0.15584829020000002</v>
      </c>
      <c r="G19" s="9">
        <f t="shared" si="7"/>
        <v>0.43371277399999997</v>
      </c>
      <c r="H19" s="3">
        <f t="shared" si="3"/>
        <v>100.16461293302541</v>
      </c>
      <c r="I19" s="8">
        <f t="shared" si="0"/>
        <v>50.082306466512705</v>
      </c>
      <c r="J19" s="11">
        <f>(G19/G25)*100</f>
        <v>59.153187220513537</v>
      </c>
      <c r="K19" s="19">
        <v>2</v>
      </c>
      <c r="L19" s="22">
        <f>_xlfn.STDEV.P(D14:D16)</f>
        <v>3.0474736030760834E-2</v>
      </c>
      <c r="M19" s="22">
        <f>_xlfn.STDEV.P(E14:E16)</f>
        <v>1.2472191289246563E-2</v>
      </c>
      <c r="N19" s="22">
        <f>_xlfn.STDEV.S(F14:F16)</f>
        <v>5.5854232348058138E-4</v>
      </c>
      <c r="O19" s="22">
        <f>_xlfn.STDEV.S(G14:G16)</f>
        <v>1.2425183194001042E-3</v>
      </c>
      <c r="P19" s="22">
        <f>_xlfn.STDEV.S(H14:H16)</f>
        <v>0.28695573196307073</v>
      </c>
      <c r="Q19" s="22">
        <f>_xlfn.STDEV.S(I14:I16)</f>
        <v>0.14347786598153536</v>
      </c>
      <c r="R19" s="23">
        <f>_xlfn.STDEV.P(J14:J16)</f>
        <v>4.9637411247976555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8">
        <v>43.262680000000003</v>
      </c>
      <c r="C20" s="3">
        <f t="shared" si="1"/>
        <v>9.9913810623556589</v>
      </c>
      <c r="D20" s="3">
        <f t="shared" si="6"/>
        <v>40.107861431870667</v>
      </c>
      <c r="E20" s="33">
        <v>3.41</v>
      </c>
      <c r="F20" s="9">
        <f t="shared" si="2"/>
        <v>0.14752573880000003</v>
      </c>
      <c r="G20" s="9">
        <f t="shared" si="7"/>
        <v>0.5695382095999999</v>
      </c>
      <c r="H20" s="3">
        <f t="shared" si="3"/>
        <v>131.53307381062353</v>
      </c>
      <c r="I20" s="8">
        <f t="shared" si="0"/>
        <v>65.766536905311767</v>
      </c>
      <c r="J20" s="11">
        <f>(G20/G23)*100</f>
        <v>100</v>
      </c>
      <c r="K20" s="19">
        <v>3</v>
      </c>
      <c r="L20" s="22">
        <f>_xlfn.STDEV.P(D17:D19)</f>
        <v>2.6491154373791116E-2</v>
      </c>
      <c r="M20" s="22">
        <f>_xlfn.STDEV.P(E17:E19)</f>
        <v>8.6538366571647776E-2</v>
      </c>
      <c r="N20" s="22">
        <f>_xlfn.STDEV.S(F17:F19)</f>
        <v>4.8490406179555771E-3</v>
      </c>
      <c r="O20" s="22">
        <f>_xlfn.STDEV.S(G17:G19)</f>
        <v>5.850542181073384E-3</v>
      </c>
      <c r="P20" s="22">
        <f>_xlfn.STDEV.S(H17:H19)</f>
        <v>1.3511644759984767</v>
      </c>
      <c r="Q20" s="22">
        <f>_xlfn.STDEV.S(I17:I19)</f>
        <v>0.67558223799923833</v>
      </c>
      <c r="R20" s="23">
        <f>_xlfn.STDEV.P(J17:J19)</f>
        <v>7.1307530109242414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8">
        <v>43.332980000000006</v>
      </c>
      <c r="C21" s="3">
        <f t="shared" si="1"/>
        <v>10.007616628175521</v>
      </c>
      <c r="D21" s="3">
        <f t="shared" si="6"/>
        <v>40.065713625866053</v>
      </c>
      <c r="E21" s="33">
        <v>3.45</v>
      </c>
      <c r="F21" s="9">
        <f t="shared" si="2"/>
        <v>0.14949878100000003</v>
      </c>
      <c r="G21" s="9">
        <f t="shared" si="7"/>
        <v>0.57724431279999999</v>
      </c>
      <c r="H21" s="3">
        <f t="shared" si="3"/>
        <v>133.31277431870672</v>
      </c>
      <c r="I21" s="8">
        <f t="shared" si="0"/>
        <v>66.656387159353358</v>
      </c>
      <c r="J21" s="11">
        <f>(G21/G24)*100</f>
        <v>79.343520541535412</v>
      </c>
      <c r="K21" s="19">
        <v>4</v>
      </c>
      <c r="L21" s="22">
        <f>_xlfn.STDEV.P(D20:D22)</f>
        <v>2.9504554640037262E-2</v>
      </c>
      <c r="M21" s="22">
        <f>_xlfn.STDEV.P(E20:E22)</f>
        <v>1.6329931618554536E-2</v>
      </c>
      <c r="N21" s="22">
        <f>_xlfn.STDEV.S(F20:F22)</f>
        <v>1.011909935617768E-3</v>
      </c>
      <c r="O21" s="22">
        <f>_xlfn.STDEV.S(G20:G22)</f>
        <v>6.5731445254429083E-3</v>
      </c>
      <c r="P21" s="22">
        <f>_xlfn.STDEV.S(H20:H22)</f>
        <v>1.5180472345133817</v>
      </c>
      <c r="Q21" s="22">
        <f>_xlfn.STDEV.S(I20:I22)</f>
        <v>0.75902361725669087</v>
      </c>
      <c r="R21" s="23">
        <f>_xlfn.STDEV.P(J20:J22)</f>
        <v>9.7098276451469872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8">
        <v>43.411780000000007</v>
      </c>
      <c r="C22" s="3">
        <f t="shared" si="1"/>
        <v>10.025815242494227</v>
      </c>
      <c r="D22" s="3">
        <f t="shared" si="6"/>
        <v>40.137630484988449</v>
      </c>
      <c r="E22" s="33">
        <v>3.43</v>
      </c>
      <c r="F22" s="9">
        <f t="shared" si="2"/>
        <v>0.14890240540000002</v>
      </c>
      <c r="G22" s="9">
        <f t="shared" si="7"/>
        <v>0.58261517939999996</v>
      </c>
      <c r="H22" s="3">
        <f t="shared" si="3"/>
        <v>134.55315921478061</v>
      </c>
      <c r="I22" s="8">
        <f t="shared" si="0"/>
        <v>67.276579607390303</v>
      </c>
      <c r="J22" s="11">
        <f>(G22/G25)*100</f>
        <v>79.461677982676335</v>
      </c>
      <c r="K22" s="24">
        <v>5</v>
      </c>
      <c r="L22" s="25">
        <f>_xlfn.STDEV.P(D23:D25)</f>
        <v>3.4520252976533536E-2</v>
      </c>
      <c r="M22" s="25">
        <f>_xlfn.STDEV.P(E23:E25)</f>
        <v>1.6311413863372546</v>
      </c>
      <c r="N22" s="25">
        <f>_xlfn.STDEV.S(F23:F25)</f>
        <v>8.6853442259106392E-2</v>
      </c>
      <c r="O22" s="25">
        <f>_xlfn.STDEV.S(G23:G25)</f>
        <v>9.2896243586319954E-2</v>
      </c>
      <c r="P22" s="25">
        <f>_xlfn.STDEV.S(H23:H25)</f>
        <v>21.454097825940071</v>
      </c>
      <c r="Q22" s="25">
        <f>_xlfn.STDEV.S(I23:I25)</f>
        <v>10.727048912970035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7">
        <v>43.756879999999995</v>
      </c>
      <c r="C23" s="3">
        <f t="shared" si="1"/>
        <v>10.105515011547343</v>
      </c>
      <c r="D23" s="3">
        <f t="shared" si="6"/>
        <v>50.213376443418014</v>
      </c>
      <c r="E23" s="33">
        <v>0</v>
      </c>
      <c r="F23" s="9">
        <f t="shared" si="2"/>
        <v>0</v>
      </c>
      <c r="G23" s="15">
        <f t="shared" si="7"/>
        <v>0.5695382095999999</v>
      </c>
      <c r="H23" s="3">
        <f t="shared" si="3"/>
        <v>131.53307381062353</v>
      </c>
      <c r="I23" s="8">
        <f t="shared" si="0"/>
        <v>65.766536905311767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7">
        <v>43.68638</v>
      </c>
      <c r="C24" s="3">
        <f t="shared" si="1"/>
        <v>10.089233256351038</v>
      </c>
      <c r="D24" s="3">
        <f t="shared" si="6"/>
        <v>50.154946882217089</v>
      </c>
      <c r="E24" s="33">
        <v>3.44</v>
      </c>
      <c r="F24" s="9">
        <f t="shared" si="2"/>
        <v>0.15028114719999999</v>
      </c>
      <c r="G24" s="15">
        <f t="shared" si="7"/>
        <v>0.72752545999999996</v>
      </c>
      <c r="H24" s="3">
        <f t="shared" si="3"/>
        <v>168.01973672055428</v>
      </c>
      <c r="I24" s="8">
        <f t="shared" si="0"/>
        <v>84.009868360277139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7">
        <v>43.272279999999995</v>
      </c>
      <c r="C25" s="3">
        <f t="shared" si="1"/>
        <v>9.9935981524249407</v>
      </c>
      <c r="D25" s="3">
        <f t="shared" si="6"/>
        <v>50.131228637413386</v>
      </c>
      <c r="E25" s="35">
        <v>3.48</v>
      </c>
      <c r="F25" s="9">
        <f t="shared" si="2"/>
        <v>0.15058753439999997</v>
      </c>
      <c r="G25" s="15">
        <f t="shared" si="7"/>
        <v>0.73320271379999991</v>
      </c>
      <c r="H25" s="3">
        <f t="shared" si="3"/>
        <v>169.33088078521939</v>
      </c>
      <c r="I25" s="8">
        <f t="shared" si="0"/>
        <v>84.665440392609696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L25" sqref="L25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36">
        <v>4.33</v>
      </c>
    </row>
    <row r="8" spans="1:25" x14ac:dyDescent="0.25">
      <c r="A8" s="1" t="s">
        <v>46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42</v>
      </c>
      <c r="F10" s="6" t="s">
        <v>43</v>
      </c>
      <c r="G10" s="6" t="s">
        <v>44</v>
      </c>
      <c r="H10" s="6" t="s">
        <v>45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42</v>
      </c>
      <c r="N10" s="29" t="s">
        <v>43</v>
      </c>
      <c r="O10" s="29" t="s">
        <v>44</v>
      </c>
      <c r="P10" s="29" t="s">
        <v>45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7">
        <v>43.302199999999999</v>
      </c>
      <c r="C11" s="3">
        <f>B11/B$7</f>
        <v>10.000508083140877</v>
      </c>
      <c r="D11" s="3">
        <f>C11</f>
        <v>10.000508083140877</v>
      </c>
      <c r="E11" s="33">
        <v>56.78</v>
      </c>
      <c r="F11" s="9">
        <f>B11*E11/1000</f>
        <v>2.4586989159999999</v>
      </c>
      <c r="G11" s="9">
        <f>F11</f>
        <v>2.4586989159999999</v>
      </c>
      <c r="H11" s="3">
        <f>G11/(B$7 /1000)</f>
        <v>567.82884896073904</v>
      </c>
      <c r="I11" s="8">
        <f t="shared" ref="I11:I25" si="0">H11/B$8*100</f>
        <v>283.91442448036952</v>
      </c>
      <c r="J11" s="11">
        <f>(G11/G23)*100</f>
        <v>31.942929760117799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7">
        <v>43.364899999999999</v>
      </c>
      <c r="C12" s="3">
        <f t="shared" ref="C12:C25" si="1">B12/B$7</f>
        <v>10.014988452655889</v>
      </c>
      <c r="D12" s="3">
        <f>C12</f>
        <v>10.014988452655889</v>
      </c>
      <c r="E12" s="33">
        <v>49.71</v>
      </c>
      <c r="F12" s="9">
        <f t="shared" ref="F12:F25" si="2">B12*E12/1000</f>
        <v>2.1556691789999998</v>
      </c>
      <c r="G12" s="9">
        <f>F12</f>
        <v>2.1556691789999998</v>
      </c>
      <c r="H12" s="3">
        <f t="shared" ref="H12:H25" si="3">G12/(B$7 /1000)</f>
        <v>497.84507598152425</v>
      </c>
      <c r="I12" s="8">
        <f t="shared" si="0"/>
        <v>248.92253799076212</v>
      </c>
      <c r="J12" s="11">
        <f>(G12/G24)*100</f>
        <v>29.248540242461761</v>
      </c>
      <c r="K12" s="19">
        <v>1</v>
      </c>
      <c r="L12" s="22">
        <f t="shared" ref="L12:R12" si="4">AVERAGE(D11:D13)</f>
        <v>10.006004618937643</v>
      </c>
      <c r="M12" s="22">
        <f t="shared" si="4"/>
        <v>52.036666666666669</v>
      </c>
      <c r="N12" s="22">
        <f t="shared" si="4"/>
        <v>2.2544849843333332</v>
      </c>
      <c r="O12" s="22">
        <f t="shared" si="4"/>
        <v>2.2544849843333332</v>
      </c>
      <c r="P12" s="22">
        <f t="shared" si="4"/>
        <v>520.66627813702848</v>
      </c>
      <c r="Q12" s="22">
        <f t="shared" si="4"/>
        <v>260.33313906851424</v>
      </c>
      <c r="R12" s="23">
        <f t="shared" si="4"/>
        <v>29.634502672932353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7">
        <v>43.310899999999997</v>
      </c>
      <c r="C13" s="3">
        <f t="shared" si="1"/>
        <v>10.002517321016166</v>
      </c>
      <c r="D13" s="3">
        <f>C13</f>
        <v>10.002517321016166</v>
      </c>
      <c r="E13" s="33">
        <v>49.62</v>
      </c>
      <c r="F13" s="9">
        <f t="shared" si="2"/>
        <v>2.1490868579999995</v>
      </c>
      <c r="G13" s="9">
        <f>F13</f>
        <v>2.1490868579999995</v>
      </c>
      <c r="H13" s="3">
        <f t="shared" si="3"/>
        <v>496.32490946882211</v>
      </c>
      <c r="I13" s="8">
        <f t="shared" si="0"/>
        <v>248.16245473441106</v>
      </c>
      <c r="J13" s="11">
        <f>(G13/G25)*100</f>
        <v>27.712038016217484</v>
      </c>
      <c r="K13" s="19">
        <v>2</v>
      </c>
      <c r="L13" s="22">
        <f t="shared" ref="L13:R13" si="5">AVERAGE(D14:D16)</f>
        <v>20.087193225558121</v>
      </c>
      <c r="M13" s="22">
        <f t="shared" si="5"/>
        <v>39.556666666666672</v>
      </c>
      <c r="N13" s="22">
        <f t="shared" si="5"/>
        <v>1.7268683225333332</v>
      </c>
      <c r="O13" s="22">
        <f t="shared" si="5"/>
        <v>3.9813533068666662</v>
      </c>
      <c r="P13" s="22">
        <f t="shared" si="5"/>
        <v>919.4811332255581</v>
      </c>
      <c r="Q13" s="22">
        <f t="shared" si="5"/>
        <v>459.74056661277905</v>
      </c>
      <c r="R13" s="23">
        <f t="shared" si="5"/>
        <v>52.333248376526264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43.839479999999995</v>
      </c>
      <c r="C14" s="3">
        <f t="shared" si="1"/>
        <v>10.124591224018474</v>
      </c>
      <c r="D14" s="3">
        <f t="shared" ref="D14:D25" si="6">D11+C14</f>
        <v>20.125099307159353</v>
      </c>
      <c r="E14" s="33">
        <v>40.74</v>
      </c>
      <c r="F14" s="9">
        <f t="shared" si="2"/>
        <v>1.7860204151999999</v>
      </c>
      <c r="G14" s="9">
        <f t="shared" ref="G14:G25" si="7">G11+F14</f>
        <v>4.2447193311999998</v>
      </c>
      <c r="H14" s="3">
        <f t="shared" si="3"/>
        <v>980.30469542725177</v>
      </c>
      <c r="I14" s="8">
        <f t="shared" si="0"/>
        <v>490.15234771362589</v>
      </c>
      <c r="J14" s="11">
        <f>(G14/G23)*100</f>
        <v>55.14655355545608</v>
      </c>
      <c r="K14" s="19">
        <v>3</v>
      </c>
      <c r="L14" s="22">
        <f t="shared" ref="L14:R14" si="8">AVERAGE(D17:D19)</f>
        <v>30.095464203233252</v>
      </c>
      <c r="M14" s="22">
        <f t="shared" si="8"/>
        <v>40.023333333333333</v>
      </c>
      <c r="N14" s="22">
        <f t="shared" si="8"/>
        <v>1.734524988866667</v>
      </c>
      <c r="O14" s="22">
        <f t="shared" si="8"/>
        <v>5.7158782957333329</v>
      </c>
      <c r="P14" s="22">
        <f t="shared" si="8"/>
        <v>1320.0642715319477</v>
      </c>
      <c r="Q14" s="22">
        <f t="shared" si="8"/>
        <v>660.03213576597386</v>
      </c>
      <c r="R14" s="23">
        <f t="shared" si="8"/>
        <v>75.164494236444952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43.453680000000006</v>
      </c>
      <c r="C15" s="3">
        <f t="shared" si="1"/>
        <v>10.035491916859124</v>
      </c>
      <c r="D15" s="3">
        <f t="shared" si="6"/>
        <v>20.050480369515014</v>
      </c>
      <c r="E15" s="33">
        <v>38.28</v>
      </c>
      <c r="F15" s="9">
        <f t="shared" si="2"/>
        <v>1.6634068704000002</v>
      </c>
      <c r="G15" s="9">
        <f t="shared" si="7"/>
        <v>3.8190760494</v>
      </c>
      <c r="H15" s="3">
        <f t="shared" si="3"/>
        <v>882.00370655889151</v>
      </c>
      <c r="I15" s="8">
        <f t="shared" si="0"/>
        <v>441.00185327944575</v>
      </c>
      <c r="J15" s="11">
        <f>(G15/G24)*100</f>
        <v>51.817969384205689</v>
      </c>
      <c r="K15" s="19">
        <v>4</v>
      </c>
      <c r="L15" s="22">
        <f t="shared" ref="L15:R15" si="9">AVERAGE(D20:D22)</f>
        <v>40.103735180908387</v>
      </c>
      <c r="M15" s="22">
        <f t="shared" si="9"/>
        <v>27.88</v>
      </c>
      <c r="N15" s="22">
        <f t="shared" si="9"/>
        <v>1.2083480437333336</v>
      </c>
      <c r="O15" s="22">
        <f t="shared" si="9"/>
        <v>6.9242263394666672</v>
      </c>
      <c r="P15" s="22">
        <f t="shared" si="9"/>
        <v>1599.1284848652813</v>
      </c>
      <c r="Q15" s="22">
        <f t="shared" si="9"/>
        <v>799.56424243264053</v>
      </c>
      <c r="R15" s="23">
        <f t="shared" si="9"/>
        <v>91.023942717699057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43.661479999999997</v>
      </c>
      <c r="C16" s="3">
        <f t="shared" si="1"/>
        <v>10.083482678983833</v>
      </c>
      <c r="D16" s="3">
        <f t="shared" si="6"/>
        <v>20.085999999999999</v>
      </c>
      <c r="E16" s="33">
        <v>39.65</v>
      </c>
      <c r="F16" s="9">
        <f t="shared" si="2"/>
        <v>1.7311776819999998</v>
      </c>
      <c r="G16" s="9">
        <f t="shared" si="7"/>
        <v>3.8802645399999993</v>
      </c>
      <c r="H16" s="3">
        <f t="shared" si="3"/>
        <v>896.13499769053112</v>
      </c>
      <c r="I16" s="8">
        <f t="shared" si="0"/>
        <v>448.0674988452655</v>
      </c>
      <c r="J16" s="11">
        <f>(G16/G25)*100</f>
        <v>50.035222189917015</v>
      </c>
      <c r="K16" s="19">
        <v>5</v>
      </c>
      <c r="L16" s="22">
        <f t="shared" ref="L16:R16" si="10">AVERAGE(D23:D25)</f>
        <v>50.166517321016158</v>
      </c>
      <c r="M16" s="22">
        <f t="shared" si="10"/>
        <v>15.683333333333332</v>
      </c>
      <c r="N16" s="22">
        <f t="shared" si="10"/>
        <v>0.68324186900000006</v>
      </c>
      <c r="O16" s="22">
        <f t="shared" si="10"/>
        <v>7.607468208466666</v>
      </c>
      <c r="P16" s="22">
        <f t="shared" si="10"/>
        <v>1756.9210643110084</v>
      </c>
      <c r="Q16" s="22">
        <f t="shared" si="10"/>
        <v>878.46053215550421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43.262680000000003</v>
      </c>
      <c r="C17" s="3">
        <f t="shared" si="1"/>
        <v>9.9913810623556589</v>
      </c>
      <c r="D17" s="3">
        <f t="shared" si="6"/>
        <v>30.11648036951501</v>
      </c>
      <c r="E17" s="33">
        <v>37.1</v>
      </c>
      <c r="F17" s="9">
        <f t="shared" si="2"/>
        <v>1.6050454280000002</v>
      </c>
      <c r="G17" s="9">
        <f t="shared" si="7"/>
        <v>5.8497647592000002</v>
      </c>
      <c r="H17" s="3">
        <f t="shared" si="3"/>
        <v>1350.9849328406467</v>
      </c>
      <c r="I17" s="8">
        <f t="shared" si="0"/>
        <v>675.49246642032335</v>
      </c>
      <c r="J17" s="11">
        <f>(G17/G23)*100</f>
        <v>75.998986130572661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43.332980000000006</v>
      </c>
      <c r="C18" s="3">
        <f t="shared" si="1"/>
        <v>10.007616628175521</v>
      </c>
      <c r="D18" s="3">
        <f t="shared" si="6"/>
        <v>30.058096997690534</v>
      </c>
      <c r="E18" s="33">
        <v>42.46</v>
      </c>
      <c r="F18" s="9">
        <f t="shared" si="2"/>
        <v>1.8399183308000004</v>
      </c>
      <c r="G18" s="9">
        <f t="shared" si="7"/>
        <v>5.6589943802000002</v>
      </c>
      <c r="H18" s="3">
        <f t="shared" si="3"/>
        <v>1306.9271085912242</v>
      </c>
      <c r="I18" s="8">
        <f t="shared" si="0"/>
        <v>653.46355429561208</v>
      </c>
      <c r="J18" s="11">
        <f>(G18/G24)*100</f>
        <v>76.782340478573346</v>
      </c>
      <c r="K18" s="19">
        <v>1</v>
      </c>
      <c r="L18" s="22">
        <f>_xlfn.STDEV.P(D11:D13)</f>
        <v>6.405269206815915E-3</v>
      </c>
      <c r="M18" s="22">
        <f>_xlfn.STDEV.P(E11:E13)</f>
        <v>3.3542444090369385</v>
      </c>
      <c r="N18" s="22">
        <f>_xlfn.STDEV.S(F11:F13)</f>
        <v>0.17688507328914249</v>
      </c>
      <c r="O18" s="22">
        <f>_xlfn.STDEV.S(G11:G13)</f>
        <v>0.17688507328914249</v>
      </c>
      <c r="P18" s="22">
        <f>_xlfn.STDEV.S(H11:H13)</f>
        <v>40.851056186868924</v>
      </c>
      <c r="Q18" s="22">
        <f>_xlfn.STDEV.S(I11:I13)</f>
        <v>20.425528093434462</v>
      </c>
      <c r="R18" s="23">
        <f>_xlfn.STDEV.P(J11:J13)</f>
        <v>1.7486826442500527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43.411780000000007</v>
      </c>
      <c r="C19" s="3">
        <f t="shared" si="1"/>
        <v>10.025815242494227</v>
      </c>
      <c r="D19" s="3">
        <f t="shared" si="6"/>
        <v>30.111815242494224</v>
      </c>
      <c r="E19" s="33">
        <v>40.51</v>
      </c>
      <c r="F19" s="9">
        <f t="shared" si="2"/>
        <v>1.7586112078</v>
      </c>
      <c r="G19" s="9">
        <f t="shared" si="7"/>
        <v>5.6388757477999993</v>
      </c>
      <c r="H19" s="3">
        <f t="shared" si="3"/>
        <v>1302.2807731639723</v>
      </c>
      <c r="I19" s="8">
        <f t="shared" si="0"/>
        <v>651.14038658198615</v>
      </c>
      <c r="J19" s="11">
        <f>(G19/G25)*100</f>
        <v>72.712156100188849</v>
      </c>
      <c r="K19" s="19">
        <v>2</v>
      </c>
      <c r="L19" s="22">
        <f>_xlfn.STDEV.P(D14:D16)</f>
        <v>3.0474736030760834E-2</v>
      </c>
      <c r="M19" s="22">
        <f>_xlfn.STDEV.P(E14:E16)</f>
        <v>1.006456931793684</v>
      </c>
      <c r="N19" s="22">
        <f>_xlfn.STDEV.S(F14:F16)</f>
        <v>6.1420259494446058E-2</v>
      </c>
      <c r="O19" s="22">
        <f>_xlfn.STDEV.S(G14:G16)</f>
        <v>0.23012443356874565</v>
      </c>
      <c r="P19" s="22">
        <f>_xlfn.STDEV.S(H14:H16)</f>
        <v>53.146520454675681</v>
      </c>
      <c r="Q19" s="22">
        <f>_xlfn.STDEV.S(I14:I16)</f>
        <v>26.573260227337851</v>
      </c>
      <c r="R19" s="23">
        <f>_xlfn.STDEV.P(J14:J16)</f>
        <v>2.118263661906616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8">
        <v>43.262680000000003</v>
      </c>
      <c r="C20" s="3">
        <f t="shared" si="1"/>
        <v>9.9913810623556589</v>
      </c>
      <c r="D20" s="3">
        <f t="shared" si="6"/>
        <v>40.107861431870667</v>
      </c>
      <c r="E20" s="33">
        <v>26.6</v>
      </c>
      <c r="F20" s="9">
        <f t="shared" si="2"/>
        <v>1.1507872880000003</v>
      </c>
      <c r="G20" s="9">
        <f t="shared" si="7"/>
        <v>7.0005520472000002</v>
      </c>
      <c r="H20" s="3">
        <f t="shared" si="3"/>
        <v>1616.7556690993074</v>
      </c>
      <c r="I20" s="8">
        <f t="shared" si="0"/>
        <v>808.3778345496537</v>
      </c>
      <c r="J20" s="11">
        <f>(G20/G23)*100</f>
        <v>90.949786844807193</v>
      </c>
      <c r="K20" s="19">
        <v>3</v>
      </c>
      <c r="L20" s="22">
        <f>_xlfn.STDEV.P(D17:D19)</f>
        <v>2.6491154373791116E-2</v>
      </c>
      <c r="M20" s="22">
        <f>_xlfn.STDEV.P(E17:E19)</f>
        <v>2.2151047128496852</v>
      </c>
      <c r="N20" s="22">
        <f>_xlfn.STDEV.S(F17:F19)</f>
        <v>0.11927459735544253</v>
      </c>
      <c r="O20" s="22">
        <f>_xlfn.STDEV.S(G17:G19)</f>
        <v>0.11638461525098558</v>
      </c>
      <c r="P20" s="22">
        <f>_xlfn.STDEV.S(H17:H19)</f>
        <v>26.87866403025064</v>
      </c>
      <c r="Q20" s="22">
        <f>_xlfn.STDEV.S(I17:I19)</f>
        <v>13.43933201512532</v>
      </c>
      <c r="R20" s="23">
        <f>_xlfn.STDEV.P(J17:J19)</f>
        <v>1.7633080198942244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8">
        <v>43.332980000000006</v>
      </c>
      <c r="C21" s="3">
        <f t="shared" si="1"/>
        <v>10.007616628175521</v>
      </c>
      <c r="D21" s="3">
        <f t="shared" si="6"/>
        <v>40.065713625866053</v>
      </c>
      <c r="E21" s="33">
        <v>24.76</v>
      </c>
      <c r="F21" s="9">
        <f t="shared" si="2"/>
        <v>1.0729245848000002</v>
      </c>
      <c r="G21" s="9">
        <f t="shared" si="7"/>
        <v>6.7319189650000002</v>
      </c>
      <c r="H21" s="3">
        <f t="shared" si="3"/>
        <v>1554.7156963048501</v>
      </c>
      <c r="I21" s="8">
        <f t="shared" si="0"/>
        <v>777.35784815242505</v>
      </c>
      <c r="J21" s="11">
        <f>(G21/G24)*100</f>
        <v>91.339990697521628</v>
      </c>
      <c r="K21" s="19">
        <v>4</v>
      </c>
      <c r="L21" s="22">
        <f>_xlfn.STDEV.P(D20:D22)</f>
        <v>2.9504554640037262E-2</v>
      </c>
      <c r="M21" s="22">
        <f>_xlfn.STDEV.P(E20:E22)</f>
        <v>3.2006665972366899</v>
      </c>
      <c r="N21" s="22">
        <f>_xlfn.STDEV.S(F20:F22)</f>
        <v>0.17160370179656734</v>
      </c>
      <c r="O21" s="22">
        <f>_xlfn.STDEV.S(G20:G22)</f>
        <v>0.16771924003151636</v>
      </c>
      <c r="P21" s="22">
        <f>_xlfn.STDEV.S(H20:H22)</f>
        <v>38.734235573098452</v>
      </c>
      <c r="Q21" s="22">
        <f>_xlfn.STDEV.S(I20:I22)</f>
        <v>19.367117786549187</v>
      </c>
      <c r="R21" s="23">
        <f>_xlfn.STDEV.P(J20:J22)</f>
        <v>0.23373575566557031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8">
        <v>43.411780000000007</v>
      </c>
      <c r="C22" s="3">
        <f t="shared" si="1"/>
        <v>10.025815242494227</v>
      </c>
      <c r="D22" s="3">
        <f t="shared" si="6"/>
        <v>40.137630484988449</v>
      </c>
      <c r="E22" s="33">
        <v>32.28</v>
      </c>
      <c r="F22" s="9">
        <f t="shared" si="2"/>
        <v>1.4013322584000003</v>
      </c>
      <c r="G22" s="9">
        <f t="shared" si="7"/>
        <v>7.0402080061999994</v>
      </c>
      <c r="H22" s="3">
        <f t="shared" si="3"/>
        <v>1625.9140891916859</v>
      </c>
      <c r="I22" s="8">
        <f t="shared" si="0"/>
        <v>812.95704459584283</v>
      </c>
      <c r="J22" s="11">
        <f>(G22/G25)*100</f>
        <v>90.782050610768337</v>
      </c>
      <c r="K22" s="24">
        <v>5</v>
      </c>
      <c r="L22" s="25">
        <f>_xlfn.STDEV.P(D23:D25)</f>
        <v>3.4520252976533536E-2</v>
      </c>
      <c r="M22" s="25">
        <f>_xlfn.STDEV.P(E23:E25)</f>
        <v>0.79751001386955789</v>
      </c>
      <c r="N22" s="25">
        <f>_xlfn.STDEV.S(F23:F25)</f>
        <v>4.0011408660259831E-2</v>
      </c>
      <c r="O22" s="25">
        <f>_xlfn.STDEV.S(G23:G25)</f>
        <v>0.20752970655960057</v>
      </c>
      <c r="P22" s="25">
        <f>_xlfn.STDEV.S(H23:H25)</f>
        <v>47.928338697367316</v>
      </c>
      <c r="Q22" s="25">
        <f>_xlfn.STDEV.S(I23:I25)</f>
        <v>23.964169348683722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7">
        <v>43.756879999999995</v>
      </c>
      <c r="C23" s="3">
        <f t="shared" si="1"/>
        <v>10.105515011547343</v>
      </c>
      <c r="D23" s="3">
        <f t="shared" si="6"/>
        <v>50.213376443418014</v>
      </c>
      <c r="E23" s="33">
        <v>15.92</v>
      </c>
      <c r="F23" s="9">
        <f t="shared" si="2"/>
        <v>0.6966095296</v>
      </c>
      <c r="G23" s="15">
        <f t="shared" si="7"/>
        <v>7.6971615768000001</v>
      </c>
      <c r="H23" s="3">
        <f t="shared" si="3"/>
        <v>1777.6354680831409</v>
      </c>
      <c r="I23" s="8">
        <f t="shared" si="0"/>
        <v>888.81773404157047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7">
        <v>43.68638</v>
      </c>
      <c r="C24" s="3">
        <f t="shared" si="1"/>
        <v>10.089233256351038</v>
      </c>
      <c r="D24" s="3">
        <f t="shared" si="6"/>
        <v>50.154946882217089</v>
      </c>
      <c r="E24" s="33">
        <v>14.61</v>
      </c>
      <c r="F24" s="9">
        <f t="shared" si="2"/>
        <v>0.63825801179999997</v>
      </c>
      <c r="G24" s="15">
        <f t="shared" si="7"/>
        <v>7.3701769767999998</v>
      </c>
      <c r="H24" s="3">
        <f t="shared" si="3"/>
        <v>1702.1193941801387</v>
      </c>
      <c r="I24" s="8">
        <f t="shared" si="0"/>
        <v>851.05969709006922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7">
        <v>43.272279999999995</v>
      </c>
      <c r="C25" s="3">
        <f t="shared" si="1"/>
        <v>9.9935981524249407</v>
      </c>
      <c r="D25" s="3">
        <f t="shared" si="6"/>
        <v>50.131228637413386</v>
      </c>
      <c r="E25" s="35">
        <v>16.52</v>
      </c>
      <c r="F25" s="9">
        <f t="shared" si="2"/>
        <v>0.71485806559999987</v>
      </c>
      <c r="G25" s="15">
        <f t="shared" si="7"/>
        <v>7.7550660717999991</v>
      </c>
      <c r="H25" s="3">
        <f t="shared" si="3"/>
        <v>1791.0083306697459</v>
      </c>
      <c r="I25" s="8">
        <f t="shared" si="0"/>
        <v>895.50416533487294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M26" sqref="M26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36">
        <v>4.33</v>
      </c>
    </row>
    <row r="8" spans="1:25" x14ac:dyDescent="0.25">
      <c r="A8" s="1" t="s">
        <v>67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32</v>
      </c>
      <c r="C10" s="5" t="s">
        <v>5</v>
      </c>
      <c r="D10" s="5" t="s">
        <v>6</v>
      </c>
      <c r="E10" s="6" t="s">
        <v>68</v>
      </c>
      <c r="F10" s="6" t="s">
        <v>69</v>
      </c>
      <c r="G10" s="6" t="s">
        <v>70</v>
      </c>
      <c r="H10" s="6" t="s">
        <v>71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68</v>
      </c>
      <c r="N10" s="29" t="s">
        <v>69</v>
      </c>
      <c r="O10" s="29" t="s">
        <v>70</v>
      </c>
      <c r="P10" s="29" t="s">
        <v>71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7">
        <v>43.302199999999999</v>
      </c>
      <c r="C11" s="3">
        <f>B11/B$7</f>
        <v>10.000508083140877</v>
      </c>
      <c r="D11" s="3">
        <f>C11</f>
        <v>10.000508083140877</v>
      </c>
      <c r="E11" s="34">
        <v>0</v>
      </c>
      <c r="F11" s="9">
        <f>B11*E11/1000</f>
        <v>0</v>
      </c>
      <c r="G11" s="9">
        <f>F11</f>
        <v>0</v>
      </c>
      <c r="H11" s="3">
        <f>G11/(B$7 /1000)</f>
        <v>0</v>
      </c>
      <c r="I11" s="8">
        <f t="shared" ref="I11:I25" si="0">H11/B$8*100</f>
        <v>0</v>
      </c>
      <c r="J11" s="11" t="e">
        <f>(G11/G23)*100</f>
        <v>#DIV/0!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7">
        <v>43.364899999999999</v>
      </c>
      <c r="C12" s="3">
        <f t="shared" ref="C12:C25" si="1">B12/B$7</f>
        <v>10.014988452655889</v>
      </c>
      <c r="D12" s="3">
        <f>C12</f>
        <v>10.014988452655889</v>
      </c>
      <c r="E12" s="34">
        <v>0</v>
      </c>
      <c r="F12" s="9">
        <f t="shared" ref="F12:F25" si="2">B12*E12/1000</f>
        <v>0</v>
      </c>
      <c r="G12" s="9">
        <f>F12</f>
        <v>0</v>
      </c>
      <c r="H12" s="3">
        <f t="shared" ref="H12:H25" si="3">G12/(B$7 /1000)</f>
        <v>0</v>
      </c>
      <c r="I12" s="8">
        <f t="shared" si="0"/>
        <v>0</v>
      </c>
      <c r="J12" s="11" t="e">
        <f>(G12/G24)*100</f>
        <v>#DIV/0!</v>
      </c>
      <c r="K12" s="19">
        <v>1</v>
      </c>
      <c r="L12" s="22">
        <f t="shared" ref="L12:R12" si="4">AVERAGE(D11:D13)</f>
        <v>10.006004618937643</v>
      </c>
      <c r="M12" s="22">
        <f t="shared" si="4"/>
        <v>0</v>
      </c>
      <c r="N12" s="22">
        <f t="shared" si="4"/>
        <v>0</v>
      </c>
      <c r="O12" s="22">
        <f t="shared" si="4"/>
        <v>0</v>
      </c>
      <c r="P12" s="22">
        <f t="shared" si="4"/>
        <v>0</v>
      </c>
      <c r="Q12" s="22">
        <f t="shared" si="4"/>
        <v>0</v>
      </c>
      <c r="R12" s="23" t="e">
        <f t="shared" si="4"/>
        <v>#DIV/0!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7">
        <v>43.310899999999997</v>
      </c>
      <c r="C13" s="3">
        <f t="shared" si="1"/>
        <v>10.002517321016166</v>
      </c>
      <c r="D13" s="3">
        <f>C13</f>
        <v>10.002517321016166</v>
      </c>
      <c r="E13" s="34">
        <v>0</v>
      </c>
      <c r="F13" s="9">
        <f t="shared" si="2"/>
        <v>0</v>
      </c>
      <c r="G13" s="9">
        <f>F13</f>
        <v>0</v>
      </c>
      <c r="H13" s="3">
        <f t="shared" si="3"/>
        <v>0</v>
      </c>
      <c r="I13" s="8">
        <f t="shared" si="0"/>
        <v>0</v>
      </c>
      <c r="J13" s="11" t="e">
        <f>(G13/G25)*100</f>
        <v>#DIV/0!</v>
      </c>
      <c r="K13" s="19">
        <v>2</v>
      </c>
      <c r="L13" s="22">
        <f t="shared" ref="L13:R13" si="5">AVERAGE(D14:D16)</f>
        <v>20.087193225558121</v>
      </c>
      <c r="M13" s="22">
        <f t="shared" si="5"/>
        <v>0</v>
      </c>
      <c r="N13" s="22">
        <f t="shared" si="5"/>
        <v>0</v>
      </c>
      <c r="O13" s="22">
        <f>AVERAGE(G14:G16)</f>
        <v>0</v>
      </c>
      <c r="P13" s="22">
        <f t="shared" si="5"/>
        <v>0</v>
      </c>
      <c r="Q13" s="22">
        <f t="shared" si="5"/>
        <v>0</v>
      </c>
      <c r="R13" s="23" t="e">
        <f t="shared" si="5"/>
        <v>#DIV/0!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43.839479999999995</v>
      </c>
      <c r="C14" s="3">
        <f t="shared" si="1"/>
        <v>10.124591224018474</v>
      </c>
      <c r="D14" s="3">
        <f t="shared" ref="D14:D25" si="6">D11+C14</f>
        <v>20.125099307159353</v>
      </c>
      <c r="E14" s="34">
        <v>0</v>
      </c>
      <c r="F14" s="9">
        <f t="shared" si="2"/>
        <v>0</v>
      </c>
      <c r="G14" s="9">
        <f t="shared" ref="G14:G25" si="7">G11+F14</f>
        <v>0</v>
      </c>
      <c r="H14" s="3">
        <f t="shared" si="3"/>
        <v>0</v>
      </c>
      <c r="I14" s="8">
        <f t="shared" si="0"/>
        <v>0</v>
      </c>
      <c r="J14" s="11" t="e">
        <f>(G14/G23)*100</f>
        <v>#DIV/0!</v>
      </c>
      <c r="K14" s="19">
        <v>3</v>
      </c>
      <c r="L14" s="22">
        <f t="shared" ref="L14:R14" si="8">AVERAGE(D17:D19)</f>
        <v>30.095464203233252</v>
      </c>
      <c r="M14" s="22">
        <f t="shared" si="8"/>
        <v>0</v>
      </c>
      <c r="N14" s="22">
        <f t="shared" si="8"/>
        <v>0</v>
      </c>
      <c r="O14" s="22">
        <f t="shared" si="8"/>
        <v>0</v>
      </c>
      <c r="P14" s="22">
        <f t="shared" si="8"/>
        <v>0</v>
      </c>
      <c r="Q14" s="22">
        <f t="shared" si="8"/>
        <v>0</v>
      </c>
      <c r="R14" s="23" t="e">
        <f t="shared" si="8"/>
        <v>#DIV/0!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43.453680000000006</v>
      </c>
      <c r="C15" s="3">
        <f t="shared" si="1"/>
        <v>10.035491916859124</v>
      </c>
      <c r="D15" s="3">
        <f t="shared" si="6"/>
        <v>20.050480369515014</v>
      </c>
      <c r="E15" s="34">
        <v>0</v>
      </c>
      <c r="F15" s="9">
        <f t="shared" si="2"/>
        <v>0</v>
      </c>
      <c r="G15" s="9">
        <f t="shared" si="7"/>
        <v>0</v>
      </c>
      <c r="H15" s="3">
        <f t="shared" si="3"/>
        <v>0</v>
      </c>
      <c r="I15" s="8">
        <f t="shared" si="0"/>
        <v>0</v>
      </c>
      <c r="J15" s="11" t="e">
        <f>(G15/G24)*100</f>
        <v>#DIV/0!</v>
      </c>
      <c r="K15" s="19">
        <v>4</v>
      </c>
      <c r="L15" s="22">
        <f t="shared" ref="L15:R15" si="9">AVERAGE(D20:D22)</f>
        <v>40.103735180908387</v>
      </c>
      <c r="M15" s="22">
        <f t="shared" si="9"/>
        <v>0</v>
      </c>
      <c r="N15" s="22">
        <f t="shared" si="9"/>
        <v>0</v>
      </c>
      <c r="O15" s="22">
        <f t="shared" si="9"/>
        <v>0</v>
      </c>
      <c r="P15" s="22">
        <f t="shared" si="9"/>
        <v>0</v>
      </c>
      <c r="Q15" s="22">
        <f t="shared" si="9"/>
        <v>0</v>
      </c>
      <c r="R15" s="23" t="e">
        <f t="shared" si="9"/>
        <v>#DIV/0!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43.661479999999997</v>
      </c>
      <c r="C16" s="3">
        <f t="shared" si="1"/>
        <v>10.083482678983833</v>
      </c>
      <c r="D16" s="3">
        <f t="shared" si="6"/>
        <v>20.085999999999999</v>
      </c>
      <c r="E16" s="34">
        <v>0</v>
      </c>
      <c r="F16" s="9">
        <f t="shared" si="2"/>
        <v>0</v>
      </c>
      <c r="G16" s="9">
        <f t="shared" si="7"/>
        <v>0</v>
      </c>
      <c r="H16" s="3">
        <f t="shared" si="3"/>
        <v>0</v>
      </c>
      <c r="I16" s="8">
        <f t="shared" si="0"/>
        <v>0</v>
      </c>
      <c r="J16" s="11" t="e">
        <f>(G16/G25)*100</f>
        <v>#DIV/0!</v>
      </c>
      <c r="K16" s="19">
        <v>5</v>
      </c>
      <c r="L16" s="22">
        <f t="shared" ref="L16:R16" si="10">AVERAGE(D23:D25)</f>
        <v>50.166517321016158</v>
      </c>
      <c r="M16" s="22">
        <f t="shared" si="10"/>
        <v>0</v>
      </c>
      <c r="N16" s="22">
        <f t="shared" si="10"/>
        <v>0</v>
      </c>
      <c r="O16" s="22">
        <f t="shared" si="10"/>
        <v>0</v>
      </c>
      <c r="P16" s="22">
        <f t="shared" si="10"/>
        <v>0</v>
      </c>
      <c r="Q16" s="22">
        <f t="shared" si="10"/>
        <v>0</v>
      </c>
      <c r="R16" s="23" t="e">
        <f t="shared" si="10"/>
        <v>#DIV/0!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43.262680000000003</v>
      </c>
      <c r="C17" s="3">
        <f t="shared" si="1"/>
        <v>9.9913810623556589</v>
      </c>
      <c r="D17" s="3">
        <f t="shared" si="6"/>
        <v>30.11648036951501</v>
      </c>
      <c r="E17" s="34">
        <v>0</v>
      </c>
      <c r="F17" s="9">
        <f t="shared" si="2"/>
        <v>0</v>
      </c>
      <c r="G17" s="9">
        <f t="shared" si="7"/>
        <v>0</v>
      </c>
      <c r="H17" s="3">
        <f t="shared" si="3"/>
        <v>0</v>
      </c>
      <c r="I17" s="8">
        <f t="shared" si="0"/>
        <v>0</v>
      </c>
      <c r="J17" s="11" t="e">
        <f>(G17/G23)*100</f>
        <v>#DIV/0!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43.332980000000006</v>
      </c>
      <c r="C18" s="3">
        <f t="shared" si="1"/>
        <v>10.007616628175521</v>
      </c>
      <c r="D18" s="3">
        <f t="shared" si="6"/>
        <v>30.058096997690534</v>
      </c>
      <c r="E18" s="34">
        <v>0</v>
      </c>
      <c r="F18" s="9">
        <f t="shared" si="2"/>
        <v>0</v>
      </c>
      <c r="G18" s="9">
        <f t="shared" si="7"/>
        <v>0</v>
      </c>
      <c r="H18" s="3">
        <f t="shared" si="3"/>
        <v>0</v>
      </c>
      <c r="I18" s="8">
        <f t="shared" si="0"/>
        <v>0</v>
      </c>
      <c r="J18" s="11" t="e">
        <f>(G18/G24)*100</f>
        <v>#DIV/0!</v>
      </c>
      <c r="K18" s="19">
        <v>1</v>
      </c>
      <c r="L18" s="22">
        <f>_xlfn.STDEV.P(D11:D13)</f>
        <v>6.405269206815915E-3</v>
      </c>
      <c r="M18" s="22">
        <f>_xlfn.STDEV.P(E11:E13)</f>
        <v>0</v>
      </c>
      <c r="N18" s="22">
        <f>_xlfn.STDEV.S(F11:F13)</f>
        <v>0</v>
      </c>
      <c r="O18" s="22">
        <f>_xlfn.STDEV.S(G11:G13)</f>
        <v>0</v>
      </c>
      <c r="P18" s="22">
        <f>_xlfn.STDEV.S(H11:H13)</f>
        <v>0</v>
      </c>
      <c r="Q18" s="22">
        <f>_xlfn.STDEV.S(I11:I13)</f>
        <v>0</v>
      </c>
      <c r="R18" s="23" t="e">
        <f>_xlfn.STDEV.P(J11:J13)</f>
        <v>#DIV/0!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43.411780000000007</v>
      </c>
      <c r="C19" s="3">
        <f t="shared" si="1"/>
        <v>10.025815242494227</v>
      </c>
      <c r="D19" s="3">
        <f t="shared" si="6"/>
        <v>30.111815242494224</v>
      </c>
      <c r="E19" s="34">
        <v>0</v>
      </c>
      <c r="F19" s="9">
        <f t="shared" si="2"/>
        <v>0</v>
      </c>
      <c r="G19" s="9">
        <f t="shared" si="7"/>
        <v>0</v>
      </c>
      <c r="H19" s="3">
        <f t="shared" si="3"/>
        <v>0</v>
      </c>
      <c r="I19" s="8">
        <f t="shared" si="0"/>
        <v>0</v>
      </c>
      <c r="J19" s="11" t="e">
        <f>(G19/G25)*100</f>
        <v>#DIV/0!</v>
      </c>
      <c r="K19" s="19">
        <v>2</v>
      </c>
      <c r="L19" s="22">
        <f>_xlfn.STDEV.P(D14:D16)</f>
        <v>3.0474736030760834E-2</v>
      </c>
      <c r="M19" s="22">
        <f>_xlfn.STDEV.P(E14:E16)</f>
        <v>0</v>
      </c>
      <c r="N19" s="22">
        <f>_xlfn.STDEV.S(F14:F16)</f>
        <v>0</v>
      </c>
      <c r="O19" s="22">
        <f>_xlfn.STDEV.S(G14:G16)</f>
        <v>0</v>
      </c>
      <c r="P19" s="22">
        <f>_xlfn.STDEV.S(H14:H16)</f>
        <v>0</v>
      </c>
      <c r="Q19" s="22">
        <f>_xlfn.STDEV.S(I14:I16)</f>
        <v>0</v>
      </c>
      <c r="R19" s="23" t="e">
        <f>_xlfn.STDEV.P(J14:J16)</f>
        <v>#DIV/0!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8">
        <v>43.262680000000003</v>
      </c>
      <c r="C20" s="3">
        <f t="shared" si="1"/>
        <v>9.9913810623556589</v>
      </c>
      <c r="D20" s="3">
        <f t="shared" si="6"/>
        <v>40.107861431870667</v>
      </c>
      <c r="E20" s="34">
        <v>0</v>
      </c>
      <c r="F20" s="9">
        <f t="shared" si="2"/>
        <v>0</v>
      </c>
      <c r="G20" s="9">
        <f t="shared" si="7"/>
        <v>0</v>
      </c>
      <c r="H20" s="3">
        <f t="shared" si="3"/>
        <v>0</v>
      </c>
      <c r="I20" s="8">
        <f t="shared" si="0"/>
        <v>0</v>
      </c>
      <c r="J20" s="11" t="e">
        <f>(G20/G23)*100</f>
        <v>#DIV/0!</v>
      </c>
      <c r="K20" s="19">
        <v>3</v>
      </c>
      <c r="L20" s="22">
        <f>_xlfn.STDEV.P(D17:D19)</f>
        <v>2.6491154373791116E-2</v>
      </c>
      <c r="M20" s="22">
        <f>_xlfn.STDEV.P(E17:E19)</f>
        <v>0</v>
      </c>
      <c r="N20" s="22">
        <f>_xlfn.STDEV.S(F17:F19)</f>
        <v>0</v>
      </c>
      <c r="O20" s="22">
        <f>_xlfn.STDEV.S(G17:G19)</f>
        <v>0</v>
      </c>
      <c r="P20" s="22">
        <f>_xlfn.STDEV.S(H17:H19)</f>
        <v>0</v>
      </c>
      <c r="Q20" s="22">
        <f>_xlfn.STDEV.S(I17:I19)</f>
        <v>0</v>
      </c>
      <c r="R20" s="23" t="e">
        <f>_xlfn.STDEV.P(J17:J19)</f>
        <v>#DIV/0!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8">
        <v>43.332980000000006</v>
      </c>
      <c r="C21" s="3">
        <f t="shared" si="1"/>
        <v>10.007616628175521</v>
      </c>
      <c r="D21" s="3">
        <f t="shared" si="6"/>
        <v>40.065713625866053</v>
      </c>
      <c r="E21" s="34">
        <v>0</v>
      </c>
      <c r="F21" s="9">
        <f t="shared" si="2"/>
        <v>0</v>
      </c>
      <c r="G21" s="9">
        <f t="shared" si="7"/>
        <v>0</v>
      </c>
      <c r="H21" s="3">
        <f t="shared" si="3"/>
        <v>0</v>
      </c>
      <c r="I21" s="8">
        <f t="shared" si="0"/>
        <v>0</v>
      </c>
      <c r="J21" s="11" t="e">
        <f>(G21/G24)*100</f>
        <v>#DIV/0!</v>
      </c>
      <c r="K21" s="19">
        <v>4</v>
      </c>
      <c r="L21" s="22">
        <f>_xlfn.STDEV.P(D20:D22)</f>
        <v>2.9504554640037262E-2</v>
      </c>
      <c r="M21" s="22">
        <f>_xlfn.STDEV.P(E20:E22)</f>
        <v>0</v>
      </c>
      <c r="N21" s="22">
        <f>_xlfn.STDEV.S(F20:F22)</f>
        <v>0</v>
      </c>
      <c r="O21" s="22">
        <f>_xlfn.STDEV.S(G20:G22)</f>
        <v>0</v>
      </c>
      <c r="P21" s="22">
        <f>_xlfn.STDEV.S(H20:H22)</f>
        <v>0</v>
      </c>
      <c r="Q21" s="22">
        <f>_xlfn.STDEV.S(I20:I22)</f>
        <v>0</v>
      </c>
      <c r="R21" s="23" t="e">
        <f>_xlfn.STDEV.P(J20:J22)</f>
        <v>#DIV/0!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8">
        <v>43.411780000000007</v>
      </c>
      <c r="C22" s="3">
        <f t="shared" si="1"/>
        <v>10.025815242494227</v>
      </c>
      <c r="D22" s="3">
        <f t="shared" si="6"/>
        <v>40.137630484988449</v>
      </c>
      <c r="E22" s="34">
        <v>0</v>
      </c>
      <c r="F22" s="9">
        <f t="shared" si="2"/>
        <v>0</v>
      </c>
      <c r="G22" s="9">
        <f t="shared" si="7"/>
        <v>0</v>
      </c>
      <c r="H22" s="3">
        <f t="shared" si="3"/>
        <v>0</v>
      </c>
      <c r="I22" s="8">
        <f t="shared" si="0"/>
        <v>0</v>
      </c>
      <c r="J22" s="11" t="e">
        <f>(G22/G25)*100</f>
        <v>#DIV/0!</v>
      </c>
      <c r="K22" s="24">
        <v>5</v>
      </c>
      <c r="L22" s="25">
        <f>_xlfn.STDEV.P(D23:D25)</f>
        <v>3.4520252976533536E-2</v>
      </c>
      <c r="M22" s="25">
        <f>_xlfn.STDEV.P(E23:E25)</f>
        <v>0</v>
      </c>
      <c r="N22" s="25">
        <f>_xlfn.STDEV.S(F23:F25)</f>
        <v>0</v>
      </c>
      <c r="O22" s="25">
        <f>_xlfn.STDEV.S(G23:G25)</f>
        <v>0</v>
      </c>
      <c r="P22" s="25">
        <f>_xlfn.STDEV.S(H23:H25)</f>
        <v>0</v>
      </c>
      <c r="Q22" s="25">
        <f>_xlfn.STDEV.S(I23:I25)</f>
        <v>0</v>
      </c>
      <c r="R22" s="26" t="e">
        <f>_xlfn.STDEV.P(J23:J25)</f>
        <v>#DIV/0!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7">
        <v>43.756879999999995</v>
      </c>
      <c r="C23" s="3">
        <f t="shared" si="1"/>
        <v>10.105515011547343</v>
      </c>
      <c r="D23" s="3">
        <f t="shared" si="6"/>
        <v>50.213376443418014</v>
      </c>
      <c r="E23" s="34">
        <v>0</v>
      </c>
      <c r="F23" s="9">
        <f t="shared" si="2"/>
        <v>0</v>
      </c>
      <c r="G23" s="15">
        <f t="shared" si="7"/>
        <v>0</v>
      </c>
      <c r="H23" s="3">
        <f t="shared" si="3"/>
        <v>0</v>
      </c>
      <c r="I23" s="8">
        <f t="shared" si="0"/>
        <v>0</v>
      </c>
      <c r="J23" s="11" t="e">
        <f>(G23/G23)*100</f>
        <v>#DIV/0!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7">
        <v>43.68638</v>
      </c>
      <c r="C24" s="3">
        <f t="shared" si="1"/>
        <v>10.089233256351038</v>
      </c>
      <c r="D24" s="3">
        <f t="shared" si="6"/>
        <v>50.154946882217089</v>
      </c>
      <c r="E24" s="34">
        <v>0</v>
      </c>
      <c r="F24" s="9">
        <f t="shared" si="2"/>
        <v>0</v>
      </c>
      <c r="G24" s="15">
        <f t="shared" si="7"/>
        <v>0</v>
      </c>
      <c r="H24" s="3">
        <f t="shared" si="3"/>
        <v>0</v>
      </c>
      <c r="I24" s="8">
        <f t="shared" si="0"/>
        <v>0</v>
      </c>
      <c r="J24" s="11" t="e">
        <f>(G24/G24)*100</f>
        <v>#DIV/0!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7">
        <v>43.272279999999995</v>
      </c>
      <c r="C25" s="3">
        <f t="shared" si="1"/>
        <v>9.9935981524249407</v>
      </c>
      <c r="D25" s="3">
        <f t="shared" si="6"/>
        <v>50.131228637413386</v>
      </c>
      <c r="E25" s="34">
        <v>0</v>
      </c>
      <c r="F25" s="9">
        <f t="shared" si="2"/>
        <v>0</v>
      </c>
      <c r="G25" s="15">
        <f t="shared" si="7"/>
        <v>0</v>
      </c>
      <c r="H25" s="3">
        <f t="shared" si="3"/>
        <v>0</v>
      </c>
      <c r="I25" s="8">
        <f t="shared" si="0"/>
        <v>0</v>
      </c>
      <c r="J25" s="11" t="e">
        <f>(G25/G25)*100</f>
        <v>#DIV/0!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L18" sqref="L18:R22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36">
        <v>4.33</v>
      </c>
    </row>
    <row r="8" spans="1:25" x14ac:dyDescent="0.25">
      <c r="A8" s="1" t="s">
        <v>72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32</v>
      </c>
      <c r="C10" s="5" t="s">
        <v>5</v>
      </c>
      <c r="D10" s="5" t="s">
        <v>6</v>
      </c>
      <c r="E10" s="6" t="s">
        <v>73</v>
      </c>
      <c r="F10" s="6" t="s">
        <v>74</v>
      </c>
      <c r="G10" s="6" t="s">
        <v>75</v>
      </c>
      <c r="H10" s="6" t="s">
        <v>76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73</v>
      </c>
      <c r="N10" s="29" t="s">
        <v>74</v>
      </c>
      <c r="O10" s="29" t="s">
        <v>75</v>
      </c>
      <c r="P10" s="29" t="s">
        <v>76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7">
        <v>43.302199999999999</v>
      </c>
      <c r="C11" s="3">
        <f>B11/B$7</f>
        <v>10.000508083140877</v>
      </c>
      <c r="D11" s="3">
        <f>C11</f>
        <v>10.000508083140877</v>
      </c>
      <c r="E11" s="34">
        <v>0</v>
      </c>
      <c r="F11" s="9">
        <f>B11*E11/1000</f>
        <v>0</v>
      </c>
      <c r="G11" s="9">
        <f>F11</f>
        <v>0</v>
      </c>
      <c r="H11" s="3">
        <f>G11/(B$7 /1000)</f>
        <v>0</v>
      </c>
      <c r="I11" s="8">
        <f t="shared" ref="I11:I25" si="0">H11/B$8*100</f>
        <v>0</v>
      </c>
      <c r="J11" s="11" t="e">
        <f>(G11/G23)*100</f>
        <v>#DIV/0!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7">
        <v>43.364899999999999</v>
      </c>
      <c r="C12" s="3">
        <f t="shared" ref="C12:C25" si="1">B12/B$7</f>
        <v>10.014988452655889</v>
      </c>
      <c r="D12" s="3">
        <f>C12</f>
        <v>10.014988452655889</v>
      </c>
      <c r="E12" s="34">
        <v>0</v>
      </c>
      <c r="F12" s="9">
        <f t="shared" ref="F12:F25" si="2">B12*E12/1000</f>
        <v>0</v>
      </c>
      <c r="G12" s="9">
        <f>F12</f>
        <v>0</v>
      </c>
      <c r="H12" s="3">
        <f t="shared" ref="H12:H25" si="3">G12/(B$7 /1000)</f>
        <v>0</v>
      </c>
      <c r="I12" s="8">
        <f t="shared" si="0"/>
        <v>0</v>
      </c>
      <c r="J12" s="11" t="e">
        <f>(G12/G24)*100</f>
        <v>#DIV/0!</v>
      </c>
      <c r="K12" s="19">
        <v>1</v>
      </c>
      <c r="L12" s="22">
        <f t="shared" ref="L12:R12" si="4">AVERAGE(D11:D13)</f>
        <v>10.006004618937643</v>
      </c>
      <c r="M12" s="22">
        <f t="shared" si="4"/>
        <v>0</v>
      </c>
      <c r="N12" s="22">
        <f t="shared" si="4"/>
        <v>0</v>
      </c>
      <c r="O12" s="22">
        <f t="shared" si="4"/>
        <v>0</v>
      </c>
      <c r="P12" s="22">
        <f t="shared" si="4"/>
        <v>0</v>
      </c>
      <c r="Q12" s="22">
        <f t="shared" si="4"/>
        <v>0</v>
      </c>
      <c r="R12" s="23" t="e">
        <f t="shared" si="4"/>
        <v>#DIV/0!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7">
        <v>43.310899999999997</v>
      </c>
      <c r="C13" s="3">
        <f t="shared" si="1"/>
        <v>10.002517321016166</v>
      </c>
      <c r="D13" s="3">
        <f>C13</f>
        <v>10.002517321016166</v>
      </c>
      <c r="E13" s="34">
        <v>0</v>
      </c>
      <c r="F13" s="9">
        <f t="shared" si="2"/>
        <v>0</v>
      </c>
      <c r="G13" s="9">
        <f>F13</f>
        <v>0</v>
      </c>
      <c r="H13" s="3">
        <f t="shared" si="3"/>
        <v>0</v>
      </c>
      <c r="I13" s="8">
        <f t="shared" si="0"/>
        <v>0</v>
      </c>
      <c r="J13" s="11" t="e">
        <f>(G13/G25)*100</f>
        <v>#DIV/0!</v>
      </c>
      <c r="K13" s="19">
        <v>2</v>
      </c>
      <c r="L13" s="22">
        <f t="shared" ref="L13:R13" si="5">AVERAGE(D14:D16)</f>
        <v>20.087193225558121</v>
      </c>
      <c r="M13" s="22">
        <f t="shared" si="5"/>
        <v>0</v>
      </c>
      <c r="N13" s="22">
        <f t="shared" si="5"/>
        <v>0</v>
      </c>
      <c r="O13" s="22">
        <f>AVERAGE(G14:G16)</f>
        <v>0</v>
      </c>
      <c r="P13" s="22">
        <f t="shared" si="5"/>
        <v>0</v>
      </c>
      <c r="Q13" s="22">
        <f t="shared" si="5"/>
        <v>0</v>
      </c>
      <c r="R13" s="23" t="e">
        <f t="shared" si="5"/>
        <v>#DIV/0!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43.839479999999995</v>
      </c>
      <c r="C14" s="3">
        <f t="shared" si="1"/>
        <v>10.124591224018474</v>
      </c>
      <c r="D14" s="3">
        <f t="shared" ref="D14:D25" si="6">D11+C14</f>
        <v>20.125099307159353</v>
      </c>
      <c r="E14" s="34">
        <v>0</v>
      </c>
      <c r="F14" s="9">
        <f t="shared" si="2"/>
        <v>0</v>
      </c>
      <c r="G14" s="9">
        <f t="shared" ref="G14:G25" si="7">G11+F14</f>
        <v>0</v>
      </c>
      <c r="H14" s="3">
        <f t="shared" si="3"/>
        <v>0</v>
      </c>
      <c r="I14" s="8">
        <f t="shared" si="0"/>
        <v>0</v>
      </c>
      <c r="J14" s="11" t="e">
        <f>(G14/G23)*100</f>
        <v>#DIV/0!</v>
      </c>
      <c r="K14" s="19">
        <v>3</v>
      </c>
      <c r="L14" s="22">
        <f t="shared" ref="L14:R14" si="8">AVERAGE(D17:D19)</f>
        <v>30.095464203233252</v>
      </c>
      <c r="M14" s="22">
        <f t="shared" si="8"/>
        <v>0</v>
      </c>
      <c r="N14" s="22">
        <f t="shared" si="8"/>
        <v>0</v>
      </c>
      <c r="O14" s="22">
        <f t="shared" si="8"/>
        <v>0</v>
      </c>
      <c r="P14" s="22">
        <f t="shared" si="8"/>
        <v>0</v>
      </c>
      <c r="Q14" s="22">
        <f t="shared" si="8"/>
        <v>0</v>
      </c>
      <c r="R14" s="23" t="e">
        <f t="shared" si="8"/>
        <v>#DIV/0!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43.453680000000006</v>
      </c>
      <c r="C15" s="3">
        <f t="shared" si="1"/>
        <v>10.035491916859124</v>
      </c>
      <c r="D15" s="3">
        <f t="shared" si="6"/>
        <v>20.050480369515014</v>
      </c>
      <c r="E15" s="34">
        <v>0</v>
      </c>
      <c r="F15" s="9">
        <f t="shared" si="2"/>
        <v>0</v>
      </c>
      <c r="G15" s="9">
        <f t="shared" si="7"/>
        <v>0</v>
      </c>
      <c r="H15" s="3">
        <f t="shared" si="3"/>
        <v>0</v>
      </c>
      <c r="I15" s="8">
        <f t="shared" si="0"/>
        <v>0</v>
      </c>
      <c r="J15" s="11" t="e">
        <f>(G15/G24)*100</f>
        <v>#DIV/0!</v>
      </c>
      <c r="K15" s="19">
        <v>4</v>
      </c>
      <c r="L15" s="22">
        <f t="shared" ref="L15:R15" si="9">AVERAGE(D20:D22)</f>
        <v>40.103735180908387</v>
      </c>
      <c r="M15" s="22">
        <f t="shared" si="9"/>
        <v>0</v>
      </c>
      <c r="N15" s="22">
        <f t="shared" si="9"/>
        <v>0</v>
      </c>
      <c r="O15" s="22">
        <f t="shared" si="9"/>
        <v>0</v>
      </c>
      <c r="P15" s="22">
        <f t="shared" si="9"/>
        <v>0</v>
      </c>
      <c r="Q15" s="22">
        <f t="shared" si="9"/>
        <v>0</v>
      </c>
      <c r="R15" s="23" t="e">
        <f t="shared" si="9"/>
        <v>#DIV/0!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43.661479999999997</v>
      </c>
      <c r="C16" s="3">
        <f t="shared" si="1"/>
        <v>10.083482678983833</v>
      </c>
      <c r="D16" s="3">
        <f t="shared" si="6"/>
        <v>20.085999999999999</v>
      </c>
      <c r="E16" s="34">
        <v>0</v>
      </c>
      <c r="F16" s="9">
        <f t="shared" si="2"/>
        <v>0</v>
      </c>
      <c r="G16" s="9">
        <f t="shared" si="7"/>
        <v>0</v>
      </c>
      <c r="H16" s="3">
        <f t="shared" si="3"/>
        <v>0</v>
      </c>
      <c r="I16" s="8">
        <f t="shared" si="0"/>
        <v>0</v>
      </c>
      <c r="J16" s="11" t="e">
        <f>(G16/G25)*100</f>
        <v>#DIV/0!</v>
      </c>
      <c r="K16" s="19">
        <v>5</v>
      </c>
      <c r="L16" s="22">
        <f t="shared" ref="L16:R16" si="10">AVERAGE(D23:D25)</f>
        <v>50.166517321016158</v>
      </c>
      <c r="M16" s="22">
        <f t="shared" si="10"/>
        <v>0</v>
      </c>
      <c r="N16" s="22">
        <f t="shared" si="10"/>
        <v>0</v>
      </c>
      <c r="O16" s="22">
        <f t="shared" si="10"/>
        <v>0</v>
      </c>
      <c r="P16" s="22">
        <f t="shared" si="10"/>
        <v>0</v>
      </c>
      <c r="Q16" s="22">
        <f t="shared" si="10"/>
        <v>0</v>
      </c>
      <c r="R16" s="23" t="e">
        <f t="shared" si="10"/>
        <v>#DIV/0!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43.262680000000003</v>
      </c>
      <c r="C17" s="3">
        <f t="shared" si="1"/>
        <v>9.9913810623556589</v>
      </c>
      <c r="D17" s="3">
        <f t="shared" si="6"/>
        <v>30.11648036951501</v>
      </c>
      <c r="E17" s="34">
        <v>0</v>
      </c>
      <c r="F17" s="9">
        <f t="shared" si="2"/>
        <v>0</v>
      </c>
      <c r="G17" s="9">
        <f t="shared" si="7"/>
        <v>0</v>
      </c>
      <c r="H17" s="3">
        <f t="shared" si="3"/>
        <v>0</v>
      </c>
      <c r="I17" s="8">
        <f t="shared" si="0"/>
        <v>0</v>
      </c>
      <c r="J17" s="11" t="e">
        <f>(G17/G23)*100</f>
        <v>#DIV/0!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43.332980000000006</v>
      </c>
      <c r="C18" s="3">
        <f t="shared" si="1"/>
        <v>10.007616628175521</v>
      </c>
      <c r="D18" s="3">
        <f t="shared" si="6"/>
        <v>30.058096997690534</v>
      </c>
      <c r="E18" s="34">
        <v>0</v>
      </c>
      <c r="F18" s="9">
        <f t="shared" si="2"/>
        <v>0</v>
      </c>
      <c r="G18" s="9">
        <f t="shared" si="7"/>
        <v>0</v>
      </c>
      <c r="H18" s="3">
        <f t="shared" si="3"/>
        <v>0</v>
      </c>
      <c r="I18" s="8">
        <f t="shared" si="0"/>
        <v>0</v>
      </c>
      <c r="J18" s="11" t="e">
        <f>(G18/G24)*100</f>
        <v>#DIV/0!</v>
      </c>
      <c r="K18" s="19">
        <v>1</v>
      </c>
      <c r="L18" s="22">
        <f>_xlfn.STDEV.P(D11:D13)</f>
        <v>6.405269206815915E-3</v>
      </c>
      <c r="M18" s="22">
        <f>_xlfn.STDEV.P(E11:E13)</f>
        <v>0</v>
      </c>
      <c r="N18" s="22">
        <f>_xlfn.STDEV.S(F11:F13)</f>
        <v>0</v>
      </c>
      <c r="O18" s="22">
        <f>_xlfn.STDEV.S(G11:G13)</f>
        <v>0</v>
      </c>
      <c r="P18" s="22">
        <f>_xlfn.STDEV.S(H11:H13)</f>
        <v>0</v>
      </c>
      <c r="Q18" s="22">
        <f>_xlfn.STDEV.S(I11:I13)</f>
        <v>0</v>
      </c>
      <c r="R18" s="23" t="e">
        <f>_xlfn.STDEV.P(J11:J13)</f>
        <v>#DIV/0!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43.411780000000007</v>
      </c>
      <c r="C19" s="3">
        <f t="shared" si="1"/>
        <v>10.025815242494227</v>
      </c>
      <c r="D19" s="3">
        <f t="shared" si="6"/>
        <v>30.111815242494224</v>
      </c>
      <c r="E19" s="34">
        <v>0</v>
      </c>
      <c r="F19" s="9">
        <f t="shared" si="2"/>
        <v>0</v>
      </c>
      <c r="G19" s="9">
        <f t="shared" si="7"/>
        <v>0</v>
      </c>
      <c r="H19" s="3">
        <f t="shared" si="3"/>
        <v>0</v>
      </c>
      <c r="I19" s="8">
        <f t="shared" si="0"/>
        <v>0</v>
      </c>
      <c r="J19" s="11" t="e">
        <f>(G19/G25)*100</f>
        <v>#DIV/0!</v>
      </c>
      <c r="K19" s="19">
        <v>2</v>
      </c>
      <c r="L19" s="22">
        <f>_xlfn.STDEV.P(D14:D16)</f>
        <v>3.0474736030760834E-2</v>
      </c>
      <c r="M19" s="22">
        <f>_xlfn.STDEV.P(E14:E16)</f>
        <v>0</v>
      </c>
      <c r="N19" s="22">
        <f>_xlfn.STDEV.S(F14:F16)</f>
        <v>0</v>
      </c>
      <c r="O19" s="22">
        <f>_xlfn.STDEV.S(G14:G16)</f>
        <v>0</v>
      </c>
      <c r="P19" s="22">
        <f>_xlfn.STDEV.S(H14:H16)</f>
        <v>0</v>
      </c>
      <c r="Q19" s="22">
        <f>_xlfn.STDEV.S(I14:I16)</f>
        <v>0</v>
      </c>
      <c r="R19" s="23" t="e">
        <f>_xlfn.STDEV.P(J14:J16)</f>
        <v>#DIV/0!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8">
        <v>43.262680000000003</v>
      </c>
      <c r="C20" s="3">
        <f t="shared" si="1"/>
        <v>9.9913810623556589</v>
      </c>
      <c r="D20" s="3">
        <f t="shared" si="6"/>
        <v>40.107861431870667</v>
      </c>
      <c r="E20" s="34">
        <v>0</v>
      </c>
      <c r="F20" s="9">
        <f t="shared" si="2"/>
        <v>0</v>
      </c>
      <c r="G20" s="9">
        <f t="shared" si="7"/>
        <v>0</v>
      </c>
      <c r="H20" s="3">
        <f t="shared" si="3"/>
        <v>0</v>
      </c>
      <c r="I20" s="8">
        <f t="shared" si="0"/>
        <v>0</v>
      </c>
      <c r="J20" s="11" t="e">
        <f>(G20/G23)*100</f>
        <v>#DIV/0!</v>
      </c>
      <c r="K20" s="19">
        <v>3</v>
      </c>
      <c r="L20" s="22">
        <f>_xlfn.STDEV.P(D17:D19)</f>
        <v>2.6491154373791116E-2</v>
      </c>
      <c r="M20" s="22">
        <f>_xlfn.STDEV.P(E17:E19)</f>
        <v>0</v>
      </c>
      <c r="N20" s="22">
        <f>_xlfn.STDEV.S(F17:F19)</f>
        <v>0</v>
      </c>
      <c r="O20" s="22">
        <f>_xlfn.STDEV.S(G17:G19)</f>
        <v>0</v>
      </c>
      <c r="P20" s="22">
        <f>_xlfn.STDEV.S(H17:H19)</f>
        <v>0</v>
      </c>
      <c r="Q20" s="22">
        <f>_xlfn.STDEV.S(I17:I19)</f>
        <v>0</v>
      </c>
      <c r="R20" s="23" t="e">
        <f>_xlfn.STDEV.P(J17:J19)</f>
        <v>#DIV/0!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8">
        <v>43.332980000000006</v>
      </c>
      <c r="C21" s="3">
        <f t="shared" si="1"/>
        <v>10.007616628175521</v>
      </c>
      <c r="D21" s="3">
        <f t="shared" si="6"/>
        <v>40.065713625866053</v>
      </c>
      <c r="E21" s="34">
        <v>0</v>
      </c>
      <c r="F21" s="9">
        <f t="shared" si="2"/>
        <v>0</v>
      </c>
      <c r="G21" s="9">
        <f t="shared" si="7"/>
        <v>0</v>
      </c>
      <c r="H21" s="3">
        <f t="shared" si="3"/>
        <v>0</v>
      </c>
      <c r="I21" s="8">
        <f t="shared" si="0"/>
        <v>0</v>
      </c>
      <c r="J21" s="11" t="e">
        <f>(G21/G24)*100</f>
        <v>#DIV/0!</v>
      </c>
      <c r="K21" s="19">
        <v>4</v>
      </c>
      <c r="L21" s="22">
        <f>_xlfn.STDEV.P(D20:D22)</f>
        <v>2.9504554640037262E-2</v>
      </c>
      <c r="M21" s="22">
        <f>_xlfn.STDEV.P(E20:E22)</f>
        <v>0</v>
      </c>
      <c r="N21" s="22">
        <f>_xlfn.STDEV.S(F20:F22)</f>
        <v>0</v>
      </c>
      <c r="O21" s="22">
        <f>_xlfn.STDEV.S(G20:G22)</f>
        <v>0</v>
      </c>
      <c r="P21" s="22">
        <f>_xlfn.STDEV.S(H20:H22)</f>
        <v>0</v>
      </c>
      <c r="Q21" s="22">
        <f>_xlfn.STDEV.S(I20:I22)</f>
        <v>0</v>
      </c>
      <c r="R21" s="23" t="e">
        <f>_xlfn.STDEV.P(J20:J22)</f>
        <v>#DIV/0!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8">
        <v>43.411780000000007</v>
      </c>
      <c r="C22" s="3">
        <f t="shared" si="1"/>
        <v>10.025815242494227</v>
      </c>
      <c r="D22" s="3">
        <f t="shared" si="6"/>
        <v>40.137630484988449</v>
      </c>
      <c r="E22" s="34">
        <v>0</v>
      </c>
      <c r="F22" s="9">
        <f t="shared" si="2"/>
        <v>0</v>
      </c>
      <c r="G22" s="9">
        <f t="shared" si="7"/>
        <v>0</v>
      </c>
      <c r="H22" s="3">
        <f t="shared" si="3"/>
        <v>0</v>
      </c>
      <c r="I22" s="8">
        <f t="shared" si="0"/>
        <v>0</v>
      </c>
      <c r="J22" s="11" t="e">
        <f>(G22/G25)*100</f>
        <v>#DIV/0!</v>
      </c>
      <c r="K22" s="24">
        <v>5</v>
      </c>
      <c r="L22" s="25">
        <f>_xlfn.STDEV.P(D23:D25)</f>
        <v>3.4520252976533536E-2</v>
      </c>
      <c r="M22" s="25">
        <f>_xlfn.STDEV.P(E23:E25)</f>
        <v>0</v>
      </c>
      <c r="N22" s="25">
        <f>_xlfn.STDEV.S(F23:F25)</f>
        <v>0</v>
      </c>
      <c r="O22" s="25">
        <f>_xlfn.STDEV.S(G23:G25)</f>
        <v>0</v>
      </c>
      <c r="P22" s="25">
        <f>_xlfn.STDEV.S(H23:H25)</f>
        <v>0</v>
      </c>
      <c r="Q22" s="25">
        <f>_xlfn.STDEV.S(I23:I25)</f>
        <v>0</v>
      </c>
      <c r="R22" s="26" t="e">
        <f>_xlfn.STDEV.P(J23:J25)</f>
        <v>#DIV/0!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7">
        <v>43.756879999999995</v>
      </c>
      <c r="C23" s="3">
        <f t="shared" si="1"/>
        <v>10.105515011547343</v>
      </c>
      <c r="D23" s="3">
        <f t="shared" si="6"/>
        <v>50.213376443418014</v>
      </c>
      <c r="E23" s="34">
        <v>0</v>
      </c>
      <c r="F23" s="9">
        <f t="shared" si="2"/>
        <v>0</v>
      </c>
      <c r="G23" s="15">
        <f t="shared" si="7"/>
        <v>0</v>
      </c>
      <c r="H23" s="3">
        <f t="shared" si="3"/>
        <v>0</v>
      </c>
      <c r="I23" s="8">
        <f t="shared" si="0"/>
        <v>0</v>
      </c>
      <c r="J23" s="11" t="e">
        <f>(G23/G23)*100</f>
        <v>#DIV/0!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7">
        <v>43.68638</v>
      </c>
      <c r="C24" s="3">
        <f t="shared" si="1"/>
        <v>10.089233256351038</v>
      </c>
      <c r="D24" s="3">
        <f t="shared" si="6"/>
        <v>50.154946882217089</v>
      </c>
      <c r="E24" s="34">
        <v>0</v>
      </c>
      <c r="F24" s="9">
        <f t="shared" si="2"/>
        <v>0</v>
      </c>
      <c r="G24" s="15">
        <f t="shared" si="7"/>
        <v>0</v>
      </c>
      <c r="H24" s="3">
        <f t="shared" si="3"/>
        <v>0</v>
      </c>
      <c r="I24" s="8">
        <f t="shared" si="0"/>
        <v>0</v>
      </c>
      <c r="J24" s="11" t="e">
        <f>(G24/G24)*100</f>
        <v>#DIV/0!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7">
        <v>43.272279999999995</v>
      </c>
      <c r="C25" s="3">
        <f t="shared" si="1"/>
        <v>9.9935981524249407</v>
      </c>
      <c r="D25" s="3">
        <f t="shared" si="6"/>
        <v>50.131228637413386</v>
      </c>
      <c r="E25" s="34">
        <v>0</v>
      </c>
      <c r="F25" s="9">
        <f t="shared" si="2"/>
        <v>0</v>
      </c>
      <c r="G25" s="15">
        <f t="shared" si="7"/>
        <v>0</v>
      </c>
      <c r="H25" s="3">
        <f t="shared" si="3"/>
        <v>0</v>
      </c>
      <c r="I25" s="8">
        <f t="shared" si="0"/>
        <v>0</v>
      </c>
      <c r="J25" s="11" t="e">
        <f>(G25/G25)*100</f>
        <v>#DIV/0!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L18" sqref="L18:R22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36">
        <v>4.33</v>
      </c>
    </row>
    <row r="8" spans="1:25" x14ac:dyDescent="0.25">
      <c r="A8" s="1" t="s">
        <v>31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32</v>
      </c>
      <c r="C10" s="5" t="s">
        <v>5</v>
      </c>
      <c r="D10" s="5" t="s">
        <v>6</v>
      </c>
      <c r="E10" s="6" t="s">
        <v>33</v>
      </c>
      <c r="F10" s="6" t="s">
        <v>34</v>
      </c>
      <c r="G10" s="6" t="s">
        <v>35</v>
      </c>
      <c r="H10" s="6" t="s">
        <v>36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33</v>
      </c>
      <c r="N10" s="29" t="s">
        <v>34</v>
      </c>
      <c r="O10" s="29" t="s">
        <v>35</v>
      </c>
      <c r="P10" s="29" t="s">
        <v>36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7">
        <v>43.302199999999999</v>
      </c>
      <c r="C11" s="3">
        <f>B11/B$7</f>
        <v>10.000508083140877</v>
      </c>
      <c r="D11" s="3">
        <f>C11</f>
        <v>10.000508083140877</v>
      </c>
      <c r="E11" s="33">
        <v>447.91</v>
      </c>
      <c r="F11" s="9">
        <f>B11*E11/1000</f>
        <v>19.395488401999998</v>
      </c>
      <c r="G11" s="9">
        <f>F11</f>
        <v>19.395488401999998</v>
      </c>
      <c r="H11" s="3">
        <f>G11/(B$7 /1000)</f>
        <v>4479.32757551963</v>
      </c>
      <c r="I11" s="8">
        <f t="shared" ref="I11:I25" si="0">H11/B$8*100</f>
        <v>2239.663787759815</v>
      </c>
      <c r="J11" s="11">
        <f>(G11/G23)*100</f>
        <v>42.415199807696432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7">
        <v>43.364899999999999</v>
      </c>
      <c r="C12" s="3">
        <f>B12/B$7</f>
        <v>10.014988452655889</v>
      </c>
      <c r="D12" s="3">
        <f>C12</f>
        <v>10.014988452655889</v>
      </c>
      <c r="E12" s="33">
        <v>453.26</v>
      </c>
      <c r="F12" s="9">
        <f>B12*E12/1000</f>
        <v>19.655574573999999</v>
      </c>
      <c r="G12" s="9">
        <f>F12</f>
        <v>19.655574573999999</v>
      </c>
      <c r="H12" s="3">
        <f>G12/(B$7 /1000)</f>
        <v>4539.3936660508089</v>
      </c>
      <c r="I12" s="8">
        <f t="shared" si="0"/>
        <v>2269.6968330254044</v>
      </c>
      <c r="J12" s="11">
        <f>(G12/G24)*100</f>
        <v>41.190236854186551</v>
      </c>
      <c r="K12" s="19">
        <v>1</v>
      </c>
      <c r="L12" s="22">
        <f t="shared" ref="L12:R12" si="1">AVERAGE(D11:D13)</f>
        <v>10.006004618937643</v>
      </c>
      <c r="M12" s="22">
        <f t="shared" si="1"/>
        <v>446.83666666666664</v>
      </c>
      <c r="N12" s="22">
        <f t="shared" si="1"/>
        <v>19.359757927333334</v>
      </c>
      <c r="O12" s="22">
        <f t="shared" si="1"/>
        <v>19.359757927333334</v>
      </c>
      <c r="P12" s="22">
        <f t="shared" si="1"/>
        <v>4471.0757337952273</v>
      </c>
      <c r="Q12" s="22">
        <f t="shared" si="1"/>
        <v>2235.5378668976136</v>
      </c>
      <c r="R12" s="23">
        <f t="shared" si="1"/>
        <v>41.266757127892909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7">
        <v>43.310899999999997</v>
      </c>
      <c r="C13" s="3">
        <f>B13/B$7</f>
        <v>10.002517321016166</v>
      </c>
      <c r="D13" s="3">
        <f>C13</f>
        <v>10.002517321016166</v>
      </c>
      <c r="E13" s="33">
        <v>439.34</v>
      </c>
      <c r="F13" s="9">
        <f>B13*E13/1000</f>
        <v>19.028210806000001</v>
      </c>
      <c r="G13" s="9">
        <f>F13</f>
        <v>19.028210806000001</v>
      </c>
      <c r="H13" s="3">
        <f>G13/(B$7 /1000)</f>
        <v>4394.5059598152429</v>
      </c>
      <c r="I13" s="8">
        <f t="shared" si="0"/>
        <v>2197.2529799076215</v>
      </c>
      <c r="J13" s="11">
        <f>(G13/G25)*100</f>
        <v>40.194834721795765</v>
      </c>
      <c r="K13" s="19">
        <v>2</v>
      </c>
      <c r="L13" s="22">
        <f t="shared" ref="L13:R13" si="2">AVERAGE(D14:D16)</f>
        <v>20.087193225558121</v>
      </c>
      <c r="M13" s="22">
        <f t="shared" si="2"/>
        <v>243.87666666666667</v>
      </c>
      <c r="N13" s="22">
        <f t="shared" si="2"/>
        <v>10.643562997466667</v>
      </c>
      <c r="O13" s="22">
        <f>AVERAGE(G14:G16)</f>
        <v>30.003320924800004</v>
      </c>
      <c r="P13" s="22">
        <f t="shared" si="2"/>
        <v>6929.1734237413402</v>
      </c>
      <c r="Q13" s="22">
        <f t="shared" si="2"/>
        <v>3464.5867118706701</v>
      </c>
      <c r="R13" s="23">
        <f t="shared" si="2"/>
        <v>63.929937372542781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43.839479999999995</v>
      </c>
      <c r="C14" s="3">
        <f t="shared" ref="C14:C25" si="3">B14/B$7</f>
        <v>10.124591224018474</v>
      </c>
      <c r="D14" s="3">
        <f t="shared" ref="D14:D25" si="4">D11+C14</f>
        <v>20.125099307159353</v>
      </c>
      <c r="E14" s="33">
        <v>222.17</v>
      </c>
      <c r="F14" s="9">
        <f t="shared" ref="F14:F25" si="5">B14*E14/1000</f>
        <v>9.7398172715999998</v>
      </c>
      <c r="G14" s="9">
        <f t="shared" ref="G14:G25" si="6">G11+F14</f>
        <v>29.135305673599998</v>
      </c>
      <c r="H14" s="3">
        <f t="shared" ref="H14:H25" si="7">G14/(B$7 /1000)</f>
        <v>6728.7080077598157</v>
      </c>
      <c r="I14" s="8">
        <f t="shared" si="0"/>
        <v>3364.3540038799083</v>
      </c>
      <c r="J14" s="11">
        <f>(G14/G23)*100</f>
        <v>63.714807587759722</v>
      </c>
      <c r="K14" s="19">
        <v>3</v>
      </c>
      <c r="L14" s="22">
        <f t="shared" ref="L14:R14" si="8">AVERAGE(D17:D19)</f>
        <v>30.095464203233252</v>
      </c>
      <c r="M14" s="22">
        <f t="shared" si="8"/>
        <v>157.24</v>
      </c>
      <c r="N14" s="22">
        <f t="shared" si="8"/>
        <v>6.8142823262000007</v>
      </c>
      <c r="O14" s="22">
        <f t="shared" si="8"/>
        <v>36.817603251000001</v>
      </c>
      <c r="P14" s="22">
        <f t="shared" si="8"/>
        <v>8502.9106815242503</v>
      </c>
      <c r="Q14" s="22">
        <f t="shared" si="8"/>
        <v>4251.4553407621252</v>
      </c>
      <c r="R14" s="23">
        <f t="shared" si="8"/>
        <v>78.452198848731925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43.453680000000006</v>
      </c>
      <c r="C15" s="3">
        <f t="shared" si="3"/>
        <v>10.035491916859124</v>
      </c>
      <c r="D15" s="3">
        <f t="shared" si="4"/>
        <v>20.050480369515014</v>
      </c>
      <c r="E15" s="33">
        <v>254.6</v>
      </c>
      <c r="F15" s="9">
        <f t="shared" si="5"/>
        <v>11.063306928000001</v>
      </c>
      <c r="G15" s="9">
        <f t="shared" si="6"/>
        <v>30.718881502000002</v>
      </c>
      <c r="H15" s="3">
        <f t="shared" si="7"/>
        <v>7094.4299080831415</v>
      </c>
      <c r="I15" s="8">
        <f t="shared" si="0"/>
        <v>3547.2149540415708</v>
      </c>
      <c r="J15" s="11">
        <f>(G15/G24)*100</f>
        <v>64.374511169813744</v>
      </c>
      <c r="K15" s="19">
        <v>4</v>
      </c>
      <c r="L15" s="22">
        <f t="shared" ref="L15:R15" si="9">AVERAGE(D20:D22)</f>
        <v>40.103735180908387</v>
      </c>
      <c r="M15" s="22">
        <f t="shared" si="9"/>
        <v>123.86</v>
      </c>
      <c r="N15" s="22">
        <f t="shared" si="9"/>
        <v>5.3676675518000003</v>
      </c>
      <c r="O15" s="22">
        <f t="shared" si="9"/>
        <v>42.185270802800005</v>
      </c>
      <c r="P15" s="22">
        <f t="shared" si="9"/>
        <v>9742.5567673903006</v>
      </c>
      <c r="Q15" s="22">
        <f t="shared" si="9"/>
        <v>4871.2783836951503</v>
      </c>
      <c r="R15" s="23">
        <f t="shared" si="9"/>
        <v>89.893605555192153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43.661479999999997</v>
      </c>
      <c r="C16" s="3">
        <f t="shared" si="3"/>
        <v>10.083482678983833</v>
      </c>
      <c r="D16" s="3">
        <f t="shared" si="4"/>
        <v>20.085999999999999</v>
      </c>
      <c r="E16" s="33">
        <v>254.86</v>
      </c>
      <c r="F16" s="9">
        <f t="shared" si="5"/>
        <v>11.127564792799999</v>
      </c>
      <c r="G16" s="9">
        <f t="shared" si="6"/>
        <v>30.155775598799998</v>
      </c>
      <c r="H16" s="3">
        <f t="shared" si="7"/>
        <v>6964.3823553810626</v>
      </c>
      <c r="I16" s="8">
        <f t="shared" si="0"/>
        <v>3482.1911776905308</v>
      </c>
      <c r="J16" s="11">
        <f>(G16/G25)*100</f>
        <v>63.700493360054885</v>
      </c>
      <c r="K16" s="19">
        <v>5</v>
      </c>
      <c r="L16" s="22">
        <f t="shared" ref="L16:R16" si="10">AVERAGE(D23:D25)</f>
        <v>50.166517321016158</v>
      </c>
      <c r="M16" s="22">
        <f t="shared" si="10"/>
        <v>108.87</v>
      </c>
      <c r="N16" s="22">
        <f t="shared" si="10"/>
        <v>4.7436083059333329</v>
      </c>
      <c r="O16" s="22">
        <f t="shared" si="10"/>
        <v>46.928879108733334</v>
      </c>
      <c r="P16" s="22">
        <f t="shared" si="10"/>
        <v>10838.078316104695</v>
      </c>
      <c r="Q16" s="22">
        <f t="shared" si="10"/>
        <v>5419.0391580523474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43.262680000000003</v>
      </c>
      <c r="C17" s="3">
        <f t="shared" si="3"/>
        <v>9.9913810623556589</v>
      </c>
      <c r="D17" s="3">
        <f t="shared" si="4"/>
        <v>30.11648036951501</v>
      </c>
      <c r="E17" s="33">
        <v>154.41</v>
      </c>
      <c r="F17" s="9">
        <f t="shared" si="5"/>
        <v>6.6801904188000005</v>
      </c>
      <c r="G17" s="9">
        <f t="shared" si="6"/>
        <v>35.815496092399997</v>
      </c>
      <c r="H17" s="3">
        <f t="shared" si="7"/>
        <v>8271.4771575981522</v>
      </c>
      <c r="I17" s="8">
        <f t="shared" si="0"/>
        <v>4135.7385787990761</v>
      </c>
      <c r="J17" s="11">
        <f>(G17/G23)*100</f>
        <v>78.323442621546448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43.332980000000006</v>
      </c>
      <c r="C18" s="3">
        <f t="shared" si="3"/>
        <v>10.007616628175521</v>
      </c>
      <c r="D18" s="3">
        <f t="shared" si="4"/>
        <v>30.058096997690534</v>
      </c>
      <c r="E18" s="33">
        <v>156.54</v>
      </c>
      <c r="F18" s="9">
        <f t="shared" si="5"/>
        <v>6.7833446892000007</v>
      </c>
      <c r="G18" s="9">
        <f t="shared" si="6"/>
        <v>37.502226191200002</v>
      </c>
      <c r="H18" s="3">
        <f t="shared" si="7"/>
        <v>8661.0222150577374</v>
      </c>
      <c r="I18" s="8">
        <f t="shared" si="0"/>
        <v>4330.5111075288687</v>
      </c>
      <c r="J18" s="11">
        <f>(G18/G24)*100</f>
        <v>78.589693400168443</v>
      </c>
      <c r="K18" s="19">
        <v>1</v>
      </c>
      <c r="L18" s="22">
        <f>_xlfn.STDEV.P(D11:D13)</f>
        <v>6.405269206815915E-3</v>
      </c>
      <c r="M18" s="22">
        <f>_xlfn.STDEV.P(E11:E13)</f>
        <v>5.7332732554991939</v>
      </c>
      <c r="N18" s="22">
        <f>_xlfn.STDEV.S(F11:F13)</f>
        <v>0.31520441694988655</v>
      </c>
      <c r="O18" s="22">
        <f>_xlfn.STDEV.S(G11:G13)</f>
        <v>0.31520441694988655</v>
      </c>
      <c r="P18" s="22">
        <f>_xlfn.STDEV.S(H11:H13)</f>
        <v>72.795477355632187</v>
      </c>
      <c r="Q18" s="22">
        <f>_xlfn.STDEV.S(I11:I13)</f>
        <v>36.397738677816093</v>
      </c>
      <c r="R18" s="23">
        <f>_xlfn.STDEV.P(J11:J13)</f>
        <v>0.90807370952206368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43.411780000000007</v>
      </c>
      <c r="C19" s="3">
        <f t="shared" si="3"/>
        <v>10.025815242494227</v>
      </c>
      <c r="D19" s="3">
        <f t="shared" si="4"/>
        <v>30.111815242494224</v>
      </c>
      <c r="E19" s="33">
        <v>160.77000000000001</v>
      </c>
      <c r="F19" s="9">
        <f t="shared" si="5"/>
        <v>6.979311870600001</v>
      </c>
      <c r="G19" s="9">
        <f t="shared" si="6"/>
        <v>37.135087469399998</v>
      </c>
      <c r="H19" s="3">
        <f t="shared" si="7"/>
        <v>8576.2326719168595</v>
      </c>
      <c r="I19" s="8">
        <f t="shared" si="0"/>
        <v>4288.1163359584298</v>
      </c>
      <c r="J19" s="11">
        <f>(G19/G25)*100</f>
        <v>78.443460524480898</v>
      </c>
      <c r="K19" s="19">
        <v>2</v>
      </c>
      <c r="L19" s="22">
        <f>_xlfn.STDEV.P(D14:D16)</f>
        <v>3.0474736030760834E-2</v>
      </c>
      <c r="M19" s="22">
        <f>_xlfn.STDEV.P(E14:E16)</f>
        <v>15.349298210522715</v>
      </c>
      <c r="N19" s="22">
        <f>_xlfn.STDEV.S(F14:F16)</f>
        <v>0.78332593539590234</v>
      </c>
      <c r="O19" s="22">
        <f>_xlfn.STDEV.S(G14:G16)</f>
        <v>0.80272032601119825</v>
      </c>
      <c r="P19" s="22">
        <f>_xlfn.STDEV.S(H14:H16)</f>
        <v>185.38575658457196</v>
      </c>
      <c r="Q19" s="22">
        <f>_xlfn.STDEV.S(I14:I16)</f>
        <v>92.692878292285698</v>
      </c>
      <c r="R19" s="23">
        <f>_xlfn.STDEV.P(J14:J16)</f>
        <v>0.31441545784056368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8">
        <v>43.262680000000003</v>
      </c>
      <c r="C20" s="3">
        <f t="shared" si="3"/>
        <v>9.9913810623556589</v>
      </c>
      <c r="D20" s="3">
        <f t="shared" si="4"/>
        <v>40.107861431870667</v>
      </c>
      <c r="E20" s="33">
        <v>123.19</v>
      </c>
      <c r="F20" s="9">
        <f t="shared" si="5"/>
        <v>5.3295295492000001</v>
      </c>
      <c r="G20" s="9">
        <f t="shared" si="6"/>
        <v>41.1450256416</v>
      </c>
      <c r="H20" s="3">
        <f t="shared" si="7"/>
        <v>9502.3153906697462</v>
      </c>
      <c r="I20" s="8">
        <f t="shared" si="0"/>
        <v>4751.1576953348731</v>
      </c>
      <c r="J20" s="11">
        <f>(G20/G23)*100</f>
        <v>89.978372676673629</v>
      </c>
      <c r="K20" s="19">
        <v>3</v>
      </c>
      <c r="L20" s="22">
        <f>_xlfn.STDEV.P(D17:D19)</f>
        <v>2.6491154373791116E-2</v>
      </c>
      <c r="M20" s="22">
        <f>_xlfn.STDEV.P(E17:E19)</f>
        <v>2.6432177360179834</v>
      </c>
      <c r="N20" s="22">
        <f>_xlfn.STDEV.S(F17:F19)</f>
        <v>0.15194164593386777</v>
      </c>
      <c r="O20" s="22">
        <f>_xlfn.STDEV.S(G17:G19)</f>
        <v>0.88705229735865232</v>
      </c>
      <c r="P20" s="22">
        <f>_xlfn.STDEV.S(H17:H19)</f>
        <v>204.86196243848775</v>
      </c>
      <c r="Q20" s="22">
        <f>_xlfn.STDEV.S(I17:I19)</f>
        <v>102.43098121924388</v>
      </c>
      <c r="R20" s="23">
        <f>_xlfn.STDEV.P(J17:J19)</f>
        <v>0.10887190642292052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8">
        <v>43.332980000000006</v>
      </c>
      <c r="C21" s="3">
        <f t="shared" si="3"/>
        <v>10.007616628175521</v>
      </c>
      <c r="D21" s="3">
        <f t="shared" si="4"/>
        <v>40.065713625866053</v>
      </c>
      <c r="E21" s="33">
        <v>121.56</v>
      </c>
      <c r="F21" s="9">
        <f t="shared" si="5"/>
        <v>5.2675570488000014</v>
      </c>
      <c r="G21" s="9">
        <f t="shared" si="6"/>
        <v>42.769783240000002</v>
      </c>
      <c r="H21" s="3">
        <f t="shared" si="7"/>
        <v>9877.5480923787545</v>
      </c>
      <c r="I21" s="8">
        <f t="shared" si="0"/>
        <v>4938.7740461893773</v>
      </c>
      <c r="J21" s="11">
        <f>(G21/G24)*100</f>
        <v>89.628389911743227</v>
      </c>
      <c r="K21" s="19">
        <v>4</v>
      </c>
      <c r="L21" s="22">
        <f>_xlfn.STDEV.P(D20:D22)</f>
        <v>2.9504554640037262E-2</v>
      </c>
      <c r="M21" s="22">
        <f>_xlfn.STDEV.P(E20:E22)</f>
        <v>2.2030130881741625</v>
      </c>
      <c r="N21" s="22">
        <f>_xlfn.STDEV.S(F20:F22)</f>
        <v>0.12367147883377082</v>
      </c>
      <c r="O21" s="22">
        <f>_xlfn.STDEV.S(G20:G22)</f>
        <v>0.90317692075416744</v>
      </c>
      <c r="P21" s="22">
        <f>_xlfn.STDEV.S(H20:H22)</f>
        <v>208.58589393860737</v>
      </c>
      <c r="Q21" s="22">
        <f>_xlfn.STDEV.S(I20:I22)</f>
        <v>104.29294696930369</v>
      </c>
      <c r="R21" s="23">
        <f>_xlfn.STDEV.P(J20:J22)</f>
        <v>0.19156067054114118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8">
        <v>43.411780000000007</v>
      </c>
      <c r="C22" s="3">
        <f t="shared" si="3"/>
        <v>10.025815242494227</v>
      </c>
      <c r="D22" s="3">
        <f t="shared" si="4"/>
        <v>40.137630484988449</v>
      </c>
      <c r="E22" s="33">
        <v>126.83</v>
      </c>
      <c r="F22" s="9">
        <f t="shared" si="5"/>
        <v>5.5059160574000003</v>
      </c>
      <c r="G22" s="9">
        <f t="shared" si="6"/>
        <v>42.641003526799999</v>
      </c>
      <c r="H22" s="3">
        <f t="shared" si="7"/>
        <v>9847.8068191224029</v>
      </c>
      <c r="I22" s="8">
        <f t="shared" si="0"/>
        <v>4923.9034095612014</v>
      </c>
      <c r="J22" s="11">
        <f>(G22/G25)*100</f>
        <v>90.074054077159587</v>
      </c>
      <c r="K22" s="24">
        <v>5</v>
      </c>
      <c r="L22" s="25">
        <f>_xlfn.STDEV.P(D23:D25)</f>
        <v>3.4520252976533536E-2</v>
      </c>
      <c r="M22" s="25">
        <f>_xlfn.STDEV.P(E23:E25)</f>
        <v>3.5002095175384391</v>
      </c>
      <c r="N22" s="25">
        <f>_xlfn.STDEV.S(F23:F25)</f>
        <v>0.18732431796545385</v>
      </c>
      <c r="O22" s="25">
        <f>_xlfn.STDEV.S(G23:G25)</f>
        <v>1.0573915484222232</v>
      </c>
      <c r="P22" s="25">
        <f>_xlfn.STDEV.S(H23:H25)</f>
        <v>244.20128139081368</v>
      </c>
      <c r="Q22" s="25">
        <f>_xlfn.STDEV.S(I23:I25)</f>
        <v>122.10064069540684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7">
        <v>43.756879999999995</v>
      </c>
      <c r="C23" s="3">
        <f t="shared" si="3"/>
        <v>10.105515011547343</v>
      </c>
      <c r="D23" s="3">
        <f t="shared" si="4"/>
        <v>50.213376443418014</v>
      </c>
      <c r="E23" s="33">
        <v>104.73</v>
      </c>
      <c r="F23" s="9">
        <f t="shared" si="5"/>
        <v>4.5826580423999994</v>
      </c>
      <c r="G23" s="15">
        <f t="shared" si="6"/>
        <v>45.727683683999999</v>
      </c>
      <c r="H23" s="3">
        <f t="shared" si="7"/>
        <v>10560.6659778291</v>
      </c>
      <c r="I23" s="8">
        <f t="shared" si="0"/>
        <v>5280.3329889145498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7">
        <v>43.68638</v>
      </c>
      <c r="C24" s="3">
        <f t="shared" si="3"/>
        <v>10.089233256351038</v>
      </c>
      <c r="D24" s="3">
        <f t="shared" si="4"/>
        <v>50.154946882217089</v>
      </c>
      <c r="E24" s="33">
        <v>113.29</v>
      </c>
      <c r="F24" s="9">
        <f t="shared" si="5"/>
        <v>4.9492299902000001</v>
      </c>
      <c r="G24" s="15">
        <f t="shared" si="6"/>
        <v>47.719013230200005</v>
      </c>
      <c r="H24" s="3">
        <f t="shared" si="7"/>
        <v>11020.557327990764</v>
      </c>
      <c r="I24" s="8">
        <f t="shared" si="0"/>
        <v>5510.278663995382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7">
        <v>43.272279999999995</v>
      </c>
      <c r="C25" s="3">
        <f t="shared" si="3"/>
        <v>9.9935981524249407</v>
      </c>
      <c r="D25" s="3">
        <f t="shared" si="4"/>
        <v>50.131228637413386</v>
      </c>
      <c r="E25" s="35">
        <v>108.59</v>
      </c>
      <c r="F25" s="9">
        <f t="shared" si="5"/>
        <v>4.6989368852000002</v>
      </c>
      <c r="G25" s="15">
        <f t="shared" si="6"/>
        <v>47.339940411999997</v>
      </c>
      <c r="H25" s="3">
        <f t="shared" si="7"/>
        <v>10933.011642494226</v>
      </c>
      <c r="I25" s="8">
        <f t="shared" si="0"/>
        <v>5466.5058212471131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L18" sqref="L18:R22"/>
    </sheetView>
  </sheetViews>
  <sheetFormatPr defaultColWidth="8.85546875" defaultRowHeight="15" x14ac:dyDescent="0.25"/>
  <cols>
    <col min="1" max="1" width="17.28515625" style="1" bestFit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2" t="s">
        <v>30</v>
      </c>
    </row>
    <row r="7" spans="1:25" x14ac:dyDescent="0.25">
      <c r="A7" s="1" t="s">
        <v>7</v>
      </c>
      <c r="B7" s="36">
        <v>4.33</v>
      </c>
    </row>
    <row r="8" spans="1:25" x14ac:dyDescent="0.25">
      <c r="A8" s="1" t="s">
        <v>77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32</v>
      </c>
      <c r="C10" s="5" t="s">
        <v>5</v>
      </c>
      <c r="D10" s="5" t="s">
        <v>6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11</v>
      </c>
      <c r="J10" s="14" t="s">
        <v>12</v>
      </c>
      <c r="K10" s="27" t="s">
        <v>4</v>
      </c>
      <c r="L10" s="28" t="s">
        <v>6</v>
      </c>
      <c r="M10" s="29" t="s">
        <v>78</v>
      </c>
      <c r="N10" s="29" t="s">
        <v>79</v>
      </c>
      <c r="O10" s="29" t="s">
        <v>80</v>
      </c>
      <c r="P10" s="29" t="s">
        <v>81</v>
      </c>
      <c r="Q10" s="29" t="s">
        <v>11</v>
      </c>
      <c r="R10" s="30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37">
        <v>43.302199999999999</v>
      </c>
      <c r="C11" s="3">
        <f>B11/B$7</f>
        <v>10.000508083140877</v>
      </c>
      <c r="D11" s="3">
        <f>C11</f>
        <v>10.000508083140877</v>
      </c>
      <c r="E11" s="33">
        <v>0.98</v>
      </c>
      <c r="F11" s="9">
        <f>B11*E11/1000</f>
        <v>4.2436155999999996E-2</v>
      </c>
      <c r="G11" s="9">
        <f>F11</f>
        <v>4.2436155999999996E-2</v>
      </c>
      <c r="H11" s="3">
        <f>G11/(B$7 /1000)</f>
        <v>9.8004979214780601</v>
      </c>
      <c r="I11" s="8">
        <f t="shared" ref="I11:I25" si="0">H11/B$8*100</f>
        <v>4.90024896073903</v>
      </c>
      <c r="J11" s="11">
        <f>(G11/G23)*100</f>
        <v>35.128302765188899</v>
      </c>
      <c r="K11" s="31" t="s">
        <v>28</v>
      </c>
      <c r="L11" s="20"/>
      <c r="M11" s="20"/>
      <c r="N11" s="20"/>
      <c r="O11" s="20"/>
      <c r="P11" s="20"/>
      <c r="Q11" s="20"/>
      <c r="R11" s="21"/>
      <c r="S11" s="18"/>
      <c r="T11" s="17"/>
      <c r="U11" s="17"/>
      <c r="V11" s="17"/>
      <c r="W11" s="17"/>
      <c r="X11" s="17"/>
      <c r="Y11" s="17"/>
    </row>
    <row r="12" spans="1:25" x14ac:dyDescent="0.25">
      <c r="A12" s="12" t="s">
        <v>14</v>
      </c>
      <c r="B12" s="37">
        <v>43.364899999999999</v>
      </c>
      <c r="C12" s="3">
        <f t="shared" ref="C12:C25" si="1">B12/B$7</f>
        <v>10.014988452655889</v>
      </c>
      <c r="D12" s="3">
        <f>C12</f>
        <v>10.014988452655889</v>
      </c>
      <c r="E12" s="33">
        <v>1.02</v>
      </c>
      <c r="F12" s="9">
        <f t="shared" ref="F12:F25" si="2">B12*E12/1000</f>
        <v>4.4232197999999993E-2</v>
      </c>
      <c r="G12" s="9">
        <f>F12</f>
        <v>4.4232197999999993E-2</v>
      </c>
      <c r="H12" s="3">
        <f t="shared" ref="H12:H25" si="3">G12/(B$7 /1000)</f>
        <v>10.215288221709006</v>
      </c>
      <c r="I12" s="8">
        <f t="shared" si="0"/>
        <v>5.107644110854503</v>
      </c>
      <c r="J12" s="11">
        <f>(G12/G24)*100</f>
        <v>36.392815918501853</v>
      </c>
      <c r="K12" s="19">
        <v>1</v>
      </c>
      <c r="L12" s="22">
        <f t="shared" ref="L12:R12" si="4">AVERAGE(D11:D13)</f>
        <v>10.006004618937643</v>
      </c>
      <c r="M12" s="22">
        <f t="shared" si="4"/>
        <v>0.98999999999999988</v>
      </c>
      <c r="N12" s="22">
        <f t="shared" si="4"/>
        <v>4.2893308999999991E-2</v>
      </c>
      <c r="O12" s="22">
        <f t="shared" si="4"/>
        <v>4.2893308999999991E-2</v>
      </c>
      <c r="P12" s="22">
        <f t="shared" si="4"/>
        <v>9.9060759815242481</v>
      </c>
      <c r="Q12" s="22">
        <f t="shared" si="4"/>
        <v>4.953037990762124</v>
      </c>
      <c r="R12" s="23">
        <f t="shared" si="4"/>
        <v>34.959415398218916</v>
      </c>
      <c r="S12" s="18"/>
      <c r="T12" s="18"/>
      <c r="U12" s="17"/>
      <c r="V12" s="18"/>
      <c r="W12" s="17"/>
      <c r="X12" s="18"/>
      <c r="Y12" s="17"/>
    </row>
    <row r="13" spans="1:25" x14ac:dyDescent="0.25">
      <c r="A13" s="12" t="s">
        <v>15</v>
      </c>
      <c r="B13" s="37">
        <v>43.310899999999997</v>
      </c>
      <c r="C13" s="3">
        <f t="shared" si="1"/>
        <v>10.002517321016166</v>
      </c>
      <c r="D13" s="3">
        <f>C13</f>
        <v>10.002517321016166</v>
      </c>
      <c r="E13" s="33">
        <v>0.97</v>
      </c>
      <c r="F13" s="9">
        <f t="shared" si="2"/>
        <v>4.2011572999999997E-2</v>
      </c>
      <c r="G13" s="9">
        <f>F13</f>
        <v>4.2011572999999997E-2</v>
      </c>
      <c r="H13" s="3">
        <f t="shared" si="3"/>
        <v>9.7024418013856817</v>
      </c>
      <c r="I13" s="8">
        <f t="shared" si="0"/>
        <v>4.8512209006928408</v>
      </c>
      <c r="J13" s="11">
        <f>(G13/G25)*100</f>
        <v>33.357127510965981</v>
      </c>
      <c r="K13" s="19">
        <v>2</v>
      </c>
      <c r="L13" s="22">
        <f t="shared" ref="L13:R13" si="5">AVERAGE(D14:D16)</f>
        <v>20.087193225558121</v>
      </c>
      <c r="M13" s="22">
        <f t="shared" si="5"/>
        <v>0.65</v>
      </c>
      <c r="N13" s="22">
        <f t="shared" si="5"/>
        <v>2.8373309333333336E-2</v>
      </c>
      <c r="O13" s="22">
        <f>AVERAGE(G14:G16)</f>
        <v>7.1266618333333323E-2</v>
      </c>
      <c r="P13" s="22">
        <f t="shared" si="5"/>
        <v>16.458803310238647</v>
      </c>
      <c r="Q13" s="22">
        <f t="shared" si="5"/>
        <v>8.2294016551193234</v>
      </c>
      <c r="R13" s="23">
        <f t="shared" si="5"/>
        <v>58.03826819357338</v>
      </c>
      <c r="S13" s="18"/>
      <c r="T13" s="18"/>
      <c r="U13" s="17"/>
      <c r="V13" s="18"/>
      <c r="W13" s="17"/>
      <c r="X13" s="18"/>
      <c r="Y13" s="17"/>
    </row>
    <row r="14" spans="1:25" x14ac:dyDescent="0.25">
      <c r="A14" s="12" t="s">
        <v>16</v>
      </c>
      <c r="B14" s="37">
        <v>43.839479999999995</v>
      </c>
      <c r="C14" s="3">
        <f t="shared" si="1"/>
        <v>10.124591224018474</v>
      </c>
      <c r="D14" s="3">
        <f t="shared" ref="D14:D25" si="6">D11+C14</f>
        <v>20.125099307159353</v>
      </c>
      <c r="E14" s="33">
        <v>0.6</v>
      </c>
      <c r="F14" s="9">
        <f t="shared" si="2"/>
        <v>2.6303687999999999E-2</v>
      </c>
      <c r="G14" s="9">
        <f t="shared" ref="G14:G25" si="7">G11+F14</f>
        <v>6.8739843999999994E-2</v>
      </c>
      <c r="H14" s="3">
        <f t="shared" si="3"/>
        <v>15.875252655889145</v>
      </c>
      <c r="I14" s="8">
        <f t="shared" si="0"/>
        <v>7.9376263279445736</v>
      </c>
      <c r="J14" s="11">
        <f>(G14/G23)*100</f>
        <v>56.902280500237914</v>
      </c>
      <c r="K14" s="19">
        <v>3</v>
      </c>
      <c r="L14" s="22">
        <f t="shared" ref="L14:R14" si="8">AVERAGE(D17:D19)</f>
        <v>30.095464203233252</v>
      </c>
      <c r="M14" s="22">
        <f t="shared" si="8"/>
        <v>0.51</v>
      </c>
      <c r="N14" s="22">
        <f t="shared" si="8"/>
        <v>2.2101293133333338E-2</v>
      </c>
      <c r="O14" s="22">
        <f t="shared" si="8"/>
        <v>9.3367911466666675E-2</v>
      </c>
      <c r="P14" s="22">
        <f t="shared" si="8"/>
        <v>21.56302805234796</v>
      </c>
      <c r="Q14" s="22">
        <f t="shared" si="8"/>
        <v>10.78151402617398</v>
      </c>
      <c r="R14" s="23">
        <f t="shared" si="8"/>
        <v>76.043692671803527</v>
      </c>
      <c r="S14" s="18"/>
      <c r="T14" s="17"/>
      <c r="U14" s="17"/>
      <c r="V14" s="17"/>
      <c r="W14" s="17"/>
      <c r="X14" s="17"/>
      <c r="Y14" s="17"/>
    </row>
    <row r="15" spans="1:25" x14ac:dyDescent="0.25">
      <c r="A15" s="13" t="s">
        <v>17</v>
      </c>
      <c r="B15" s="37">
        <v>43.453680000000006</v>
      </c>
      <c r="C15" s="3">
        <f t="shared" si="1"/>
        <v>10.035491916859124</v>
      </c>
      <c r="D15" s="3">
        <f t="shared" si="6"/>
        <v>20.050480369515014</v>
      </c>
      <c r="E15" s="33">
        <v>0.61</v>
      </c>
      <c r="F15" s="9">
        <f t="shared" si="2"/>
        <v>2.6506744800000002E-2</v>
      </c>
      <c r="G15" s="9">
        <f t="shared" si="7"/>
        <v>7.0738942799999996E-2</v>
      </c>
      <c r="H15" s="3">
        <f t="shared" si="3"/>
        <v>16.336938290993071</v>
      </c>
      <c r="I15" s="8">
        <f t="shared" si="0"/>
        <v>8.1684691454965357</v>
      </c>
      <c r="J15" s="11">
        <f>(G15/G24)*100</f>
        <v>58.201704640357967</v>
      </c>
      <c r="K15" s="19">
        <v>4</v>
      </c>
      <c r="L15" s="22">
        <f t="shared" ref="L15:R15" si="9">AVERAGE(D20:D22)</f>
        <v>40.103735180908387</v>
      </c>
      <c r="M15" s="22">
        <f t="shared" si="9"/>
        <v>0.39333333333333331</v>
      </c>
      <c r="N15" s="22">
        <f t="shared" si="9"/>
        <v>1.7046170133333333E-2</v>
      </c>
      <c r="O15" s="22">
        <f t="shared" si="9"/>
        <v>0.11041408160000001</v>
      </c>
      <c r="P15" s="22">
        <f t="shared" si="9"/>
        <v>25.499787898383374</v>
      </c>
      <c r="Q15" s="22">
        <f t="shared" si="9"/>
        <v>12.749893949191689</v>
      </c>
      <c r="R15" s="23">
        <f t="shared" si="9"/>
        <v>89.925575918196856</v>
      </c>
      <c r="S15" s="18"/>
      <c r="T15" s="18"/>
      <c r="U15" s="17"/>
      <c r="V15" s="18"/>
      <c r="W15" s="17"/>
      <c r="X15" s="18"/>
      <c r="Y15" s="17"/>
    </row>
    <row r="16" spans="1:25" x14ac:dyDescent="0.25">
      <c r="A16" s="13" t="s">
        <v>18</v>
      </c>
      <c r="B16" s="37">
        <v>43.661479999999997</v>
      </c>
      <c r="C16" s="3">
        <f t="shared" si="1"/>
        <v>10.083482678983833</v>
      </c>
      <c r="D16" s="3">
        <f t="shared" si="6"/>
        <v>20.085999999999999</v>
      </c>
      <c r="E16" s="33">
        <v>0.74</v>
      </c>
      <c r="F16" s="9">
        <f t="shared" si="2"/>
        <v>3.2309495200000003E-2</v>
      </c>
      <c r="G16" s="9">
        <f t="shared" si="7"/>
        <v>7.4321068200000007E-2</v>
      </c>
      <c r="H16" s="3">
        <f t="shared" si="3"/>
        <v>17.16421898383372</v>
      </c>
      <c r="I16" s="8">
        <f t="shared" si="0"/>
        <v>8.5821094919168601</v>
      </c>
      <c r="J16" s="11">
        <f>(G16/G25)*100</f>
        <v>59.010819440124251</v>
      </c>
      <c r="K16" s="19">
        <v>5</v>
      </c>
      <c r="L16" s="22">
        <f t="shared" ref="L16:R16" si="10">AVERAGE(D23:D25)</f>
        <v>50.166517321016158</v>
      </c>
      <c r="M16" s="22">
        <f t="shared" si="10"/>
        <v>0.28333333333333333</v>
      </c>
      <c r="N16" s="22">
        <f t="shared" si="10"/>
        <v>1.2348969E-2</v>
      </c>
      <c r="O16" s="22">
        <f t="shared" si="10"/>
        <v>0.12276305059999999</v>
      </c>
      <c r="P16" s="22">
        <f t="shared" si="10"/>
        <v>28.351743787528875</v>
      </c>
      <c r="Q16" s="22">
        <f t="shared" si="10"/>
        <v>14.175871893764437</v>
      </c>
      <c r="R16" s="23">
        <f t="shared" si="10"/>
        <v>100</v>
      </c>
      <c r="S16" s="18"/>
      <c r="T16" s="18"/>
      <c r="U16" s="17"/>
      <c r="V16" s="18"/>
      <c r="W16" s="17"/>
      <c r="X16" s="18"/>
      <c r="Y16" s="17"/>
    </row>
    <row r="17" spans="1:25" x14ac:dyDescent="0.25">
      <c r="A17" s="13" t="s">
        <v>19</v>
      </c>
      <c r="B17" s="37">
        <v>43.262680000000003</v>
      </c>
      <c r="C17" s="3">
        <f t="shared" si="1"/>
        <v>9.9913810623556589</v>
      </c>
      <c r="D17" s="3">
        <f t="shared" si="6"/>
        <v>30.11648036951501</v>
      </c>
      <c r="E17" s="33">
        <v>0.52</v>
      </c>
      <c r="F17" s="9">
        <f t="shared" si="2"/>
        <v>2.24965936E-2</v>
      </c>
      <c r="G17" s="9">
        <f t="shared" si="7"/>
        <v>9.1236437599999998E-2</v>
      </c>
      <c r="H17" s="3">
        <f t="shared" si="3"/>
        <v>21.070770808314087</v>
      </c>
      <c r="I17" s="8">
        <f t="shared" si="0"/>
        <v>10.535385404157044</v>
      </c>
      <c r="J17" s="11">
        <f>(G17/G23)*100</f>
        <v>75.524776636933495</v>
      </c>
      <c r="K17" s="31" t="s">
        <v>29</v>
      </c>
      <c r="L17" s="20"/>
      <c r="M17" s="20"/>
      <c r="N17" s="20"/>
      <c r="O17" s="20"/>
      <c r="P17" s="20"/>
      <c r="Q17" s="20"/>
      <c r="R17" s="21"/>
      <c r="S17" s="18"/>
      <c r="T17" s="17"/>
      <c r="U17" s="17"/>
      <c r="V17" s="17"/>
      <c r="W17" s="17"/>
      <c r="X17" s="17"/>
      <c r="Y17" s="17"/>
    </row>
    <row r="18" spans="1:25" x14ac:dyDescent="0.25">
      <c r="A18" s="13" t="s">
        <v>20</v>
      </c>
      <c r="B18" s="37">
        <v>43.332980000000006</v>
      </c>
      <c r="C18" s="3">
        <f t="shared" si="1"/>
        <v>10.007616628175521</v>
      </c>
      <c r="D18" s="3">
        <f t="shared" si="6"/>
        <v>30.058096997690534</v>
      </c>
      <c r="E18" s="33">
        <v>0.49</v>
      </c>
      <c r="F18" s="9">
        <f t="shared" si="2"/>
        <v>2.1233160200000004E-2</v>
      </c>
      <c r="G18" s="9">
        <f t="shared" si="7"/>
        <v>9.1972102999999999E-2</v>
      </c>
      <c r="H18" s="3">
        <f t="shared" si="3"/>
        <v>21.240670438799079</v>
      </c>
      <c r="I18" s="8">
        <f t="shared" si="0"/>
        <v>10.620335219399539</v>
      </c>
      <c r="J18" s="11">
        <f>(G18/G24)*100</f>
        <v>75.671659231505799</v>
      </c>
      <c r="K18" s="19">
        <v>1</v>
      </c>
      <c r="L18" s="22">
        <f>_xlfn.STDEV.P(D11:D13)</f>
        <v>6.405269206815915E-3</v>
      </c>
      <c r="M18" s="22">
        <f>_xlfn.STDEV.P(E11:E13)</f>
        <v>2.1602468994692887E-2</v>
      </c>
      <c r="N18" s="22">
        <f>_xlfn.STDEV.S(F11:F13)</f>
        <v>1.1787856025219329E-3</v>
      </c>
      <c r="O18" s="22">
        <f>_xlfn.STDEV.S(G11:G13)</f>
        <v>1.1787856025219329E-3</v>
      </c>
      <c r="P18" s="22">
        <f>_xlfn.STDEV.S(H11:H13)</f>
        <v>0.27223685970483402</v>
      </c>
      <c r="Q18" s="22">
        <f>_xlfn.STDEV.S(I11:I13)</f>
        <v>0.13611842985241701</v>
      </c>
      <c r="R18" s="23">
        <f>_xlfn.STDEV.P(J11:J13)</f>
        <v>1.245055081500001</v>
      </c>
      <c r="S18" s="18"/>
      <c r="T18" s="18"/>
      <c r="U18" s="17"/>
      <c r="V18" s="18"/>
      <c r="W18" s="17"/>
      <c r="X18" s="18"/>
      <c r="Y18" s="17"/>
    </row>
    <row r="19" spans="1:25" x14ac:dyDescent="0.25">
      <c r="A19" s="13" t="s">
        <v>21</v>
      </c>
      <c r="B19" s="37">
        <v>43.411780000000007</v>
      </c>
      <c r="C19" s="3">
        <f t="shared" si="1"/>
        <v>10.025815242494227</v>
      </c>
      <c r="D19" s="3">
        <f t="shared" si="6"/>
        <v>30.111815242494224</v>
      </c>
      <c r="E19" s="33">
        <v>0.52</v>
      </c>
      <c r="F19" s="9">
        <f t="shared" si="2"/>
        <v>2.2574125600000005E-2</v>
      </c>
      <c r="G19" s="9">
        <f t="shared" si="7"/>
        <v>9.6895193800000015E-2</v>
      </c>
      <c r="H19" s="3">
        <f t="shared" si="3"/>
        <v>22.377642909930721</v>
      </c>
      <c r="I19" s="8">
        <f t="shared" si="0"/>
        <v>11.18882145496536</v>
      </c>
      <c r="J19" s="11">
        <f>(G19/G25)*100</f>
        <v>76.934642146971271</v>
      </c>
      <c r="K19" s="19">
        <v>2</v>
      </c>
      <c r="L19" s="22">
        <f>_xlfn.STDEV.P(D14:D16)</f>
        <v>3.0474736030760834E-2</v>
      </c>
      <c r="M19" s="22">
        <f>_xlfn.STDEV.P(E14:E16)</f>
        <v>6.3770421565696636E-2</v>
      </c>
      <c r="N19" s="22">
        <f>_xlfn.STDEV.S(F14:F16)</f>
        <v>3.4103485743713041E-3</v>
      </c>
      <c r="O19" s="22">
        <f>_xlfn.STDEV.S(G14:G16)</f>
        <v>2.8277812846868853E-3</v>
      </c>
      <c r="P19" s="22">
        <f>_xlfn.STDEV.S(H14:H16)</f>
        <v>0.65306727129027331</v>
      </c>
      <c r="Q19" s="22">
        <f>_xlfn.STDEV.S(I14:I16)</f>
        <v>0.32653363564513627</v>
      </c>
      <c r="R19" s="23">
        <f>_xlfn.STDEV.P(J14:J16)</f>
        <v>0.8685304521076308</v>
      </c>
      <c r="S19" s="18"/>
      <c r="T19" s="18"/>
      <c r="U19" s="17"/>
      <c r="V19" s="18"/>
      <c r="W19" s="17"/>
      <c r="X19" s="18"/>
      <c r="Y19" s="17"/>
    </row>
    <row r="20" spans="1:25" x14ac:dyDescent="0.25">
      <c r="A20" s="13" t="s">
        <v>22</v>
      </c>
      <c r="B20" s="38">
        <v>43.262680000000003</v>
      </c>
      <c r="C20" s="3">
        <f t="shared" si="1"/>
        <v>9.9913810623556589</v>
      </c>
      <c r="D20" s="3">
        <f t="shared" si="6"/>
        <v>40.107861431870667</v>
      </c>
      <c r="E20" s="33">
        <v>0.38</v>
      </c>
      <c r="F20" s="9">
        <f t="shared" si="2"/>
        <v>1.64398184E-2</v>
      </c>
      <c r="G20" s="9">
        <f t="shared" si="7"/>
        <v>0.107676256</v>
      </c>
      <c r="H20" s="3">
        <f t="shared" si="3"/>
        <v>24.86749561200924</v>
      </c>
      <c r="I20" s="8">
        <f t="shared" si="0"/>
        <v>12.43374780600462</v>
      </c>
      <c r="J20" s="11">
        <f>(G20/G23)*100</f>
        <v>89.133523813749491</v>
      </c>
      <c r="K20" s="19">
        <v>3</v>
      </c>
      <c r="L20" s="22">
        <f>_xlfn.STDEV.P(D17:D19)</f>
        <v>2.6491154373791116E-2</v>
      </c>
      <c r="M20" s="22">
        <f>_xlfn.STDEV.P(E17:E19)</f>
        <v>1.4142135623730963E-2</v>
      </c>
      <c r="N20" s="22">
        <f>_xlfn.STDEV.S(F17:F19)</f>
        <v>7.5282394702178045E-4</v>
      </c>
      <c r="O20" s="22">
        <f>_xlfn.STDEV.S(G17:G19)</f>
        <v>3.0767826360458797E-3</v>
      </c>
      <c r="P20" s="22">
        <f>_xlfn.STDEV.S(H17:H19)</f>
        <v>0.71057335705447588</v>
      </c>
      <c r="Q20" s="22">
        <f>_xlfn.STDEV.S(I17:I19)</f>
        <v>0.35528667852723794</v>
      </c>
      <c r="R20" s="23">
        <f>_xlfn.STDEV.P(J17:J19)</f>
        <v>0.63284376672463616</v>
      </c>
      <c r="S20" s="18"/>
      <c r="T20" s="17"/>
      <c r="U20" s="17"/>
      <c r="V20" s="17"/>
      <c r="W20" s="17"/>
      <c r="X20" s="17"/>
      <c r="Y20" s="17"/>
    </row>
    <row r="21" spans="1:25" x14ac:dyDescent="0.25">
      <c r="A21" s="13" t="s">
        <v>23</v>
      </c>
      <c r="B21" s="38">
        <v>43.332980000000006</v>
      </c>
      <c r="C21" s="3">
        <f t="shared" si="1"/>
        <v>10.007616628175521</v>
      </c>
      <c r="D21" s="3">
        <f t="shared" si="6"/>
        <v>40.065713625866053</v>
      </c>
      <c r="E21" s="33">
        <v>0.39</v>
      </c>
      <c r="F21" s="9">
        <f t="shared" si="2"/>
        <v>1.6899862200000004E-2</v>
      </c>
      <c r="G21" s="9">
        <f t="shared" si="7"/>
        <v>0.1088719652</v>
      </c>
      <c r="H21" s="3">
        <f t="shared" si="3"/>
        <v>25.143640923787533</v>
      </c>
      <c r="I21" s="8">
        <f t="shared" si="0"/>
        <v>12.571820461893768</v>
      </c>
      <c r="J21" s="11">
        <f>(G21/G24)*100</f>
        <v>89.576316967317354</v>
      </c>
      <c r="K21" s="19">
        <v>4</v>
      </c>
      <c r="L21" s="22">
        <f>_xlfn.STDEV.P(D20:D22)</f>
        <v>2.9504554640037262E-2</v>
      </c>
      <c r="M21" s="22">
        <f>_xlfn.STDEV.P(E20:E22)</f>
        <v>1.2472191289246459E-2</v>
      </c>
      <c r="N21" s="22">
        <f>_xlfn.STDEV.S(F20:F22)</f>
        <v>6.9121813116388548E-4</v>
      </c>
      <c r="O21" s="22">
        <f>_xlfn.STDEV.S(G20:G22)</f>
        <v>3.7544450675518239E-3</v>
      </c>
      <c r="P21" s="22">
        <f>_xlfn.STDEV.S(H20:H22)</f>
        <v>0.86707738280642543</v>
      </c>
      <c r="Q21" s="22">
        <f>_xlfn.STDEV.S(I20:I22)</f>
        <v>0.43353869140321333</v>
      </c>
      <c r="R21" s="23">
        <f>_xlfn.STDEV.P(J20:J22)</f>
        <v>0.82702665735761061</v>
      </c>
      <c r="S21" s="18"/>
      <c r="T21" s="18"/>
      <c r="U21" s="17"/>
      <c r="V21" s="18"/>
      <c r="W21" s="17"/>
      <c r="X21" s="18"/>
      <c r="Y21" s="17"/>
    </row>
    <row r="22" spans="1:25" ht="15.75" thickBot="1" x14ac:dyDescent="0.3">
      <c r="A22" s="13" t="s">
        <v>24</v>
      </c>
      <c r="B22" s="38">
        <v>43.411780000000007</v>
      </c>
      <c r="C22" s="3">
        <f t="shared" si="1"/>
        <v>10.025815242494227</v>
      </c>
      <c r="D22" s="3">
        <f t="shared" si="6"/>
        <v>40.137630484988449</v>
      </c>
      <c r="E22" s="33">
        <v>0.41</v>
      </c>
      <c r="F22" s="9">
        <f t="shared" si="2"/>
        <v>1.7798829800000002E-2</v>
      </c>
      <c r="G22" s="9">
        <f t="shared" si="7"/>
        <v>0.11469402360000001</v>
      </c>
      <c r="H22" s="3">
        <f t="shared" si="3"/>
        <v>26.488227159353354</v>
      </c>
      <c r="I22" s="8">
        <f t="shared" si="0"/>
        <v>13.244113579676679</v>
      </c>
      <c r="J22" s="11">
        <f>(G22/G25)*100</f>
        <v>91.066886973523737</v>
      </c>
      <c r="K22" s="24">
        <v>5</v>
      </c>
      <c r="L22" s="25">
        <f>_xlfn.STDEV.P(D23:D25)</f>
        <v>3.4520252976533536E-2</v>
      </c>
      <c r="M22" s="25">
        <f>_xlfn.STDEV.P(E23:E25)</f>
        <v>1.6996731711975938E-2</v>
      </c>
      <c r="N22" s="25">
        <f>_xlfn.STDEV.S(F23:F25)</f>
        <v>9.7823176442622217E-4</v>
      </c>
      <c r="O22" s="25">
        <f>_xlfn.STDEV.S(G23:G25)</f>
        <v>2.7800672348582849E-3</v>
      </c>
      <c r="P22" s="25">
        <f>_xlfn.STDEV.S(H23:H25)</f>
        <v>0.64204786024440774</v>
      </c>
      <c r="Q22" s="25">
        <f>_xlfn.STDEV.S(I23:I25)</f>
        <v>0.32102393012220282</v>
      </c>
      <c r="R22" s="26">
        <f>_xlfn.STDEV.P(J23:J25)</f>
        <v>0</v>
      </c>
      <c r="S22" s="18"/>
      <c r="T22" s="18"/>
      <c r="U22" s="17"/>
      <c r="V22" s="18"/>
      <c r="W22" s="17"/>
      <c r="X22" s="18"/>
      <c r="Y22" s="17"/>
    </row>
    <row r="23" spans="1:25" x14ac:dyDescent="0.25">
      <c r="A23" s="13" t="s">
        <v>25</v>
      </c>
      <c r="B23" s="37">
        <v>43.756879999999995</v>
      </c>
      <c r="C23" s="3">
        <f t="shared" si="1"/>
        <v>10.105515011547343</v>
      </c>
      <c r="D23" s="3">
        <f t="shared" si="6"/>
        <v>50.213376443418014</v>
      </c>
      <c r="E23" s="33">
        <v>0.3</v>
      </c>
      <c r="F23" s="9">
        <f t="shared" si="2"/>
        <v>1.3127063999999999E-2</v>
      </c>
      <c r="G23" s="15">
        <f t="shared" si="7"/>
        <v>0.12080331999999999</v>
      </c>
      <c r="H23" s="3">
        <f t="shared" si="3"/>
        <v>27.899150115473443</v>
      </c>
      <c r="I23" s="8">
        <f t="shared" si="0"/>
        <v>13.949575057736721</v>
      </c>
      <c r="J23" s="11">
        <f>(G23/G23)*100</f>
        <v>100</v>
      </c>
      <c r="L23" s="17"/>
      <c r="M23" s="18"/>
      <c r="N23" s="17"/>
      <c r="O23" s="18"/>
      <c r="P23" s="17"/>
      <c r="Q23" s="18"/>
      <c r="R23" s="17"/>
      <c r="S23" s="18"/>
      <c r="T23" s="17"/>
      <c r="U23" s="17"/>
      <c r="V23" s="17"/>
      <c r="W23" s="17"/>
      <c r="X23" s="17"/>
      <c r="Y23" s="17"/>
    </row>
    <row r="24" spans="1:25" x14ac:dyDescent="0.25">
      <c r="A24" s="13" t="s">
        <v>26</v>
      </c>
      <c r="B24" s="37">
        <v>43.68638</v>
      </c>
      <c r="C24" s="3">
        <f t="shared" si="1"/>
        <v>10.089233256351038</v>
      </c>
      <c r="D24" s="3">
        <f t="shared" si="6"/>
        <v>50.154946882217089</v>
      </c>
      <c r="E24" s="33">
        <v>0.28999999999999998</v>
      </c>
      <c r="F24" s="9">
        <f t="shared" si="2"/>
        <v>1.2669050199999999E-2</v>
      </c>
      <c r="G24" s="15">
        <f t="shared" si="7"/>
        <v>0.12154101540000001</v>
      </c>
      <c r="H24" s="3">
        <f t="shared" si="3"/>
        <v>28.069518568129336</v>
      </c>
      <c r="I24" s="8">
        <f t="shared" si="0"/>
        <v>14.034759284064668</v>
      </c>
      <c r="J24" s="11">
        <f>(G24/G24)*100</f>
        <v>100</v>
      </c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8"/>
      <c r="Y24" s="17"/>
    </row>
    <row r="25" spans="1:25" x14ac:dyDescent="0.25">
      <c r="A25" s="13" t="s">
        <v>27</v>
      </c>
      <c r="B25" s="37">
        <v>43.272279999999995</v>
      </c>
      <c r="C25" s="3">
        <f t="shared" si="1"/>
        <v>9.9935981524249407</v>
      </c>
      <c r="D25" s="3">
        <f t="shared" si="6"/>
        <v>50.131228637413386</v>
      </c>
      <c r="E25" s="35">
        <v>0.26</v>
      </c>
      <c r="F25" s="9">
        <f t="shared" si="2"/>
        <v>1.1250792799999999E-2</v>
      </c>
      <c r="G25" s="15">
        <f t="shared" si="7"/>
        <v>0.12594481640000002</v>
      </c>
      <c r="H25" s="3">
        <f t="shared" si="3"/>
        <v>29.086562678983842</v>
      </c>
      <c r="I25" s="8">
        <f t="shared" si="0"/>
        <v>14.543281339491919</v>
      </c>
      <c r="J25" s="11">
        <f>(G25/G25)*100</f>
        <v>100</v>
      </c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8"/>
      <c r="W25" s="17"/>
      <c r="X25" s="18"/>
      <c r="Y25" s="17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</vt:lpstr>
      <vt:lpstr>Cl</vt:lpstr>
      <vt:lpstr>Br</vt:lpstr>
      <vt:lpstr>NO3</vt:lpstr>
      <vt:lpstr>Ca</vt:lpstr>
      <vt:lpstr>SO4</vt:lpstr>
      <vt:lpstr>PO4</vt:lpstr>
      <vt:lpstr>Na</vt:lpstr>
      <vt:lpstr>K</vt:lpstr>
      <vt:lpstr>Mg</vt:lpstr>
      <vt:lpstr>Al</vt:lpstr>
      <vt:lpstr>V</vt:lpstr>
      <vt:lpstr>Cr</vt:lpstr>
      <vt:lpstr>Mn</vt:lpstr>
      <vt:lpstr>Fe</vt:lpstr>
      <vt:lpstr>Cu</vt:lpstr>
      <vt:lpstr>Zn</vt:lpstr>
      <vt:lpstr>Ga</vt:lpstr>
      <vt:lpstr>As</vt:lpstr>
      <vt:lpstr>Dissolved Silica</vt:lpstr>
      <vt:lpstr>All_SOIL</vt:lpstr>
    </vt:vector>
  </TitlesOfParts>
  <Company>NGI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Gijs Breedveld</dc:creator>
  <cp:lastModifiedBy>Jorge Felipe Torres Ortiz</cp:lastModifiedBy>
  <dcterms:created xsi:type="dcterms:W3CDTF">2021-01-27T16:08:01Z</dcterms:created>
  <dcterms:modified xsi:type="dcterms:W3CDTF">2021-05-11T09:51:53Z</dcterms:modified>
</cp:coreProperties>
</file>