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ft\Downloads\master thesis graphs\"/>
    </mc:Choice>
  </mc:AlternateContent>
  <bookViews>
    <workbookView xWindow="0" yWindow="0" windowWidth="28800" windowHeight="14100" activeTab="2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4" l="1"/>
  <c r="B5" i="4"/>
  <c r="B10" i="4"/>
  <c r="B14" i="4"/>
  <c r="B15" i="4"/>
  <c r="B16" i="4"/>
  <c r="B17" i="4"/>
  <c r="B18" i="4"/>
  <c r="B19" i="4"/>
  <c r="B20" i="4"/>
  <c r="B31" i="4"/>
</calcChain>
</file>

<file path=xl/sharedStrings.xml><?xml version="1.0" encoding="utf-8"?>
<sst xmlns="http://schemas.openxmlformats.org/spreadsheetml/2006/main" count="609" uniqueCount="249">
  <si>
    <t xml:space="preserve">   sim</t>
  </si>
  <si>
    <t xml:space="preserve">       state</t>
  </si>
  <si>
    <t xml:space="preserve">        soln</t>
  </si>
  <si>
    <t xml:space="preserve">      dist_x</t>
  </si>
  <si>
    <t xml:space="preserve">        time</t>
  </si>
  <si>
    <t xml:space="preserve">        step</t>
  </si>
  <si>
    <t xml:space="preserve">          pH</t>
  </si>
  <si>
    <t xml:space="preserve">          pe</t>
  </si>
  <si>
    <t xml:space="preserve">        temp</t>
  </si>
  <si>
    <t xml:space="preserve">         Alk</t>
  </si>
  <si>
    <t xml:space="preserve">          mu</t>
  </si>
  <si>
    <t xml:space="preserve">      charge</t>
  </si>
  <si>
    <t xml:space="preserve">     pct_err</t>
  </si>
  <si>
    <t xml:space="preserve">          Na</t>
  </si>
  <si>
    <t xml:space="preserve">           K</t>
  </si>
  <si>
    <t xml:space="preserve">          Mg</t>
  </si>
  <si>
    <t xml:space="preserve">          Ca</t>
  </si>
  <si>
    <t xml:space="preserve">           F</t>
  </si>
  <si>
    <t xml:space="preserve">          Cl</t>
  </si>
  <si>
    <t xml:space="preserve">       S(+6)</t>
  </si>
  <si>
    <t xml:space="preserve">          Br</t>
  </si>
  <si>
    <t xml:space="preserve">       N(+5)</t>
  </si>
  <si>
    <t xml:space="preserve">        P(5)</t>
  </si>
  <si>
    <t xml:space="preserve">          Al</t>
  </si>
  <si>
    <t xml:space="preserve">           V</t>
  </si>
  <si>
    <t xml:space="preserve">          Cr</t>
  </si>
  <si>
    <t xml:space="preserve">          Mn</t>
  </si>
  <si>
    <t xml:space="preserve">          Fe</t>
  </si>
  <si>
    <t xml:space="preserve">          Cu</t>
  </si>
  <si>
    <t xml:space="preserve">          Zn</t>
  </si>
  <si>
    <t xml:space="preserve">          Ga</t>
  </si>
  <si>
    <t xml:space="preserve">          As</t>
  </si>
  <si>
    <t xml:space="preserve">          Si</t>
  </si>
  <si>
    <t xml:space="preserve">       m_OH-</t>
  </si>
  <si>
    <t xml:space="preserve">     m_HCO3-</t>
  </si>
  <si>
    <t xml:space="preserve">     m_CO3-2</t>
  </si>
  <si>
    <t xml:space="preserve">     Fe(OH)3</t>
  </si>
  <si>
    <t xml:space="preserve">   d_Fe(OH)3</t>
  </si>
  <si>
    <t xml:space="preserve">    Gibbsite</t>
  </si>
  <si>
    <t xml:space="preserve">  d_Gibbsite</t>
  </si>
  <si>
    <t xml:space="preserve">    Goethite</t>
  </si>
  <si>
    <t xml:space="preserve">  d_Goethite</t>
  </si>
  <si>
    <t xml:space="preserve">  Pyrolusite</t>
  </si>
  <si>
    <t>d_Pyrolusite</t>
  </si>
  <si>
    <t xml:space="preserve">   Kaolinite</t>
  </si>
  <si>
    <t xml:space="preserve"> d_Kaolinite</t>
  </si>
  <si>
    <t xml:space="preserve">    Diaspore</t>
  </si>
  <si>
    <t xml:space="preserve">  d_Diaspore</t>
  </si>
  <si>
    <t xml:space="preserve">   Magnetite</t>
  </si>
  <si>
    <t xml:space="preserve"> d_Magnetite</t>
  </si>
  <si>
    <t xml:space="preserve">    Boehmite</t>
  </si>
  <si>
    <t xml:space="preserve">  d_Boehmite</t>
  </si>
  <si>
    <t xml:space="preserve">     Cuprite</t>
  </si>
  <si>
    <t xml:space="preserve">   d_Cuprite</t>
  </si>
  <si>
    <t xml:space="preserve">     Calcite</t>
  </si>
  <si>
    <t xml:space="preserve">   d_Calcite</t>
  </si>
  <si>
    <t>Monohydrocalcite</t>
  </si>
  <si>
    <t>d_Monohydrocalcite</t>
  </si>
  <si>
    <t xml:space="preserve">    Dolomite</t>
  </si>
  <si>
    <t xml:space="preserve">  d_Dolomite</t>
  </si>
  <si>
    <t xml:space="preserve">   Magnesite</t>
  </si>
  <si>
    <t xml:space="preserve"> d_Magnesite</t>
  </si>
  <si>
    <t xml:space="preserve">   Aragonite</t>
  </si>
  <si>
    <t xml:space="preserve"> d_Aragonite</t>
  </si>
  <si>
    <t xml:space="preserve">   Dawsonite</t>
  </si>
  <si>
    <t xml:space="preserve"> d_Dawsonite</t>
  </si>
  <si>
    <t>Hydrozincite</t>
  </si>
  <si>
    <t>d_Hydrozincite</t>
  </si>
  <si>
    <t>Rhodochrosite</t>
  </si>
  <si>
    <t>d_Rhodochrosite</t>
  </si>
  <si>
    <t xml:space="preserve">    Siderite</t>
  </si>
  <si>
    <t xml:space="preserve">  d_Siderite</t>
  </si>
  <si>
    <t xml:space="preserve">  Sample_Ref</t>
  </si>
  <si>
    <t xml:space="preserve">  EC_(uS/cm)</t>
  </si>
  <si>
    <t>TDS_g/kg-solution</t>
  </si>
  <si>
    <t xml:space="preserve">    alk_mg/L</t>
  </si>
  <si>
    <t xml:space="preserve">      i_soln</t>
  </si>
  <si>
    <t xml:space="preserve">      1WBR1 </t>
  </si>
  <si>
    <t xml:space="preserve">     1WBRA2 </t>
  </si>
  <si>
    <t xml:space="preserve">     1WBRS1 </t>
  </si>
  <si>
    <t xml:space="preserve">    1WBRG2  </t>
  </si>
  <si>
    <t xml:space="preserve">      2WBR1 </t>
  </si>
  <si>
    <t xml:space="preserve">     2WBRA1 </t>
  </si>
  <si>
    <t xml:space="preserve">    2WBRS1  </t>
  </si>
  <si>
    <t xml:space="preserve">     2WBRG1 </t>
  </si>
  <si>
    <t xml:space="preserve">      3WBR2 </t>
  </si>
  <si>
    <t xml:space="preserve">     3WBRA2 </t>
  </si>
  <si>
    <t xml:space="preserve">    3WBRS2  </t>
  </si>
  <si>
    <t xml:space="preserve">    3WBRG3  </t>
  </si>
  <si>
    <t xml:space="preserve">      4WBR2 </t>
  </si>
  <si>
    <t xml:space="preserve">     4WBRA2 </t>
  </si>
  <si>
    <t xml:space="preserve">    4WBRS1  </t>
  </si>
  <si>
    <t xml:space="preserve">    4WBRG2  </t>
  </si>
  <si>
    <t xml:space="preserve">      5WBR2 </t>
  </si>
  <si>
    <t xml:space="preserve">     5WBRA2 </t>
  </si>
  <si>
    <t xml:space="preserve">    5WBRS2  </t>
  </si>
  <si>
    <t xml:space="preserve">    5WBRG2  </t>
  </si>
  <si>
    <t xml:space="preserve">       react</t>
  </si>
  <si>
    <t>Kaolinte</t>
  </si>
  <si>
    <t>Magnetite</t>
  </si>
  <si>
    <t>Pyrolusite</t>
  </si>
  <si>
    <t>Boehmite</t>
  </si>
  <si>
    <t>Diaspore</t>
  </si>
  <si>
    <t>Gibbsite</t>
  </si>
  <si>
    <t>Goethite</t>
  </si>
  <si>
    <t>Cuprite</t>
  </si>
  <si>
    <t>Fe(OH)3 1;3</t>
  </si>
  <si>
    <t xml:space="preserve">Fe(OH)2 </t>
  </si>
  <si>
    <t>Al2SiO2O5(OH)4 2:4</t>
  </si>
  <si>
    <t>Fe3O4</t>
  </si>
  <si>
    <t>MnO2</t>
  </si>
  <si>
    <t>AlO2H</t>
  </si>
  <si>
    <t>AlHO2</t>
  </si>
  <si>
    <t>Al(OH)3</t>
  </si>
  <si>
    <t>FeOOH</t>
  </si>
  <si>
    <t>Cu2O</t>
  </si>
  <si>
    <t xml:space="preserve">Ratios </t>
  </si>
  <si>
    <t xml:space="preserve">Fe vs Al </t>
  </si>
  <si>
    <t>Fe vs Si</t>
  </si>
  <si>
    <t>Al vs Si</t>
  </si>
  <si>
    <t>OH- vs Fe</t>
  </si>
  <si>
    <t>OH- vs Al</t>
  </si>
  <si>
    <t>OH- vs Mn</t>
  </si>
  <si>
    <t xml:space="preserve">OH- vs Na </t>
  </si>
  <si>
    <t>outpugil mol/l</t>
  </si>
  <si>
    <t>Fe vs OH-</t>
  </si>
  <si>
    <t xml:space="preserve">Fe </t>
  </si>
  <si>
    <t>s1</t>
  </si>
  <si>
    <t>s2</t>
  </si>
  <si>
    <t>s3</t>
  </si>
  <si>
    <t>Using simulation5</t>
  </si>
  <si>
    <t xml:space="preserve">    sim</t>
  </si>
  <si>
    <t xml:space="preserve">  si_Fe(OH)2</t>
  </si>
  <si>
    <t xml:space="preserve">  si_Fe(OH)3</t>
  </si>
  <si>
    <t xml:space="preserve"> si_Gibbsite</t>
  </si>
  <si>
    <t xml:space="preserve"> si_Goethite</t>
  </si>
  <si>
    <t>si_Pyrolusite</t>
  </si>
  <si>
    <t>si_Kaolinite</t>
  </si>
  <si>
    <t xml:space="preserve"> si_Diaspore</t>
  </si>
  <si>
    <t>si_Magnetite</t>
  </si>
  <si>
    <t xml:space="preserve"> si_Boehmite</t>
  </si>
  <si>
    <t xml:space="preserve">  si_Cuprite</t>
  </si>
  <si>
    <t xml:space="preserve">  si_Calcite</t>
  </si>
  <si>
    <t>si_Monohydrocalcite</t>
  </si>
  <si>
    <t xml:space="preserve"> si_Dolomite</t>
  </si>
  <si>
    <t>si_Magnesite</t>
  </si>
  <si>
    <t>si_Aragonite</t>
  </si>
  <si>
    <t>si_Dawsonite</t>
  </si>
  <si>
    <t>si_Hydrozincite</t>
  </si>
  <si>
    <t>si_Rhodochrosite</t>
  </si>
  <si>
    <t xml:space="preserve"> si_Siderite</t>
  </si>
  <si>
    <t xml:space="preserve">   si_CO2(g)</t>
  </si>
  <si>
    <t>Leaching step</t>
  </si>
  <si>
    <t>Description</t>
  </si>
  <si>
    <t>BR</t>
  </si>
  <si>
    <t>Açaí</t>
  </si>
  <si>
    <t>Soil</t>
  </si>
  <si>
    <t>Gypsum</t>
  </si>
  <si>
    <t>l/s</t>
  </si>
  <si>
    <t xml:space="preserve">    Goethite FeOOH</t>
  </si>
  <si>
    <t xml:space="preserve">  Pyrolusite MnO2</t>
  </si>
  <si>
    <t xml:space="preserve">   Kaolinite Al2SiO2O5(OH)4</t>
  </si>
  <si>
    <t xml:space="preserve">    Diaspore AlOH2</t>
  </si>
  <si>
    <t xml:space="preserve">    Dolomite CaMg(CO3)2</t>
  </si>
  <si>
    <t xml:space="preserve">  Calcite  CaCO3</t>
  </si>
  <si>
    <t xml:space="preserve">    Hydrozincite Zn5(OH)6(CO3)2</t>
  </si>
  <si>
    <t xml:space="preserve">Simlaution 7 </t>
  </si>
  <si>
    <t xml:space="preserve">Simluation 8 </t>
  </si>
  <si>
    <t>DATABASE C:\Program Files (x86)\USGS\Phreeqc Interactive 3.4.0-12927\database\phreeqc.dat</t>
  </si>
  <si>
    <t>USER_PUNCH 1</t>
  </si>
  <si>
    <t>EC_(uS/cm) TDS_g/kg-solution alk_mg/L</t>
  </si>
  <si>
    <t>10 PUNCH Description</t>
  </si>
  <si>
    <t>25 PUNCH SC</t>
  </si>
  <si>
    <t>32 PUNCH (RHO * SOLN_VOL - TOT("water")) * 1000 / (RHO * SOLN_VOL)</t>
  </si>
  <si>
    <t>40 PUNCH alk * ((50.05) / 1000)</t>
  </si>
  <si>
    <t>SELECTED_OUTPUT 1</t>
  </si>
  <si>
    <t>Na</t>
  </si>
  <si>
    <t>K</t>
  </si>
  <si>
    <t>Mg</t>
  </si>
  <si>
    <t>Ca</t>
  </si>
  <si>
    <t>F</t>
  </si>
  <si>
    <t>Cl</t>
  </si>
  <si>
    <t>S(+6)</t>
  </si>
  <si>
    <t>Br</t>
  </si>
  <si>
    <t>N(+5)</t>
  </si>
  <si>
    <t xml:space="preserve">P(5) </t>
  </si>
  <si>
    <t>Al</t>
  </si>
  <si>
    <t>V</t>
  </si>
  <si>
    <t>Cr</t>
  </si>
  <si>
    <t>Mn</t>
  </si>
  <si>
    <t>Fe</t>
  </si>
  <si>
    <t>Cu</t>
  </si>
  <si>
    <t>Zn</t>
  </si>
  <si>
    <t>Ga</t>
  </si>
  <si>
    <t>As</t>
  </si>
  <si>
    <t>Si</t>
  </si>
  <si>
    <t>-molalities OH- HCO3- # add here other aqueous species of interest</t>
  </si>
  <si>
    <t>-saturation_indices  Fe(OH)2 Fe(OH)3 Gibbsite Goethite Pyrolusite Kaolinite Diaspore Magnetite Boehmite Cuprite</t>
  </si>
  <si>
    <t xml:space="preserve"># Simulation 1 using PHREEQC.dat base with the pH measured in the lab to compare EC </t>
  </si>
  <si>
    <t>END</t>
  </si>
  <si>
    <t>SOLUTION_SPREAD</t>
  </si>
  <si>
    <t xml:space="preserve">Number </t>
  </si>
  <si>
    <t>pH</t>
  </si>
  <si>
    <t>pe</t>
  </si>
  <si>
    <t>Temp</t>
  </si>
  <si>
    <t>1WBR1</t>
  </si>
  <si>
    <t>1WBRA2</t>
  </si>
  <si>
    <t>1WBRS1</t>
  </si>
  <si>
    <t xml:space="preserve">1WBRG2 </t>
  </si>
  <si>
    <t>2WBR1</t>
  </si>
  <si>
    <t>2WBRA1</t>
  </si>
  <si>
    <t xml:space="preserve">2WBRS1 </t>
  </si>
  <si>
    <t>2WBRG1</t>
  </si>
  <si>
    <t>3WBR2</t>
  </si>
  <si>
    <t>3WBRA2</t>
  </si>
  <si>
    <t xml:space="preserve">3WBRS2 </t>
  </si>
  <si>
    <t xml:space="preserve">3WBRG3 </t>
  </si>
  <si>
    <t>4WBR2</t>
  </si>
  <si>
    <t>4WBRA2</t>
  </si>
  <si>
    <t xml:space="preserve">4WBRS1 </t>
  </si>
  <si>
    <t xml:space="preserve">4WBRG2 </t>
  </si>
  <si>
    <t>5WBR2</t>
  </si>
  <si>
    <t>5WBRA2</t>
  </si>
  <si>
    <t xml:space="preserve">5WBRS2 </t>
  </si>
  <si>
    <t xml:space="preserve">5WBRG2 </t>
  </si>
  <si>
    <t>Report Number: A21-01861</t>
  </si>
  <si>
    <t>Report Date: 4/3/2021</t>
  </si>
  <si>
    <t>Analyte Symbol</t>
  </si>
  <si>
    <t>Ba</t>
  </si>
  <si>
    <t>Co</t>
  </si>
  <si>
    <t>Nb</t>
  </si>
  <si>
    <t>Ni</t>
  </si>
  <si>
    <t>Pb</t>
  </si>
  <si>
    <t>Rb</t>
  </si>
  <si>
    <t>Sr</t>
  </si>
  <si>
    <t>Sn</t>
  </si>
  <si>
    <t>Y</t>
  </si>
  <si>
    <t>Zr</t>
  </si>
  <si>
    <t>Unit Symbol</t>
  </si>
  <si>
    <t>ppm</t>
  </si>
  <si>
    <t>Detection Limit</t>
  </si>
  <si>
    <t>Analysis Method</t>
  </si>
  <si>
    <t>PPXRF</t>
  </si>
  <si>
    <t>&lt; 5</t>
  </si>
  <si>
    <t>BRA</t>
  </si>
  <si>
    <t>BRS</t>
  </si>
  <si>
    <t>BRG</t>
  </si>
  <si>
    <t>BRI</t>
  </si>
  <si>
    <t>gjfgjgf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</si>
</sst>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rgb="FF000000"/>
      </bottom>
      <diagonal/>
    </border>
    <border>
      <left/>
      <right style="thin">
        <color indexed="64"/>
      </right>
      <top/>
      <bottom style="double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1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0" fillId="2" borderId="0" xfId="0" applyFill="1"/>
    <xf numFmtId="11" fontId="0" fillId="2" borderId="0" xfId="0" applyNumberForma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8.1217936474743055E-2"/>
          <c:y val="0.14261407579273008"/>
          <c:w val="0.89489498834799763"/>
          <c:h val="0.6230047926143802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Sheet1!$C$45</c:f>
              <c:strCache>
                <c:ptCount val="1"/>
                <c:pt idx="0">
                  <c:v>    Goethite FeOOH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Sheet1!$B$46:$B$65</c:f>
              <c:strCache>
                <c:ptCount val="20"/>
                <c:pt idx="0">
                  <c:v>BR</c:v>
                </c:pt>
                <c:pt idx="1">
                  <c:v>Açaí</c:v>
                </c:pt>
                <c:pt idx="2">
                  <c:v>Soil</c:v>
                </c:pt>
                <c:pt idx="3">
                  <c:v>Gypsum</c:v>
                </c:pt>
                <c:pt idx="4">
                  <c:v>BR</c:v>
                </c:pt>
                <c:pt idx="5">
                  <c:v>Açaí</c:v>
                </c:pt>
                <c:pt idx="6">
                  <c:v>Soil</c:v>
                </c:pt>
                <c:pt idx="7">
                  <c:v>Gypsum</c:v>
                </c:pt>
                <c:pt idx="8">
                  <c:v>BR</c:v>
                </c:pt>
                <c:pt idx="9">
                  <c:v>Açaí</c:v>
                </c:pt>
                <c:pt idx="10">
                  <c:v>Soil</c:v>
                </c:pt>
                <c:pt idx="11">
                  <c:v>Gypsum</c:v>
                </c:pt>
                <c:pt idx="12">
                  <c:v>BR</c:v>
                </c:pt>
                <c:pt idx="13">
                  <c:v>Açaí</c:v>
                </c:pt>
                <c:pt idx="14">
                  <c:v>Soil</c:v>
                </c:pt>
                <c:pt idx="15">
                  <c:v>Gypsum</c:v>
                </c:pt>
                <c:pt idx="16">
                  <c:v>BR</c:v>
                </c:pt>
                <c:pt idx="17">
                  <c:v>Açaí</c:v>
                </c:pt>
                <c:pt idx="18">
                  <c:v>Soil</c:v>
                </c:pt>
                <c:pt idx="19">
                  <c:v>Gypsum</c:v>
                </c:pt>
              </c:strCache>
            </c:strRef>
          </c:cat>
          <c:val>
            <c:numRef>
              <c:f>Sheet1!$C$46:$C$65</c:f>
              <c:numCache>
                <c:formatCode>0.00E+00</c:formatCode>
                <c:ptCount val="20"/>
                <c:pt idx="0">
                  <c:v>5.6129000000000003E-10</c:v>
                </c:pt>
                <c:pt idx="1">
                  <c:v>1.3814E-5</c:v>
                </c:pt>
                <c:pt idx="2">
                  <c:v>4.6622E-7</c:v>
                </c:pt>
                <c:pt idx="3">
                  <c:v>4.4336999999999996E-6</c:v>
                </c:pt>
                <c:pt idx="4">
                  <c:v>5.6336999999999999E-10</c:v>
                </c:pt>
                <c:pt idx="5">
                  <c:v>4.1075000000000002E-5</c:v>
                </c:pt>
                <c:pt idx="6">
                  <c:v>1.5994999999999998E-5</c:v>
                </c:pt>
                <c:pt idx="7">
                  <c:v>4.6933999999999998E-6</c:v>
                </c:pt>
                <c:pt idx="8">
                  <c:v>1.2208E-6</c:v>
                </c:pt>
                <c:pt idx="9">
                  <c:v>1.7946999999999999E-4</c:v>
                </c:pt>
                <c:pt idx="10">
                  <c:v>6.1342999999999999E-5</c:v>
                </c:pt>
                <c:pt idx="11">
                  <c:v>7.8322999999999995E-7</c:v>
                </c:pt>
                <c:pt idx="12">
                  <c:v>2.6309000000000001E-6</c:v>
                </c:pt>
                <c:pt idx="13">
                  <c:v>3.1430999999999999E-4</c:v>
                </c:pt>
                <c:pt idx="14">
                  <c:v>6.0785999999999997E-5</c:v>
                </c:pt>
                <c:pt idx="15">
                  <c:v>5.636E-10</c:v>
                </c:pt>
                <c:pt idx="16">
                  <c:v>8.7612000000000001E-6</c:v>
                </c:pt>
                <c:pt idx="17">
                  <c:v>3.4600000000000001E-4</c:v>
                </c:pt>
                <c:pt idx="18">
                  <c:v>1.2085E-4</c:v>
                </c:pt>
                <c:pt idx="19">
                  <c:v>5.6416000000000005E-10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2-4734-B420-044CDC732E42}"/>
            </c:ext>
          </c:extLst>
        </c:ser>
        <c:ser>
          <c:idx val="1"/>
          <c:order val="1"/>
          <c:tx>
            <c:strRef>
              <c:f>Sheet1!$D$45</c:f>
              <c:strCache>
                <c:ptCount val="1"/>
                <c:pt idx="0">
                  <c:v>  Pyrolusite MnO2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Sheet1!$B$46:$B$65</c:f>
              <c:strCache>
                <c:ptCount val="20"/>
                <c:pt idx="0">
                  <c:v>BR</c:v>
                </c:pt>
                <c:pt idx="1">
                  <c:v>Açaí</c:v>
                </c:pt>
                <c:pt idx="2">
                  <c:v>Soil</c:v>
                </c:pt>
                <c:pt idx="3">
                  <c:v>Gypsum</c:v>
                </c:pt>
                <c:pt idx="4">
                  <c:v>BR</c:v>
                </c:pt>
                <c:pt idx="5">
                  <c:v>Açaí</c:v>
                </c:pt>
                <c:pt idx="6">
                  <c:v>Soil</c:v>
                </c:pt>
                <c:pt idx="7">
                  <c:v>Gypsum</c:v>
                </c:pt>
                <c:pt idx="8">
                  <c:v>BR</c:v>
                </c:pt>
                <c:pt idx="9">
                  <c:v>Açaí</c:v>
                </c:pt>
                <c:pt idx="10">
                  <c:v>Soil</c:v>
                </c:pt>
                <c:pt idx="11">
                  <c:v>Gypsum</c:v>
                </c:pt>
                <c:pt idx="12">
                  <c:v>BR</c:v>
                </c:pt>
                <c:pt idx="13">
                  <c:v>Açaí</c:v>
                </c:pt>
                <c:pt idx="14">
                  <c:v>Soil</c:v>
                </c:pt>
                <c:pt idx="15">
                  <c:v>Gypsum</c:v>
                </c:pt>
                <c:pt idx="16">
                  <c:v>BR</c:v>
                </c:pt>
                <c:pt idx="17">
                  <c:v>Açaí</c:v>
                </c:pt>
                <c:pt idx="18">
                  <c:v>Soil</c:v>
                </c:pt>
                <c:pt idx="19">
                  <c:v>Gypsum</c:v>
                </c:pt>
              </c:strCache>
            </c:strRef>
          </c:cat>
          <c:val>
            <c:numRef>
              <c:f>Sheet1!$D$46:$D$65</c:f>
              <c:numCache>
                <c:formatCode>0.00E+00</c:formatCode>
                <c:ptCount val="20"/>
                <c:pt idx="0">
                  <c:v>1.1255E-7</c:v>
                </c:pt>
                <c:pt idx="1">
                  <c:v>8.3741999999999999E-10</c:v>
                </c:pt>
                <c:pt idx="2">
                  <c:v>8.3747999999999999E-10</c:v>
                </c:pt>
                <c:pt idx="3">
                  <c:v>8.3795999999999997E-10</c:v>
                </c:pt>
                <c:pt idx="4">
                  <c:v>8.3719999999999996E-10</c:v>
                </c:pt>
                <c:pt idx="5">
                  <c:v>1.0959E-7</c:v>
                </c:pt>
                <c:pt idx="6">
                  <c:v>8.3718999999999998E-10</c:v>
                </c:pt>
                <c:pt idx="7">
                  <c:v>8.3759E-10</c:v>
                </c:pt>
                <c:pt idx="8">
                  <c:v>1.2727E-7</c:v>
                </c:pt>
                <c:pt idx="9">
                  <c:v>1.2055E-7</c:v>
                </c:pt>
                <c:pt idx="10">
                  <c:v>8.3712E-10</c:v>
                </c:pt>
                <c:pt idx="11">
                  <c:v>8.3712999999999998E-10</c:v>
                </c:pt>
                <c:pt idx="12">
                  <c:v>8.7808000000000001E-8</c:v>
                </c:pt>
                <c:pt idx="13">
                  <c:v>3.1095000000000001E-7</c:v>
                </c:pt>
                <c:pt idx="14">
                  <c:v>8.3708999999999995E-10</c:v>
                </c:pt>
                <c:pt idx="15">
                  <c:v>1.1981000000000001E-7</c:v>
                </c:pt>
                <c:pt idx="16">
                  <c:v>0</c:v>
                </c:pt>
                <c:pt idx="17">
                  <c:v>3.0949E-7</c:v>
                </c:pt>
                <c:pt idx="18">
                  <c:v>8.3706E-10</c:v>
                </c:pt>
                <c:pt idx="19">
                  <c:v>8.3704000000000004E-10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F2-4734-B420-044CDC732E42}"/>
            </c:ext>
          </c:extLst>
        </c:ser>
        <c:ser>
          <c:idx val="2"/>
          <c:order val="2"/>
          <c:tx>
            <c:strRef>
              <c:f>Sheet1!$E$45</c:f>
              <c:strCache>
                <c:ptCount val="1"/>
                <c:pt idx="0">
                  <c:v>   Kaolinite Al2SiO2O5(OH)4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Sheet1!$B$46:$B$65</c:f>
              <c:strCache>
                <c:ptCount val="20"/>
                <c:pt idx="0">
                  <c:v>BR</c:v>
                </c:pt>
                <c:pt idx="1">
                  <c:v>Açaí</c:v>
                </c:pt>
                <c:pt idx="2">
                  <c:v>Soil</c:v>
                </c:pt>
                <c:pt idx="3">
                  <c:v>Gypsum</c:v>
                </c:pt>
                <c:pt idx="4">
                  <c:v>BR</c:v>
                </c:pt>
                <c:pt idx="5">
                  <c:v>Açaí</c:v>
                </c:pt>
                <c:pt idx="6">
                  <c:v>Soil</c:v>
                </c:pt>
                <c:pt idx="7">
                  <c:v>Gypsum</c:v>
                </c:pt>
                <c:pt idx="8">
                  <c:v>BR</c:v>
                </c:pt>
                <c:pt idx="9">
                  <c:v>Açaí</c:v>
                </c:pt>
                <c:pt idx="10">
                  <c:v>Soil</c:v>
                </c:pt>
                <c:pt idx="11">
                  <c:v>Gypsum</c:v>
                </c:pt>
                <c:pt idx="12">
                  <c:v>BR</c:v>
                </c:pt>
                <c:pt idx="13">
                  <c:v>Açaí</c:v>
                </c:pt>
                <c:pt idx="14">
                  <c:v>Soil</c:v>
                </c:pt>
                <c:pt idx="15">
                  <c:v>Gypsum</c:v>
                </c:pt>
                <c:pt idx="16">
                  <c:v>BR</c:v>
                </c:pt>
                <c:pt idx="17">
                  <c:v>Açaí</c:v>
                </c:pt>
                <c:pt idx="18">
                  <c:v>Soil</c:v>
                </c:pt>
                <c:pt idx="19">
                  <c:v>Gypsum</c:v>
                </c:pt>
              </c:strCache>
            </c:strRef>
          </c:cat>
          <c:val>
            <c:numRef>
              <c:f>Sheet1!$E$46:$E$65</c:f>
              <c:numCache>
                <c:formatCode>0.00E+00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7.0562999999999995E-5</c:v>
                </c:pt>
                <c:pt idx="12">
                  <c:v>8.8656E-5</c:v>
                </c:pt>
                <c:pt idx="13">
                  <c:v>0</c:v>
                </c:pt>
                <c:pt idx="14">
                  <c:v>5.0844000000000003E-5</c:v>
                </c:pt>
                <c:pt idx="15">
                  <c:v>3.1495000000000003E-5</c:v>
                </c:pt>
                <c:pt idx="16">
                  <c:v>5.2073000000000001E-5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F2-4734-B420-044CDC732E42}"/>
            </c:ext>
          </c:extLst>
        </c:ser>
        <c:ser>
          <c:idx val="3"/>
          <c:order val="3"/>
          <c:tx>
            <c:strRef>
              <c:f>Sheet1!$F$45</c:f>
              <c:strCache>
                <c:ptCount val="1"/>
                <c:pt idx="0">
                  <c:v>    Diaspore AlOH2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Sheet1!$B$46:$B$65</c:f>
              <c:strCache>
                <c:ptCount val="20"/>
                <c:pt idx="0">
                  <c:v>BR</c:v>
                </c:pt>
                <c:pt idx="1">
                  <c:v>Açaí</c:v>
                </c:pt>
                <c:pt idx="2">
                  <c:v>Soil</c:v>
                </c:pt>
                <c:pt idx="3">
                  <c:v>Gypsum</c:v>
                </c:pt>
                <c:pt idx="4">
                  <c:v>BR</c:v>
                </c:pt>
                <c:pt idx="5">
                  <c:v>Açaí</c:v>
                </c:pt>
                <c:pt idx="6">
                  <c:v>Soil</c:v>
                </c:pt>
                <c:pt idx="7">
                  <c:v>Gypsum</c:v>
                </c:pt>
                <c:pt idx="8">
                  <c:v>BR</c:v>
                </c:pt>
                <c:pt idx="9">
                  <c:v>Açaí</c:v>
                </c:pt>
                <c:pt idx="10">
                  <c:v>Soil</c:v>
                </c:pt>
                <c:pt idx="11">
                  <c:v>Gypsum</c:v>
                </c:pt>
                <c:pt idx="12">
                  <c:v>BR</c:v>
                </c:pt>
                <c:pt idx="13">
                  <c:v>Açaí</c:v>
                </c:pt>
                <c:pt idx="14">
                  <c:v>Soil</c:v>
                </c:pt>
                <c:pt idx="15">
                  <c:v>Gypsum</c:v>
                </c:pt>
                <c:pt idx="16">
                  <c:v>BR</c:v>
                </c:pt>
                <c:pt idx="17">
                  <c:v>Açaí</c:v>
                </c:pt>
                <c:pt idx="18">
                  <c:v>Soil</c:v>
                </c:pt>
                <c:pt idx="19">
                  <c:v>Gypsum</c:v>
                </c:pt>
              </c:strCache>
            </c:strRef>
          </c:cat>
          <c:val>
            <c:numRef>
              <c:f>Sheet1!$F$46:$F$65</c:f>
              <c:numCache>
                <c:formatCode>0.00E+00</c:formatCode>
                <c:ptCount val="20"/>
                <c:pt idx="0">
                  <c:v>4.9876E-3</c:v>
                </c:pt>
                <c:pt idx="1">
                  <c:v>3.7377000000000001E-3</c:v>
                </c:pt>
                <c:pt idx="2">
                  <c:v>4.8316000000000001E-3</c:v>
                </c:pt>
                <c:pt idx="3">
                  <c:v>7.2860000000000002E-6</c:v>
                </c:pt>
                <c:pt idx="4">
                  <c:v>2.3319E-3</c:v>
                </c:pt>
                <c:pt idx="5">
                  <c:v>2.4691000000000001E-3</c:v>
                </c:pt>
                <c:pt idx="6">
                  <c:v>1.8542999999999999E-3</c:v>
                </c:pt>
                <c:pt idx="7">
                  <c:v>2.3937000000000001E-6</c:v>
                </c:pt>
                <c:pt idx="8">
                  <c:v>1.2604000000000001E-3</c:v>
                </c:pt>
                <c:pt idx="9">
                  <c:v>1.3468E-3</c:v>
                </c:pt>
                <c:pt idx="10">
                  <c:v>1.3730999999999999E-3</c:v>
                </c:pt>
                <c:pt idx="11">
                  <c:v>1.8173999999999999E-5</c:v>
                </c:pt>
                <c:pt idx="12">
                  <c:v>7.6099999999999996E-4</c:v>
                </c:pt>
                <c:pt idx="13">
                  <c:v>9.4129000000000001E-4</c:v>
                </c:pt>
                <c:pt idx="14">
                  <c:v>8.6180000000000002E-4</c:v>
                </c:pt>
                <c:pt idx="15">
                  <c:v>3.2200000000000002E-4</c:v>
                </c:pt>
                <c:pt idx="16">
                  <c:v>7.2480000000000005E-4</c:v>
                </c:pt>
                <c:pt idx="17">
                  <c:v>7.9894999999999999E-4</c:v>
                </c:pt>
                <c:pt idx="18">
                  <c:v>9.9201999999999992E-4</c:v>
                </c:pt>
                <c:pt idx="19">
                  <c:v>4.8655999999999998E-4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F2-4734-B420-044CDC732E42}"/>
            </c:ext>
          </c:extLst>
        </c:ser>
        <c:ser>
          <c:idx val="4"/>
          <c:order val="4"/>
          <c:tx>
            <c:strRef>
              <c:f>Sheet1!$G$45</c:f>
              <c:strCache>
                <c:ptCount val="1"/>
                <c:pt idx="0">
                  <c:v>  Calcite  CaCO3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Sheet1!$B$46:$B$65</c:f>
              <c:strCache>
                <c:ptCount val="20"/>
                <c:pt idx="0">
                  <c:v>BR</c:v>
                </c:pt>
                <c:pt idx="1">
                  <c:v>Açaí</c:v>
                </c:pt>
                <c:pt idx="2">
                  <c:v>Soil</c:v>
                </c:pt>
                <c:pt idx="3">
                  <c:v>Gypsum</c:v>
                </c:pt>
                <c:pt idx="4">
                  <c:v>BR</c:v>
                </c:pt>
                <c:pt idx="5">
                  <c:v>Açaí</c:v>
                </c:pt>
                <c:pt idx="6">
                  <c:v>Soil</c:v>
                </c:pt>
                <c:pt idx="7">
                  <c:v>Gypsum</c:v>
                </c:pt>
                <c:pt idx="8">
                  <c:v>BR</c:v>
                </c:pt>
                <c:pt idx="9">
                  <c:v>Açaí</c:v>
                </c:pt>
                <c:pt idx="10">
                  <c:v>Soil</c:v>
                </c:pt>
                <c:pt idx="11">
                  <c:v>Gypsum</c:v>
                </c:pt>
                <c:pt idx="12">
                  <c:v>BR</c:v>
                </c:pt>
                <c:pt idx="13">
                  <c:v>Açaí</c:v>
                </c:pt>
                <c:pt idx="14">
                  <c:v>Soil</c:v>
                </c:pt>
                <c:pt idx="15">
                  <c:v>Gypsum</c:v>
                </c:pt>
                <c:pt idx="16">
                  <c:v>BR</c:v>
                </c:pt>
                <c:pt idx="17">
                  <c:v>Açaí</c:v>
                </c:pt>
                <c:pt idx="18">
                  <c:v>Soil</c:v>
                </c:pt>
                <c:pt idx="19">
                  <c:v>Gypsum</c:v>
                </c:pt>
              </c:strCache>
            </c:strRef>
          </c:cat>
          <c:val>
            <c:numRef>
              <c:f>Sheet1!$G$46:$G$65</c:f>
              <c:numCache>
                <c:formatCode>0.00E+00</c:formatCode>
                <c:ptCount val="20"/>
                <c:pt idx="0">
                  <c:v>1.8025999999999999E-3</c:v>
                </c:pt>
                <c:pt idx="1">
                  <c:v>1.4760000000000001E-3</c:v>
                </c:pt>
                <c:pt idx="2">
                  <c:v>1.4071000000000001E-3</c:v>
                </c:pt>
                <c:pt idx="3">
                  <c:v>1.2711E-2</c:v>
                </c:pt>
                <c:pt idx="4">
                  <c:v>8.9725000000000004E-4</c:v>
                </c:pt>
                <c:pt idx="5">
                  <c:v>1.0943999999999999E-3</c:v>
                </c:pt>
                <c:pt idx="6">
                  <c:v>1.0012E-3</c:v>
                </c:pt>
                <c:pt idx="7">
                  <c:v>1.2423999999999999E-2</c:v>
                </c:pt>
                <c:pt idx="8">
                  <c:v>9.4430999999999996E-4</c:v>
                </c:pt>
                <c:pt idx="9">
                  <c:v>9.6274999999999996E-4</c:v>
                </c:pt>
                <c:pt idx="10">
                  <c:v>1.0386E-3</c:v>
                </c:pt>
                <c:pt idx="11">
                  <c:v>2.4523000000000001E-3</c:v>
                </c:pt>
                <c:pt idx="12">
                  <c:v>6.7871999999999995E-4</c:v>
                </c:pt>
                <c:pt idx="13">
                  <c:v>3.5963999999999999E-4</c:v>
                </c:pt>
                <c:pt idx="14">
                  <c:v>6.3823999999999999E-4</c:v>
                </c:pt>
                <c:pt idx="15">
                  <c:v>1.4101000000000001E-3</c:v>
                </c:pt>
                <c:pt idx="16">
                  <c:v>4.1912999999999998E-4</c:v>
                </c:pt>
                <c:pt idx="17">
                  <c:v>3.6351999999999999E-4</c:v>
                </c:pt>
                <c:pt idx="18">
                  <c:v>3.3611999999999997E-4</c:v>
                </c:pt>
                <c:pt idx="19">
                  <c:v>1.7638E-3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F2-4734-B420-044CDC732E42}"/>
            </c:ext>
          </c:extLst>
        </c:ser>
        <c:ser>
          <c:idx val="5"/>
          <c:order val="5"/>
          <c:tx>
            <c:strRef>
              <c:f>Sheet1!$H$45</c:f>
              <c:strCache>
                <c:ptCount val="1"/>
                <c:pt idx="0">
                  <c:v>    Dolomite CaMg(CO3)2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Sheet1!$B$46:$B$65</c:f>
              <c:strCache>
                <c:ptCount val="20"/>
                <c:pt idx="0">
                  <c:v>BR</c:v>
                </c:pt>
                <c:pt idx="1">
                  <c:v>Açaí</c:v>
                </c:pt>
                <c:pt idx="2">
                  <c:v>Soil</c:v>
                </c:pt>
                <c:pt idx="3">
                  <c:v>Gypsum</c:v>
                </c:pt>
                <c:pt idx="4">
                  <c:v>BR</c:v>
                </c:pt>
                <c:pt idx="5">
                  <c:v>Açaí</c:v>
                </c:pt>
                <c:pt idx="6">
                  <c:v>Soil</c:v>
                </c:pt>
                <c:pt idx="7">
                  <c:v>Gypsum</c:v>
                </c:pt>
                <c:pt idx="8">
                  <c:v>BR</c:v>
                </c:pt>
                <c:pt idx="9">
                  <c:v>Açaí</c:v>
                </c:pt>
                <c:pt idx="10">
                  <c:v>Soil</c:v>
                </c:pt>
                <c:pt idx="11">
                  <c:v>Gypsum</c:v>
                </c:pt>
                <c:pt idx="12">
                  <c:v>BR</c:v>
                </c:pt>
                <c:pt idx="13">
                  <c:v>Açaí</c:v>
                </c:pt>
                <c:pt idx="14">
                  <c:v>Soil</c:v>
                </c:pt>
                <c:pt idx="15">
                  <c:v>Gypsum</c:v>
                </c:pt>
                <c:pt idx="16">
                  <c:v>BR</c:v>
                </c:pt>
                <c:pt idx="17">
                  <c:v>Açaí</c:v>
                </c:pt>
                <c:pt idx="18">
                  <c:v>Soil</c:v>
                </c:pt>
                <c:pt idx="19">
                  <c:v>Gypsum</c:v>
                </c:pt>
              </c:strCache>
            </c:strRef>
          </c:cat>
          <c:val>
            <c:numRef>
              <c:f>Sheet1!$H$46:$H$65</c:f>
              <c:numCache>
                <c:formatCode>0.00E+00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1.2373E-6</c:v>
                </c:pt>
                <c:pt idx="4">
                  <c:v>0</c:v>
                </c:pt>
                <c:pt idx="5">
                  <c:v>0</c:v>
                </c:pt>
                <c:pt idx="6">
                  <c:v>5.7578000000000004E-7</c:v>
                </c:pt>
                <c:pt idx="7">
                  <c:v>9.1801E-7</c:v>
                </c:pt>
                <c:pt idx="8">
                  <c:v>0</c:v>
                </c:pt>
                <c:pt idx="9">
                  <c:v>7.0457999999999997E-7</c:v>
                </c:pt>
                <c:pt idx="10">
                  <c:v>1.4998E-6</c:v>
                </c:pt>
                <c:pt idx="11">
                  <c:v>0</c:v>
                </c:pt>
                <c:pt idx="12">
                  <c:v>0</c:v>
                </c:pt>
                <c:pt idx="13">
                  <c:v>5.2148999999999998E-6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2.4615999999999999E-6</c:v>
                </c:pt>
                <c:pt idx="18">
                  <c:v>3.0214999999999999E-7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F2-4734-B420-044CDC732E42}"/>
            </c:ext>
          </c:extLst>
        </c:ser>
        <c:ser>
          <c:idx val="6"/>
          <c:order val="6"/>
          <c:tx>
            <c:strRef>
              <c:f>Sheet1!$I$45</c:f>
              <c:strCache>
                <c:ptCount val="1"/>
                <c:pt idx="0">
                  <c:v>    Hydrozincite Zn5(OH)6(CO3)2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Sheet1!$B$46:$B$65</c:f>
              <c:strCache>
                <c:ptCount val="20"/>
                <c:pt idx="0">
                  <c:v>BR</c:v>
                </c:pt>
                <c:pt idx="1">
                  <c:v>Açaí</c:v>
                </c:pt>
                <c:pt idx="2">
                  <c:v>Soil</c:v>
                </c:pt>
                <c:pt idx="3">
                  <c:v>Gypsum</c:v>
                </c:pt>
                <c:pt idx="4">
                  <c:v>BR</c:v>
                </c:pt>
                <c:pt idx="5">
                  <c:v>Açaí</c:v>
                </c:pt>
                <c:pt idx="6">
                  <c:v>Soil</c:v>
                </c:pt>
                <c:pt idx="7">
                  <c:v>Gypsum</c:v>
                </c:pt>
                <c:pt idx="8">
                  <c:v>BR</c:v>
                </c:pt>
                <c:pt idx="9">
                  <c:v>Açaí</c:v>
                </c:pt>
                <c:pt idx="10">
                  <c:v>Soil</c:v>
                </c:pt>
                <c:pt idx="11">
                  <c:v>Gypsum</c:v>
                </c:pt>
                <c:pt idx="12">
                  <c:v>BR</c:v>
                </c:pt>
                <c:pt idx="13">
                  <c:v>Açaí</c:v>
                </c:pt>
                <c:pt idx="14">
                  <c:v>Soil</c:v>
                </c:pt>
                <c:pt idx="15">
                  <c:v>Gypsum</c:v>
                </c:pt>
                <c:pt idx="16">
                  <c:v>BR</c:v>
                </c:pt>
                <c:pt idx="17">
                  <c:v>Açaí</c:v>
                </c:pt>
                <c:pt idx="18">
                  <c:v>Soil</c:v>
                </c:pt>
                <c:pt idx="19">
                  <c:v>Gypsum</c:v>
                </c:pt>
              </c:strCache>
            </c:strRef>
          </c:cat>
          <c:val>
            <c:numRef>
              <c:f>Sheet1!$I$46:$I$65</c:f>
              <c:numCache>
                <c:formatCode>0.00E+00</c:formatCode>
                <c:ptCount val="20"/>
                <c:pt idx="0">
                  <c:v>1.7333999999999999E-7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9.0217000000000006E-8</c:v>
                </c:pt>
                <c:pt idx="6">
                  <c:v>0</c:v>
                </c:pt>
                <c:pt idx="7">
                  <c:v>0</c:v>
                </c:pt>
                <c:pt idx="8">
                  <c:v>1.4345999999999999E-7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8.3134999999999996E-8</c:v>
                </c:pt>
                <c:pt idx="13">
                  <c:v>4.9525000000000002E-8</c:v>
                </c:pt>
                <c:pt idx="14">
                  <c:v>0</c:v>
                </c:pt>
                <c:pt idx="15">
                  <c:v>4.6741000000000001E-8</c:v>
                </c:pt>
                <c:pt idx="16">
                  <c:v>0</c:v>
                </c:pt>
                <c:pt idx="17">
                  <c:v>2.8570000000000002E-7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2F2-4734-B420-044CDC732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6713984"/>
        <c:axId val="1206717592"/>
      </c:barChart>
      <c:catAx>
        <c:axId val="120671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206717592"/>
        <c:crosses val="autoZero"/>
        <c:auto val="1"/>
        <c:lblAlgn val="ctr"/>
        <c:lblOffset val="100"/>
        <c:noMultiLvlLbl val="0"/>
      </c:catAx>
      <c:valAx>
        <c:axId val="120671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120671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890789386615133E-2"/>
          <c:y val="0.88514971591428104"/>
          <c:w val="0.97738507828958965"/>
          <c:h val="9.62887991669254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Sheet1!$C$71</c:f>
              <c:strCache>
                <c:ptCount val="1"/>
                <c:pt idx="0">
                  <c:v>     Calcite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Sheet1!$B$72:$B$91</c:f>
              <c:strCache>
                <c:ptCount val="20"/>
                <c:pt idx="0">
                  <c:v>      1WBR1 </c:v>
                </c:pt>
                <c:pt idx="1">
                  <c:v>     1WBRA2 </c:v>
                </c:pt>
                <c:pt idx="2">
                  <c:v>     1WBRS1 </c:v>
                </c:pt>
                <c:pt idx="3">
                  <c:v>    1WBRG2  </c:v>
                </c:pt>
                <c:pt idx="4">
                  <c:v>      2WBR1 </c:v>
                </c:pt>
                <c:pt idx="5">
                  <c:v>     2WBRA1 </c:v>
                </c:pt>
                <c:pt idx="6">
                  <c:v>    2WBRS1  </c:v>
                </c:pt>
                <c:pt idx="7">
                  <c:v>     2WBRG1 </c:v>
                </c:pt>
                <c:pt idx="8">
                  <c:v>      3WBR2 </c:v>
                </c:pt>
                <c:pt idx="9">
                  <c:v>     3WBRA2 </c:v>
                </c:pt>
                <c:pt idx="10">
                  <c:v>    3WBRS2  </c:v>
                </c:pt>
                <c:pt idx="11">
                  <c:v>    3WBRG3  </c:v>
                </c:pt>
                <c:pt idx="12">
                  <c:v>      4WBR2 </c:v>
                </c:pt>
                <c:pt idx="13">
                  <c:v>     4WBRA2 </c:v>
                </c:pt>
                <c:pt idx="14">
                  <c:v>    4WBRS1  </c:v>
                </c:pt>
                <c:pt idx="15">
                  <c:v>    4WBRG2  </c:v>
                </c:pt>
                <c:pt idx="16">
                  <c:v>      5WBR2 </c:v>
                </c:pt>
                <c:pt idx="17">
                  <c:v>     5WBRA2 </c:v>
                </c:pt>
                <c:pt idx="18">
                  <c:v>    5WBRS2  </c:v>
                </c:pt>
                <c:pt idx="19">
                  <c:v>    5WBRG2  </c:v>
                </c:pt>
              </c:strCache>
            </c:strRef>
          </c:cat>
          <c:val>
            <c:numRef>
              <c:f>Sheet1!$C$72:$C$91</c:f>
              <c:numCache>
                <c:formatCode>0.00E+00</c:formatCode>
                <c:ptCount val="20"/>
                <c:pt idx="0">
                  <c:v>1.8025999999999999E-3</c:v>
                </c:pt>
                <c:pt idx="1">
                  <c:v>1.4760000000000001E-3</c:v>
                </c:pt>
                <c:pt idx="2">
                  <c:v>1.4071000000000001E-3</c:v>
                </c:pt>
                <c:pt idx="3">
                  <c:v>1.2711E-2</c:v>
                </c:pt>
                <c:pt idx="4">
                  <c:v>8.9725000000000004E-4</c:v>
                </c:pt>
                <c:pt idx="5">
                  <c:v>1.0943999999999999E-3</c:v>
                </c:pt>
                <c:pt idx="6">
                  <c:v>1.0012E-3</c:v>
                </c:pt>
                <c:pt idx="7">
                  <c:v>1.2423999999999999E-2</c:v>
                </c:pt>
                <c:pt idx="8">
                  <c:v>9.4430999999999996E-4</c:v>
                </c:pt>
                <c:pt idx="9">
                  <c:v>9.6274999999999996E-4</c:v>
                </c:pt>
                <c:pt idx="10">
                  <c:v>1.0386E-3</c:v>
                </c:pt>
                <c:pt idx="11">
                  <c:v>2.4523000000000001E-3</c:v>
                </c:pt>
                <c:pt idx="12">
                  <c:v>6.7871999999999995E-4</c:v>
                </c:pt>
                <c:pt idx="13">
                  <c:v>3.5963999999999999E-4</c:v>
                </c:pt>
                <c:pt idx="14">
                  <c:v>6.3823999999999999E-4</c:v>
                </c:pt>
                <c:pt idx="15">
                  <c:v>1.4101000000000001E-3</c:v>
                </c:pt>
                <c:pt idx="16">
                  <c:v>4.1912999999999998E-4</c:v>
                </c:pt>
                <c:pt idx="17">
                  <c:v>3.6351999999999999E-4</c:v>
                </c:pt>
                <c:pt idx="18">
                  <c:v>3.3611999999999997E-4</c:v>
                </c:pt>
                <c:pt idx="19">
                  <c:v>1.7638E-3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40-43D7-8DCB-C894DE0840BE}"/>
            </c:ext>
          </c:extLst>
        </c:ser>
        <c:ser>
          <c:idx val="1"/>
          <c:order val="1"/>
          <c:tx>
            <c:strRef>
              <c:f>Sheet1!$D$71</c:f>
              <c:strCache>
                <c:ptCount val="1"/>
                <c:pt idx="0">
                  <c:v>    Dolomite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Sheet1!$B$72:$B$91</c:f>
              <c:strCache>
                <c:ptCount val="20"/>
                <c:pt idx="0">
                  <c:v>      1WBR1 </c:v>
                </c:pt>
                <c:pt idx="1">
                  <c:v>     1WBRA2 </c:v>
                </c:pt>
                <c:pt idx="2">
                  <c:v>     1WBRS1 </c:v>
                </c:pt>
                <c:pt idx="3">
                  <c:v>    1WBRG2  </c:v>
                </c:pt>
                <c:pt idx="4">
                  <c:v>      2WBR1 </c:v>
                </c:pt>
                <c:pt idx="5">
                  <c:v>     2WBRA1 </c:v>
                </c:pt>
                <c:pt idx="6">
                  <c:v>    2WBRS1  </c:v>
                </c:pt>
                <c:pt idx="7">
                  <c:v>     2WBRG1 </c:v>
                </c:pt>
                <c:pt idx="8">
                  <c:v>      3WBR2 </c:v>
                </c:pt>
                <c:pt idx="9">
                  <c:v>     3WBRA2 </c:v>
                </c:pt>
                <c:pt idx="10">
                  <c:v>    3WBRS2  </c:v>
                </c:pt>
                <c:pt idx="11">
                  <c:v>    3WBRG3  </c:v>
                </c:pt>
                <c:pt idx="12">
                  <c:v>      4WBR2 </c:v>
                </c:pt>
                <c:pt idx="13">
                  <c:v>     4WBRA2 </c:v>
                </c:pt>
                <c:pt idx="14">
                  <c:v>    4WBRS1  </c:v>
                </c:pt>
                <c:pt idx="15">
                  <c:v>    4WBRG2  </c:v>
                </c:pt>
                <c:pt idx="16">
                  <c:v>      5WBR2 </c:v>
                </c:pt>
                <c:pt idx="17">
                  <c:v>     5WBRA2 </c:v>
                </c:pt>
                <c:pt idx="18">
                  <c:v>    5WBRS2  </c:v>
                </c:pt>
                <c:pt idx="19">
                  <c:v>    5WBRG2  </c:v>
                </c:pt>
              </c:strCache>
            </c:strRef>
          </c:cat>
          <c:val>
            <c:numRef>
              <c:f>Sheet1!$D$72:$D$91</c:f>
              <c:numCache>
                <c:formatCode>0.00E+00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1.2373E-6</c:v>
                </c:pt>
                <c:pt idx="4">
                  <c:v>0</c:v>
                </c:pt>
                <c:pt idx="5">
                  <c:v>0</c:v>
                </c:pt>
                <c:pt idx="6">
                  <c:v>5.7578000000000004E-7</c:v>
                </c:pt>
                <c:pt idx="7">
                  <c:v>9.1801E-7</c:v>
                </c:pt>
                <c:pt idx="8">
                  <c:v>0</c:v>
                </c:pt>
                <c:pt idx="9">
                  <c:v>7.0457999999999997E-7</c:v>
                </c:pt>
                <c:pt idx="10">
                  <c:v>1.4998E-6</c:v>
                </c:pt>
                <c:pt idx="11">
                  <c:v>0</c:v>
                </c:pt>
                <c:pt idx="12">
                  <c:v>0</c:v>
                </c:pt>
                <c:pt idx="13">
                  <c:v>5.2148999999999998E-6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2.4615999999999999E-6</c:v>
                </c:pt>
                <c:pt idx="18">
                  <c:v>3.0214999999999999E-7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40-43D7-8DCB-C894DE0840BE}"/>
            </c:ext>
          </c:extLst>
        </c:ser>
        <c:ser>
          <c:idx val="2"/>
          <c:order val="2"/>
          <c:tx>
            <c:strRef>
              <c:f>Sheet1!$E$71</c:f>
              <c:strCache>
                <c:ptCount val="1"/>
                <c:pt idx="0">
                  <c:v>Hydrozincite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Sheet1!$B$72:$B$91</c:f>
              <c:strCache>
                <c:ptCount val="20"/>
                <c:pt idx="0">
                  <c:v>      1WBR1 </c:v>
                </c:pt>
                <c:pt idx="1">
                  <c:v>     1WBRA2 </c:v>
                </c:pt>
                <c:pt idx="2">
                  <c:v>     1WBRS1 </c:v>
                </c:pt>
                <c:pt idx="3">
                  <c:v>    1WBRG2  </c:v>
                </c:pt>
                <c:pt idx="4">
                  <c:v>      2WBR1 </c:v>
                </c:pt>
                <c:pt idx="5">
                  <c:v>     2WBRA1 </c:v>
                </c:pt>
                <c:pt idx="6">
                  <c:v>    2WBRS1  </c:v>
                </c:pt>
                <c:pt idx="7">
                  <c:v>     2WBRG1 </c:v>
                </c:pt>
                <c:pt idx="8">
                  <c:v>      3WBR2 </c:v>
                </c:pt>
                <c:pt idx="9">
                  <c:v>     3WBRA2 </c:v>
                </c:pt>
                <c:pt idx="10">
                  <c:v>    3WBRS2  </c:v>
                </c:pt>
                <c:pt idx="11">
                  <c:v>    3WBRG3  </c:v>
                </c:pt>
                <c:pt idx="12">
                  <c:v>      4WBR2 </c:v>
                </c:pt>
                <c:pt idx="13">
                  <c:v>     4WBRA2 </c:v>
                </c:pt>
                <c:pt idx="14">
                  <c:v>    4WBRS1  </c:v>
                </c:pt>
                <c:pt idx="15">
                  <c:v>    4WBRG2  </c:v>
                </c:pt>
                <c:pt idx="16">
                  <c:v>      5WBR2 </c:v>
                </c:pt>
                <c:pt idx="17">
                  <c:v>     5WBRA2 </c:v>
                </c:pt>
                <c:pt idx="18">
                  <c:v>    5WBRS2  </c:v>
                </c:pt>
                <c:pt idx="19">
                  <c:v>    5WBRG2  </c:v>
                </c:pt>
              </c:strCache>
            </c:strRef>
          </c:cat>
          <c:val>
            <c:numRef>
              <c:f>Sheet1!$E$72:$E$91</c:f>
              <c:numCache>
                <c:formatCode>0.00E+00</c:formatCode>
                <c:ptCount val="20"/>
                <c:pt idx="0">
                  <c:v>1.7333999999999999E-7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9.0217000000000006E-8</c:v>
                </c:pt>
                <c:pt idx="6">
                  <c:v>0</c:v>
                </c:pt>
                <c:pt idx="7">
                  <c:v>0</c:v>
                </c:pt>
                <c:pt idx="8">
                  <c:v>1.4345999999999999E-7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8.3134999999999996E-8</c:v>
                </c:pt>
                <c:pt idx="13">
                  <c:v>4.9525000000000002E-8</c:v>
                </c:pt>
                <c:pt idx="14">
                  <c:v>0</c:v>
                </c:pt>
                <c:pt idx="15">
                  <c:v>4.6741000000000001E-8</c:v>
                </c:pt>
                <c:pt idx="16">
                  <c:v>0</c:v>
                </c:pt>
                <c:pt idx="17">
                  <c:v>2.8570000000000002E-7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40-43D7-8DCB-C894DE084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0876392"/>
        <c:axId val="900872128"/>
      </c:barChart>
      <c:catAx>
        <c:axId val="900876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00872128"/>
        <c:crosses val="autoZero"/>
        <c:auto val="1"/>
        <c:lblAlgn val="ctr"/>
        <c:lblOffset val="100"/>
        <c:noMultiLvlLbl val="0"/>
      </c:catAx>
      <c:valAx>
        <c:axId val="90087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900876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nb-NO">
                <a:latin typeface="Times New Roman" panose="02020603050405020304" pitchFamily="18" charset="0"/>
                <a:cs typeface="Times New Roman" panose="02020603050405020304" pitchFamily="18" charset="0"/>
              </a:rPr>
              <a:t>Simulation</a:t>
            </a:r>
            <a:r>
              <a:rPr lang="nb-NO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7 </a:t>
            </a:r>
            <a:r>
              <a:rPr lang="nb-NO" baseline="0"/>
              <a:t> </a:t>
            </a:r>
            <a:endParaRPr lang="nb-N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8.1217869867554915E-2"/>
          <c:y val="9.788553090417644E-2"/>
          <c:w val="0.85729633204196154"/>
          <c:h val="0.62300479261438024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Sheet1!$C$45</c:f>
              <c:strCache>
                <c:ptCount val="1"/>
                <c:pt idx="0">
                  <c:v>    Goethite FeOOH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Sheet1!$B$46:$B$65</c:f>
              <c:strCache>
                <c:ptCount val="20"/>
                <c:pt idx="0">
                  <c:v>BR</c:v>
                </c:pt>
                <c:pt idx="1">
                  <c:v>Açaí</c:v>
                </c:pt>
                <c:pt idx="2">
                  <c:v>Soil</c:v>
                </c:pt>
                <c:pt idx="3">
                  <c:v>Gypsum</c:v>
                </c:pt>
                <c:pt idx="4">
                  <c:v>BR</c:v>
                </c:pt>
                <c:pt idx="5">
                  <c:v>Açaí</c:v>
                </c:pt>
                <c:pt idx="6">
                  <c:v>Soil</c:v>
                </c:pt>
                <c:pt idx="7">
                  <c:v>Gypsum</c:v>
                </c:pt>
                <c:pt idx="8">
                  <c:v>BR</c:v>
                </c:pt>
                <c:pt idx="9">
                  <c:v>Açaí</c:v>
                </c:pt>
                <c:pt idx="10">
                  <c:v>Soil</c:v>
                </c:pt>
                <c:pt idx="11">
                  <c:v>Gypsum</c:v>
                </c:pt>
                <c:pt idx="12">
                  <c:v>BR</c:v>
                </c:pt>
                <c:pt idx="13">
                  <c:v>Açaí</c:v>
                </c:pt>
                <c:pt idx="14">
                  <c:v>Soil</c:v>
                </c:pt>
                <c:pt idx="15">
                  <c:v>Gypsum</c:v>
                </c:pt>
                <c:pt idx="16">
                  <c:v>BR</c:v>
                </c:pt>
                <c:pt idx="17">
                  <c:v>Açaí</c:v>
                </c:pt>
                <c:pt idx="18">
                  <c:v>Soil</c:v>
                </c:pt>
                <c:pt idx="19">
                  <c:v>Gypsum</c:v>
                </c:pt>
              </c:strCache>
            </c:strRef>
          </c:cat>
          <c:val>
            <c:numRef>
              <c:f>Sheet1!$C$46:$C$65</c:f>
              <c:numCache>
                <c:formatCode>0.00E+00</c:formatCode>
                <c:ptCount val="20"/>
                <c:pt idx="0">
                  <c:v>5.6129000000000003E-10</c:v>
                </c:pt>
                <c:pt idx="1">
                  <c:v>1.3814E-5</c:v>
                </c:pt>
                <c:pt idx="2">
                  <c:v>4.6622E-7</c:v>
                </c:pt>
                <c:pt idx="3">
                  <c:v>4.4336999999999996E-6</c:v>
                </c:pt>
                <c:pt idx="4">
                  <c:v>5.6336999999999999E-10</c:v>
                </c:pt>
                <c:pt idx="5">
                  <c:v>4.1075000000000002E-5</c:v>
                </c:pt>
                <c:pt idx="6">
                  <c:v>1.5994999999999998E-5</c:v>
                </c:pt>
                <c:pt idx="7">
                  <c:v>4.6933999999999998E-6</c:v>
                </c:pt>
                <c:pt idx="8">
                  <c:v>1.2208E-6</c:v>
                </c:pt>
                <c:pt idx="9">
                  <c:v>1.7946999999999999E-4</c:v>
                </c:pt>
                <c:pt idx="10">
                  <c:v>6.1342999999999999E-5</c:v>
                </c:pt>
                <c:pt idx="11">
                  <c:v>7.8322999999999995E-7</c:v>
                </c:pt>
                <c:pt idx="12">
                  <c:v>2.6309000000000001E-6</c:v>
                </c:pt>
                <c:pt idx="13">
                  <c:v>3.1430999999999999E-4</c:v>
                </c:pt>
                <c:pt idx="14">
                  <c:v>6.0785999999999997E-5</c:v>
                </c:pt>
                <c:pt idx="15">
                  <c:v>5.636E-10</c:v>
                </c:pt>
                <c:pt idx="16">
                  <c:v>8.7612000000000001E-6</c:v>
                </c:pt>
                <c:pt idx="17">
                  <c:v>3.4600000000000001E-4</c:v>
                </c:pt>
                <c:pt idx="18">
                  <c:v>1.2085E-4</c:v>
                </c:pt>
                <c:pt idx="19">
                  <c:v>5.6416000000000005E-10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7E-40B2-8669-14BAD09B8E0B}"/>
            </c:ext>
          </c:extLst>
        </c:ser>
        <c:ser>
          <c:idx val="1"/>
          <c:order val="1"/>
          <c:tx>
            <c:strRef>
              <c:f>Sheet1!$D$45</c:f>
              <c:strCache>
                <c:ptCount val="1"/>
                <c:pt idx="0">
                  <c:v>  Pyrolusite MnO2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Sheet1!$B$46:$B$65</c:f>
              <c:strCache>
                <c:ptCount val="20"/>
                <c:pt idx="0">
                  <c:v>BR</c:v>
                </c:pt>
                <c:pt idx="1">
                  <c:v>Açaí</c:v>
                </c:pt>
                <c:pt idx="2">
                  <c:v>Soil</c:v>
                </c:pt>
                <c:pt idx="3">
                  <c:v>Gypsum</c:v>
                </c:pt>
                <c:pt idx="4">
                  <c:v>BR</c:v>
                </c:pt>
                <c:pt idx="5">
                  <c:v>Açaí</c:v>
                </c:pt>
                <c:pt idx="6">
                  <c:v>Soil</c:v>
                </c:pt>
                <c:pt idx="7">
                  <c:v>Gypsum</c:v>
                </c:pt>
                <c:pt idx="8">
                  <c:v>BR</c:v>
                </c:pt>
                <c:pt idx="9">
                  <c:v>Açaí</c:v>
                </c:pt>
                <c:pt idx="10">
                  <c:v>Soil</c:v>
                </c:pt>
                <c:pt idx="11">
                  <c:v>Gypsum</c:v>
                </c:pt>
                <c:pt idx="12">
                  <c:v>BR</c:v>
                </c:pt>
                <c:pt idx="13">
                  <c:v>Açaí</c:v>
                </c:pt>
                <c:pt idx="14">
                  <c:v>Soil</c:v>
                </c:pt>
                <c:pt idx="15">
                  <c:v>Gypsum</c:v>
                </c:pt>
                <c:pt idx="16">
                  <c:v>BR</c:v>
                </c:pt>
                <c:pt idx="17">
                  <c:v>Açaí</c:v>
                </c:pt>
                <c:pt idx="18">
                  <c:v>Soil</c:v>
                </c:pt>
                <c:pt idx="19">
                  <c:v>Gypsum</c:v>
                </c:pt>
              </c:strCache>
            </c:strRef>
          </c:cat>
          <c:val>
            <c:numRef>
              <c:f>Sheet1!$D$46:$D$65</c:f>
              <c:numCache>
                <c:formatCode>0.00E+00</c:formatCode>
                <c:ptCount val="20"/>
                <c:pt idx="0">
                  <c:v>1.1255E-7</c:v>
                </c:pt>
                <c:pt idx="1">
                  <c:v>8.3741999999999999E-10</c:v>
                </c:pt>
                <c:pt idx="2">
                  <c:v>8.3747999999999999E-10</c:v>
                </c:pt>
                <c:pt idx="3">
                  <c:v>8.3795999999999997E-10</c:v>
                </c:pt>
                <c:pt idx="4">
                  <c:v>8.3719999999999996E-10</c:v>
                </c:pt>
                <c:pt idx="5">
                  <c:v>1.0959E-7</c:v>
                </c:pt>
                <c:pt idx="6">
                  <c:v>8.3718999999999998E-10</c:v>
                </c:pt>
                <c:pt idx="7">
                  <c:v>8.3759E-10</c:v>
                </c:pt>
                <c:pt idx="8">
                  <c:v>1.2727E-7</c:v>
                </c:pt>
                <c:pt idx="9">
                  <c:v>1.2055E-7</c:v>
                </c:pt>
                <c:pt idx="10">
                  <c:v>8.3712E-10</c:v>
                </c:pt>
                <c:pt idx="11">
                  <c:v>8.3712999999999998E-10</c:v>
                </c:pt>
                <c:pt idx="12">
                  <c:v>8.7808000000000001E-8</c:v>
                </c:pt>
                <c:pt idx="13">
                  <c:v>3.1095000000000001E-7</c:v>
                </c:pt>
                <c:pt idx="14">
                  <c:v>8.3708999999999995E-10</c:v>
                </c:pt>
                <c:pt idx="15">
                  <c:v>1.1981000000000001E-7</c:v>
                </c:pt>
                <c:pt idx="16">
                  <c:v>0</c:v>
                </c:pt>
                <c:pt idx="17">
                  <c:v>3.0949E-7</c:v>
                </c:pt>
                <c:pt idx="18">
                  <c:v>8.3706E-10</c:v>
                </c:pt>
                <c:pt idx="19">
                  <c:v>8.3704000000000004E-10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7E-40B2-8669-14BAD09B8E0B}"/>
            </c:ext>
          </c:extLst>
        </c:ser>
        <c:ser>
          <c:idx val="2"/>
          <c:order val="2"/>
          <c:tx>
            <c:strRef>
              <c:f>Sheet1!$E$45</c:f>
              <c:strCache>
                <c:ptCount val="1"/>
                <c:pt idx="0">
                  <c:v>   Kaolinite Al2SiO2O5(OH)4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Sheet1!$B$46:$B$65</c:f>
              <c:strCache>
                <c:ptCount val="20"/>
                <c:pt idx="0">
                  <c:v>BR</c:v>
                </c:pt>
                <c:pt idx="1">
                  <c:v>Açaí</c:v>
                </c:pt>
                <c:pt idx="2">
                  <c:v>Soil</c:v>
                </c:pt>
                <c:pt idx="3">
                  <c:v>Gypsum</c:v>
                </c:pt>
                <c:pt idx="4">
                  <c:v>BR</c:v>
                </c:pt>
                <c:pt idx="5">
                  <c:v>Açaí</c:v>
                </c:pt>
                <c:pt idx="6">
                  <c:v>Soil</c:v>
                </c:pt>
                <c:pt idx="7">
                  <c:v>Gypsum</c:v>
                </c:pt>
                <c:pt idx="8">
                  <c:v>BR</c:v>
                </c:pt>
                <c:pt idx="9">
                  <c:v>Açaí</c:v>
                </c:pt>
                <c:pt idx="10">
                  <c:v>Soil</c:v>
                </c:pt>
                <c:pt idx="11">
                  <c:v>Gypsum</c:v>
                </c:pt>
                <c:pt idx="12">
                  <c:v>BR</c:v>
                </c:pt>
                <c:pt idx="13">
                  <c:v>Açaí</c:v>
                </c:pt>
                <c:pt idx="14">
                  <c:v>Soil</c:v>
                </c:pt>
                <c:pt idx="15">
                  <c:v>Gypsum</c:v>
                </c:pt>
                <c:pt idx="16">
                  <c:v>BR</c:v>
                </c:pt>
                <c:pt idx="17">
                  <c:v>Açaí</c:v>
                </c:pt>
                <c:pt idx="18">
                  <c:v>Soil</c:v>
                </c:pt>
                <c:pt idx="19">
                  <c:v>Gypsum</c:v>
                </c:pt>
              </c:strCache>
            </c:strRef>
          </c:cat>
          <c:val>
            <c:numRef>
              <c:f>Sheet1!$E$46:$E$65</c:f>
              <c:numCache>
                <c:formatCode>0.00E+00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7.0562999999999995E-5</c:v>
                </c:pt>
                <c:pt idx="12">
                  <c:v>8.8656E-5</c:v>
                </c:pt>
                <c:pt idx="13">
                  <c:v>0</c:v>
                </c:pt>
                <c:pt idx="14">
                  <c:v>5.0844000000000003E-5</c:v>
                </c:pt>
                <c:pt idx="15">
                  <c:v>3.1495000000000003E-5</c:v>
                </c:pt>
                <c:pt idx="16">
                  <c:v>5.2073000000000001E-5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7E-40B2-8669-14BAD09B8E0B}"/>
            </c:ext>
          </c:extLst>
        </c:ser>
        <c:ser>
          <c:idx val="3"/>
          <c:order val="3"/>
          <c:tx>
            <c:strRef>
              <c:f>Sheet1!$F$45</c:f>
              <c:strCache>
                <c:ptCount val="1"/>
                <c:pt idx="0">
                  <c:v>    Diaspore AlOH2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Sheet1!$B$46:$B$65</c:f>
              <c:strCache>
                <c:ptCount val="20"/>
                <c:pt idx="0">
                  <c:v>BR</c:v>
                </c:pt>
                <c:pt idx="1">
                  <c:v>Açaí</c:v>
                </c:pt>
                <c:pt idx="2">
                  <c:v>Soil</c:v>
                </c:pt>
                <c:pt idx="3">
                  <c:v>Gypsum</c:v>
                </c:pt>
                <c:pt idx="4">
                  <c:v>BR</c:v>
                </c:pt>
                <c:pt idx="5">
                  <c:v>Açaí</c:v>
                </c:pt>
                <c:pt idx="6">
                  <c:v>Soil</c:v>
                </c:pt>
                <c:pt idx="7">
                  <c:v>Gypsum</c:v>
                </c:pt>
                <c:pt idx="8">
                  <c:v>BR</c:v>
                </c:pt>
                <c:pt idx="9">
                  <c:v>Açaí</c:v>
                </c:pt>
                <c:pt idx="10">
                  <c:v>Soil</c:v>
                </c:pt>
                <c:pt idx="11">
                  <c:v>Gypsum</c:v>
                </c:pt>
                <c:pt idx="12">
                  <c:v>BR</c:v>
                </c:pt>
                <c:pt idx="13">
                  <c:v>Açaí</c:v>
                </c:pt>
                <c:pt idx="14">
                  <c:v>Soil</c:v>
                </c:pt>
                <c:pt idx="15">
                  <c:v>Gypsum</c:v>
                </c:pt>
                <c:pt idx="16">
                  <c:v>BR</c:v>
                </c:pt>
                <c:pt idx="17">
                  <c:v>Açaí</c:v>
                </c:pt>
                <c:pt idx="18">
                  <c:v>Soil</c:v>
                </c:pt>
                <c:pt idx="19">
                  <c:v>Gypsum</c:v>
                </c:pt>
              </c:strCache>
            </c:strRef>
          </c:cat>
          <c:val>
            <c:numRef>
              <c:f>Sheet1!$F$46:$F$65</c:f>
              <c:numCache>
                <c:formatCode>0.00E+00</c:formatCode>
                <c:ptCount val="20"/>
                <c:pt idx="0">
                  <c:v>4.9876E-3</c:v>
                </c:pt>
                <c:pt idx="1">
                  <c:v>3.7377000000000001E-3</c:v>
                </c:pt>
                <c:pt idx="2">
                  <c:v>4.8316000000000001E-3</c:v>
                </c:pt>
                <c:pt idx="3">
                  <c:v>7.2860000000000002E-6</c:v>
                </c:pt>
                <c:pt idx="4">
                  <c:v>2.3319E-3</c:v>
                </c:pt>
                <c:pt idx="5">
                  <c:v>2.4691000000000001E-3</c:v>
                </c:pt>
                <c:pt idx="6">
                  <c:v>1.8542999999999999E-3</c:v>
                </c:pt>
                <c:pt idx="7">
                  <c:v>2.3937000000000001E-6</c:v>
                </c:pt>
                <c:pt idx="8">
                  <c:v>1.2604000000000001E-3</c:v>
                </c:pt>
                <c:pt idx="9">
                  <c:v>1.3468E-3</c:v>
                </c:pt>
                <c:pt idx="10">
                  <c:v>1.3730999999999999E-3</c:v>
                </c:pt>
                <c:pt idx="11">
                  <c:v>1.8173999999999999E-5</c:v>
                </c:pt>
                <c:pt idx="12">
                  <c:v>7.6099999999999996E-4</c:v>
                </c:pt>
                <c:pt idx="13">
                  <c:v>9.4129000000000001E-4</c:v>
                </c:pt>
                <c:pt idx="14">
                  <c:v>8.6180000000000002E-4</c:v>
                </c:pt>
                <c:pt idx="15">
                  <c:v>3.2200000000000002E-4</c:v>
                </c:pt>
                <c:pt idx="16">
                  <c:v>7.2480000000000005E-4</c:v>
                </c:pt>
                <c:pt idx="17">
                  <c:v>7.9894999999999999E-4</c:v>
                </c:pt>
                <c:pt idx="18">
                  <c:v>9.9201999999999992E-4</c:v>
                </c:pt>
                <c:pt idx="19">
                  <c:v>4.8655999999999998E-4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7E-40B2-8669-14BAD09B8E0B}"/>
            </c:ext>
          </c:extLst>
        </c:ser>
        <c:ser>
          <c:idx val="4"/>
          <c:order val="4"/>
          <c:tx>
            <c:strRef>
              <c:f>Sheet1!$G$45</c:f>
              <c:strCache>
                <c:ptCount val="1"/>
                <c:pt idx="0">
                  <c:v>  Calcite  CaCO3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Sheet1!$B$46:$B$65</c:f>
              <c:strCache>
                <c:ptCount val="20"/>
                <c:pt idx="0">
                  <c:v>BR</c:v>
                </c:pt>
                <c:pt idx="1">
                  <c:v>Açaí</c:v>
                </c:pt>
                <c:pt idx="2">
                  <c:v>Soil</c:v>
                </c:pt>
                <c:pt idx="3">
                  <c:v>Gypsum</c:v>
                </c:pt>
                <c:pt idx="4">
                  <c:v>BR</c:v>
                </c:pt>
                <c:pt idx="5">
                  <c:v>Açaí</c:v>
                </c:pt>
                <c:pt idx="6">
                  <c:v>Soil</c:v>
                </c:pt>
                <c:pt idx="7">
                  <c:v>Gypsum</c:v>
                </c:pt>
                <c:pt idx="8">
                  <c:v>BR</c:v>
                </c:pt>
                <c:pt idx="9">
                  <c:v>Açaí</c:v>
                </c:pt>
                <c:pt idx="10">
                  <c:v>Soil</c:v>
                </c:pt>
                <c:pt idx="11">
                  <c:v>Gypsum</c:v>
                </c:pt>
                <c:pt idx="12">
                  <c:v>BR</c:v>
                </c:pt>
                <c:pt idx="13">
                  <c:v>Açaí</c:v>
                </c:pt>
                <c:pt idx="14">
                  <c:v>Soil</c:v>
                </c:pt>
                <c:pt idx="15">
                  <c:v>Gypsum</c:v>
                </c:pt>
                <c:pt idx="16">
                  <c:v>BR</c:v>
                </c:pt>
                <c:pt idx="17">
                  <c:v>Açaí</c:v>
                </c:pt>
                <c:pt idx="18">
                  <c:v>Soil</c:v>
                </c:pt>
                <c:pt idx="19">
                  <c:v>Gypsum</c:v>
                </c:pt>
              </c:strCache>
            </c:strRef>
          </c:cat>
          <c:val>
            <c:numRef>
              <c:f>Sheet1!$G$46:$G$65</c:f>
              <c:numCache>
                <c:formatCode>0.00E+00</c:formatCode>
                <c:ptCount val="20"/>
                <c:pt idx="0">
                  <c:v>1.8025999999999999E-3</c:v>
                </c:pt>
                <c:pt idx="1">
                  <c:v>1.4760000000000001E-3</c:v>
                </c:pt>
                <c:pt idx="2">
                  <c:v>1.4071000000000001E-3</c:v>
                </c:pt>
                <c:pt idx="3">
                  <c:v>1.2711E-2</c:v>
                </c:pt>
                <c:pt idx="4">
                  <c:v>8.9725000000000004E-4</c:v>
                </c:pt>
                <c:pt idx="5">
                  <c:v>1.0943999999999999E-3</c:v>
                </c:pt>
                <c:pt idx="6">
                  <c:v>1.0012E-3</c:v>
                </c:pt>
                <c:pt idx="7">
                  <c:v>1.2423999999999999E-2</c:v>
                </c:pt>
                <c:pt idx="8">
                  <c:v>9.4430999999999996E-4</c:v>
                </c:pt>
                <c:pt idx="9">
                  <c:v>9.6274999999999996E-4</c:v>
                </c:pt>
                <c:pt idx="10">
                  <c:v>1.0386E-3</c:v>
                </c:pt>
                <c:pt idx="11">
                  <c:v>2.4523000000000001E-3</c:v>
                </c:pt>
                <c:pt idx="12">
                  <c:v>6.7871999999999995E-4</c:v>
                </c:pt>
                <c:pt idx="13">
                  <c:v>3.5963999999999999E-4</c:v>
                </c:pt>
                <c:pt idx="14">
                  <c:v>6.3823999999999999E-4</c:v>
                </c:pt>
                <c:pt idx="15">
                  <c:v>1.4101000000000001E-3</c:v>
                </c:pt>
                <c:pt idx="16">
                  <c:v>4.1912999999999998E-4</c:v>
                </c:pt>
                <c:pt idx="17">
                  <c:v>3.6351999999999999E-4</c:v>
                </c:pt>
                <c:pt idx="18">
                  <c:v>3.3611999999999997E-4</c:v>
                </c:pt>
                <c:pt idx="19">
                  <c:v>1.7638E-3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7E-40B2-8669-14BAD09B8E0B}"/>
            </c:ext>
          </c:extLst>
        </c:ser>
        <c:ser>
          <c:idx val="5"/>
          <c:order val="5"/>
          <c:tx>
            <c:strRef>
              <c:f>Sheet1!$H$45</c:f>
              <c:strCache>
                <c:ptCount val="1"/>
                <c:pt idx="0">
                  <c:v>    Dolomite CaMg(CO3)2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Sheet1!$B$46:$B$65</c:f>
              <c:strCache>
                <c:ptCount val="20"/>
                <c:pt idx="0">
                  <c:v>BR</c:v>
                </c:pt>
                <c:pt idx="1">
                  <c:v>Açaí</c:v>
                </c:pt>
                <c:pt idx="2">
                  <c:v>Soil</c:v>
                </c:pt>
                <c:pt idx="3">
                  <c:v>Gypsum</c:v>
                </c:pt>
                <c:pt idx="4">
                  <c:v>BR</c:v>
                </c:pt>
                <c:pt idx="5">
                  <c:v>Açaí</c:v>
                </c:pt>
                <c:pt idx="6">
                  <c:v>Soil</c:v>
                </c:pt>
                <c:pt idx="7">
                  <c:v>Gypsum</c:v>
                </c:pt>
                <c:pt idx="8">
                  <c:v>BR</c:v>
                </c:pt>
                <c:pt idx="9">
                  <c:v>Açaí</c:v>
                </c:pt>
                <c:pt idx="10">
                  <c:v>Soil</c:v>
                </c:pt>
                <c:pt idx="11">
                  <c:v>Gypsum</c:v>
                </c:pt>
                <c:pt idx="12">
                  <c:v>BR</c:v>
                </c:pt>
                <c:pt idx="13">
                  <c:v>Açaí</c:v>
                </c:pt>
                <c:pt idx="14">
                  <c:v>Soil</c:v>
                </c:pt>
                <c:pt idx="15">
                  <c:v>Gypsum</c:v>
                </c:pt>
                <c:pt idx="16">
                  <c:v>BR</c:v>
                </c:pt>
                <c:pt idx="17">
                  <c:v>Açaí</c:v>
                </c:pt>
                <c:pt idx="18">
                  <c:v>Soil</c:v>
                </c:pt>
                <c:pt idx="19">
                  <c:v>Gypsum</c:v>
                </c:pt>
              </c:strCache>
            </c:strRef>
          </c:cat>
          <c:val>
            <c:numRef>
              <c:f>Sheet1!$H$46:$H$65</c:f>
              <c:numCache>
                <c:formatCode>0.00E+00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1.2373E-6</c:v>
                </c:pt>
                <c:pt idx="4">
                  <c:v>0</c:v>
                </c:pt>
                <c:pt idx="5">
                  <c:v>0</c:v>
                </c:pt>
                <c:pt idx="6">
                  <c:v>5.7578000000000004E-7</c:v>
                </c:pt>
                <c:pt idx="7">
                  <c:v>9.1801E-7</c:v>
                </c:pt>
                <c:pt idx="8">
                  <c:v>0</c:v>
                </c:pt>
                <c:pt idx="9">
                  <c:v>7.0457999999999997E-7</c:v>
                </c:pt>
                <c:pt idx="10">
                  <c:v>1.4998E-6</c:v>
                </c:pt>
                <c:pt idx="11">
                  <c:v>0</c:v>
                </c:pt>
                <c:pt idx="12">
                  <c:v>0</c:v>
                </c:pt>
                <c:pt idx="13">
                  <c:v>5.2148999999999998E-6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2.4615999999999999E-6</c:v>
                </c:pt>
                <c:pt idx="18">
                  <c:v>3.0214999999999999E-7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7E-40B2-8669-14BAD09B8E0B}"/>
            </c:ext>
          </c:extLst>
        </c:ser>
        <c:ser>
          <c:idx val="6"/>
          <c:order val="6"/>
          <c:tx>
            <c:strRef>
              <c:f>Sheet1!$I$45</c:f>
              <c:strCache>
                <c:ptCount val="1"/>
                <c:pt idx="0">
                  <c:v>    Hydrozincite Zn5(OH)6(CO3)2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Sheet1!$B$46:$B$65</c:f>
              <c:strCache>
                <c:ptCount val="20"/>
                <c:pt idx="0">
                  <c:v>BR</c:v>
                </c:pt>
                <c:pt idx="1">
                  <c:v>Açaí</c:v>
                </c:pt>
                <c:pt idx="2">
                  <c:v>Soil</c:v>
                </c:pt>
                <c:pt idx="3">
                  <c:v>Gypsum</c:v>
                </c:pt>
                <c:pt idx="4">
                  <c:v>BR</c:v>
                </c:pt>
                <c:pt idx="5">
                  <c:v>Açaí</c:v>
                </c:pt>
                <c:pt idx="6">
                  <c:v>Soil</c:v>
                </c:pt>
                <c:pt idx="7">
                  <c:v>Gypsum</c:v>
                </c:pt>
                <c:pt idx="8">
                  <c:v>BR</c:v>
                </c:pt>
                <c:pt idx="9">
                  <c:v>Açaí</c:v>
                </c:pt>
                <c:pt idx="10">
                  <c:v>Soil</c:v>
                </c:pt>
                <c:pt idx="11">
                  <c:v>Gypsum</c:v>
                </c:pt>
                <c:pt idx="12">
                  <c:v>BR</c:v>
                </c:pt>
                <c:pt idx="13">
                  <c:v>Açaí</c:v>
                </c:pt>
                <c:pt idx="14">
                  <c:v>Soil</c:v>
                </c:pt>
                <c:pt idx="15">
                  <c:v>Gypsum</c:v>
                </c:pt>
                <c:pt idx="16">
                  <c:v>BR</c:v>
                </c:pt>
                <c:pt idx="17">
                  <c:v>Açaí</c:v>
                </c:pt>
                <c:pt idx="18">
                  <c:v>Soil</c:v>
                </c:pt>
                <c:pt idx="19">
                  <c:v>Gypsum</c:v>
                </c:pt>
              </c:strCache>
            </c:strRef>
          </c:cat>
          <c:val>
            <c:numRef>
              <c:f>Sheet1!$I$46:$I$65</c:f>
              <c:numCache>
                <c:formatCode>0.00E+00</c:formatCode>
                <c:ptCount val="20"/>
                <c:pt idx="0">
                  <c:v>1.7333999999999999E-7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9.0217000000000006E-8</c:v>
                </c:pt>
                <c:pt idx="6">
                  <c:v>0</c:v>
                </c:pt>
                <c:pt idx="7">
                  <c:v>0</c:v>
                </c:pt>
                <c:pt idx="8">
                  <c:v>1.4345999999999999E-7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8.3134999999999996E-8</c:v>
                </c:pt>
                <c:pt idx="13">
                  <c:v>4.9525000000000002E-8</c:v>
                </c:pt>
                <c:pt idx="14">
                  <c:v>0</c:v>
                </c:pt>
                <c:pt idx="15">
                  <c:v>4.6741000000000001E-8</c:v>
                </c:pt>
                <c:pt idx="16">
                  <c:v>0</c:v>
                </c:pt>
                <c:pt idx="17">
                  <c:v>2.8570000000000002E-7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7E-40B2-8669-14BAD09B8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06713984"/>
        <c:axId val="1206717592"/>
      </c:barChart>
      <c:catAx>
        <c:axId val="1206713984"/>
        <c:scaling>
          <c:orientation val="minMax"/>
        </c:scaling>
        <c:delete val="0"/>
        <c:axPos val="b"/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1206717592"/>
        <c:crosses val="autoZero"/>
        <c:auto val="1"/>
        <c:lblAlgn val="ctr"/>
        <c:lblOffset val="100"/>
        <c:noMultiLvlLbl val="0"/>
      </c:catAx>
      <c:valAx>
        <c:axId val="1206717592"/>
        <c:scaling>
          <c:orientation val="minMax"/>
        </c:scaling>
        <c:delete val="0"/>
        <c:axPos val="l"/>
        <c:majorGridlines>
          <c:spPr>
            <a:ln w="3175" cap="flat" cmpd="sng" algn="ctr">
              <a:noFill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120671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631565389649467E-2"/>
          <c:y val="0.84951195528753454"/>
          <c:w val="0.97170763688231943"/>
          <c:h val="0.105201036103005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nb-NO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Saturation Indices</a:t>
            </a:r>
          </a:p>
        </c:rich>
      </c:tx>
      <c:layout>
        <c:manualLayout>
          <c:xMode val="edge"/>
          <c:yMode val="edge"/>
          <c:x val="0.45448181573391139"/>
          <c:y val="3.53021591656122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.14207669114983143"/>
          <c:y val="9.9304636325243917E-2"/>
          <c:w val="0.77184939200974578"/>
          <c:h val="0.66998312353942013"/>
        </c:manualLayout>
      </c:layout>
      <c:scatterChart>
        <c:scatterStyle val="lineMarker"/>
        <c:varyColors val="0"/>
        <c:ser>
          <c:idx val="0"/>
          <c:order val="0"/>
          <c:tx>
            <c:v>Fe(OH)3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'[1]Simulation 5 ratios SI (3)'!$G$79:$G$98</c:f>
              <c:numCache>
                <c:formatCode>General</c:formatCode>
                <c:ptCount val="20"/>
                <c:pt idx="0">
                  <c:v>-3.0708000000000002</c:v>
                </c:pt>
                <c:pt idx="1">
                  <c:v>1.3149999999999999</c:v>
                </c:pt>
                <c:pt idx="2">
                  <c:v>2.3400000000000001E-2</c:v>
                </c:pt>
                <c:pt idx="3">
                  <c:v>0.91590000000000005</c:v>
                </c:pt>
                <c:pt idx="4">
                  <c:v>-2.8062</c:v>
                </c:pt>
                <c:pt idx="5">
                  <c:v>2.0562</c:v>
                </c:pt>
                <c:pt idx="6">
                  <c:v>1.6615</c:v>
                </c:pt>
                <c:pt idx="7">
                  <c:v>1.0018</c:v>
                </c:pt>
                <c:pt idx="8">
                  <c:v>0.57640000000000002</c:v>
                </c:pt>
                <c:pt idx="9">
                  <c:v>2.7113</c:v>
                </c:pt>
                <c:pt idx="10">
                  <c:v>2.3330000000000002</c:v>
                </c:pt>
                <c:pt idx="11">
                  <c:v>0.3513</c:v>
                </c:pt>
                <c:pt idx="12">
                  <c:v>0.91710000000000003</c:v>
                </c:pt>
                <c:pt idx="13">
                  <c:v>2.9767000000000001</c:v>
                </c:pt>
                <c:pt idx="14">
                  <c:v>2.3180000000000001</c:v>
                </c:pt>
                <c:pt idx="15">
                  <c:v>-2.8275000000000001</c:v>
                </c:pt>
                <c:pt idx="16">
                  <c:v>1.4765999999999999</c:v>
                </c:pt>
                <c:pt idx="17">
                  <c:v>3.0703</c:v>
                </c:pt>
                <c:pt idx="18">
                  <c:v>2.6396999999999999</c:v>
                </c:pt>
                <c:pt idx="19">
                  <c:v>-2.72</c:v>
                </c:pt>
              </c:numCache>
            </c:numRef>
          </c:xVal>
          <c:y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16-4EE2-9364-287BEEFD2848}"/>
            </c:ext>
          </c:extLst>
        </c:ser>
        <c:ser>
          <c:idx val="1"/>
          <c:order val="1"/>
          <c:tx>
            <c:v>Gibbsite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'[1]Simulation 5 ratios SI (3)'!$H$79:$H$98</c:f>
              <c:numCache>
                <c:formatCode>General</c:formatCode>
                <c:ptCount val="20"/>
                <c:pt idx="0">
                  <c:v>3.4104000000000001</c:v>
                </c:pt>
                <c:pt idx="1">
                  <c:v>3.2826</c:v>
                </c:pt>
                <c:pt idx="2">
                  <c:v>3.2284000000000002</c:v>
                </c:pt>
                <c:pt idx="3">
                  <c:v>0.1623</c:v>
                </c:pt>
                <c:pt idx="4">
                  <c:v>3.0707</c:v>
                </c:pt>
                <c:pt idx="5">
                  <c:v>3.0426000000000002</c:v>
                </c:pt>
                <c:pt idx="6">
                  <c:v>2.9674</c:v>
                </c:pt>
                <c:pt idx="7">
                  <c:v>-8.4900000000000003E-2</c:v>
                </c:pt>
                <c:pt idx="8">
                  <c:v>2.8982000000000001</c:v>
                </c:pt>
                <c:pt idx="9">
                  <c:v>2.9382000000000001</c:v>
                </c:pt>
                <c:pt idx="10">
                  <c:v>2.8765000000000001</c:v>
                </c:pt>
                <c:pt idx="11">
                  <c:v>1.9890000000000001</c:v>
                </c:pt>
                <c:pt idx="12">
                  <c:v>2.8788</c:v>
                </c:pt>
                <c:pt idx="13">
                  <c:v>2.9634</c:v>
                </c:pt>
                <c:pt idx="14">
                  <c:v>2.8508</c:v>
                </c:pt>
                <c:pt idx="15">
                  <c:v>2.6162999999999998</c:v>
                </c:pt>
                <c:pt idx="16">
                  <c:v>2.871</c:v>
                </c:pt>
                <c:pt idx="17">
                  <c:v>2.9022000000000001</c:v>
                </c:pt>
                <c:pt idx="18">
                  <c:v>2.9251</c:v>
                </c:pt>
                <c:pt idx="19">
                  <c:v>2.6303000000000001</c:v>
                </c:pt>
              </c:numCache>
            </c:numRef>
          </c:xVal>
          <c:y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16-4EE2-9364-287BEEFD2848}"/>
            </c:ext>
          </c:extLst>
        </c:ser>
        <c:ser>
          <c:idx val="2"/>
          <c:order val="2"/>
          <c:tx>
            <c:v>Goethite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'[1]Simulation 5 ratios SI (3)'!$I$79:$I$98</c:f>
              <c:numCache>
                <c:formatCode>General</c:formatCode>
                <c:ptCount val="20"/>
                <c:pt idx="0">
                  <c:v>2.0308000000000002</c:v>
                </c:pt>
                <c:pt idx="1">
                  <c:v>6.4165999999999999</c:v>
                </c:pt>
                <c:pt idx="2">
                  <c:v>5.0766</c:v>
                </c:pt>
                <c:pt idx="3">
                  <c:v>5.9579000000000004</c:v>
                </c:pt>
                <c:pt idx="4">
                  <c:v>2.2404999999999999</c:v>
                </c:pt>
                <c:pt idx="5">
                  <c:v>7.0991</c:v>
                </c:pt>
                <c:pt idx="6">
                  <c:v>6.7042999999999999</c:v>
                </c:pt>
                <c:pt idx="7">
                  <c:v>6.0511999999999997</c:v>
                </c:pt>
                <c:pt idx="8">
                  <c:v>5.6180000000000003</c:v>
                </c:pt>
                <c:pt idx="9">
                  <c:v>7.7606000000000002</c:v>
                </c:pt>
                <c:pt idx="10">
                  <c:v>7.3592000000000004</c:v>
                </c:pt>
                <c:pt idx="11">
                  <c:v>5.3992000000000004</c:v>
                </c:pt>
                <c:pt idx="12">
                  <c:v>5.9625000000000004</c:v>
                </c:pt>
                <c:pt idx="13">
                  <c:v>8.0297999999999998</c:v>
                </c:pt>
                <c:pt idx="14">
                  <c:v>7.3532000000000002</c:v>
                </c:pt>
                <c:pt idx="15">
                  <c:v>2.2410999999999999</c:v>
                </c:pt>
                <c:pt idx="16">
                  <c:v>6.5155000000000003</c:v>
                </c:pt>
                <c:pt idx="17">
                  <c:v>8.1118000000000006</c:v>
                </c:pt>
                <c:pt idx="18">
                  <c:v>7.6722999999999999</c:v>
                </c:pt>
                <c:pt idx="19">
                  <c:v>2.3201999999999998</c:v>
                </c:pt>
              </c:numCache>
            </c:numRef>
          </c:xVal>
          <c:y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16-4EE2-9364-287BEEFD2848}"/>
            </c:ext>
          </c:extLst>
        </c:ser>
        <c:ser>
          <c:idx val="3"/>
          <c:order val="3"/>
          <c:tx>
            <c:v>Pyrolusite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'[1]Simulation 5 ratios SI (3)'!$J$79:$J$98</c:f>
              <c:numCache>
                <c:formatCode>General</c:formatCode>
                <c:ptCount val="20"/>
                <c:pt idx="0">
                  <c:v>6.4470999999999998</c:v>
                </c:pt>
                <c:pt idx="1">
                  <c:v>4.2949000000000002</c:v>
                </c:pt>
                <c:pt idx="2">
                  <c:v>4.6630000000000003</c:v>
                </c:pt>
                <c:pt idx="3">
                  <c:v>4.327</c:v>
                </c:pt>
                <c:pt idx="4">
                  <c:v>4.5301</c:v>
                </c:pt>
                <c:pt idx="5">
                  <c:v>6.6109999999999998</c:v>
                </c:pt>
                <c:pt idx="6">
                  <c:v>4.5587999999999997</c:v>
                </c:pt>
                <c:pt idx="7">
                  <c:v>4.4722</c:v>
                </c:pt>
                <c:pt idx="8">
                  <c:v>6.75</c:v>
                </c:pt>
                <c:pt idx="9">
                  <c:v>6.7306999999999997</c:v>
                </c:pt>
                <c:pt idx="10">
                  <c:v>4.5934999999999997</c:v>
                </c:pt>
                <c:pt idx="11">
                  <c:v>4.5951000000000004</c:v>
                </c:pt>
                <c:pt idx="12">
                  <c:v>6.6222000000000003</c:v>
                </c:pt>
                <c:pt idx="13">
                  <c:v>7.1146000000000003</c:v>
                </c:pt>
                <c:pt idx="14">
                  <c:v>4.6012000000000004</c:v>
                </c:pt>
                <c:pt idx="15">
                  <c:v>6.7302999999999997</c:v>
                </c:pt>
                <c:pt idx="16">
                  <c:v>-6.4067999999999996</c:v>
                </c:pt>
                <c:pt idx="17">
                  <c:v>7.1212</c:v>
                </c:pt>
                <c:pt idx="18">
                  <c:v>4.5980999999999996</c:v>
                </c:pt>
                <c:pt idx="19">
                  <c:v>4.5868000000000002</c:v>
                </c:pt>
              </c:numCache>
            </c:numRef>
          </c:xVal>
          <c:y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16-4EE2-9364-287BEEFD2848}"/>
            </c:ext>
          </c:extLst>
        </c:ser>
        <c:ser>
          <c:idx val="4"/>
          <c:order val="4"/>
          <c:tx>
            <c:v>Kaolinite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'[1]Simulation 5 ratios SI (3)'!$K$79:$K$98</c:f>
              <c:numCache>
                <c:formatCode>General</c:formatCode>
                <c:ptCount val="20"/>
                <c:pt idx="0">
                  <c:v>4.3164999999999996</c:v>
                </c:pt>
                <c:pt idx="1">
                  <c:v>7.6069000000000004</c:v>
                </c:pt>
                <c:pt idx="2">
                  <c:v>7.6032999999999999</c:v>
                </c:pt>
                <c:pt idx="3">
                  <c:v>-1.2925</c:v>
                </c:pt>
                <c:pt idx="4">
                  <c:v>5.5646000000000004</c:v>
                </c:pt>
                <c:pt idx="5">
                  <c:v>6.7747000000000002</c:v>
                </c:pt>
                <c:pt idx="6">
                  <c:v>6.82</c:v>
                </c:pt>
                <c:pt idx="7">
                  <c:v>0.51600000000000001</c:v>
                </c:pt>
                <c:pt idx="8">
                  <c:v>6.7869999999999999</c:v>
                </c:pt>
                <c:pt idx="9">
                  <c:v>6.9390999999999998</c:v>
                </c:pt>
                <c:pt idx="10">
                  <c:v>2.9352999999999998</c:v>
                </c:pt>
                <c:pt idx="11">
                  <c:v>5.5622999999999996</c:v>
                </c:pt>
                <c:pt idx="12">
                  <c:v>7.4696999999999996</c:v>
                </c:pt>
                <c:pt idx="13">
                  <c:v>5.9138000000000002</c:v>
                </c:pt>
                <c:pt idx="14">
                  <c:v>7.2369000000000003</c:v>
                </c:pt>
                <c:pt idx="15">
                  <c:v>6.6439000000000004</c:v>
                </c:pt>
                <c:pt idx="16">
                  <c:v>7.2931999999999997</c:v>
                </c:pt>
                <c:pt idx="17">
                  <c:v>6.3978999999999999</c:v>
                </c:pt>
                <c:pt idx="18">
                  <c:v>5.5571000000000002</c:v>
                </c:pt>
                <c:pt idx="19">
                  <c:v>3.8647</c:v>
                </c:pt>
              </c:numCache>
            </c:numRef>
          </c:xVal>
          <c:y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16-4EE2-9364-287BEEFD2848}"/>
            </c:ext>
          </c:extLst>
        </c:ser>
        <c:ser>
          <c:idx val="5"/>
          <c:order val="5"/>
          <c:tx>
            <c:v>Diaspore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'[1]Simulation 5 ratios SI (3)'!$L$79:$L$98</c:f>
              <c:numCache>
                <c:formatCode>General</c:formatCode>
                <c:ptCount val="20"/>
                <c:pt idx="0">
                  <c:v>4.0072000000000001</c:v>
                </c:pt>
                <c:pt idx="1">
                  <c:v>3.8794</c:v>
                </c:pt>
                <c:pt idx="2">
                  <c:v>3.8411</c:v>
                </c:pt>
                <c:pt idx="3">
                  <c:v>0.77900000000000003</c:v>
                </c:pt>
                <c:pt idx="4">
                  <c:v>3.6852999999999998</c:v>
                </c:pt>
                <c:pt idx="5">
                  <c:v>3.6585000000000001</c:v>
                </c:pt>
                <c:pt idx="6">
                  <c:v>3.5832000000000002</c:v>
                </c:pt>
                <c:pt idx="7">
                  <c:v>0.52900000000000003</c:v>
                </c:pt>
                <c:pt idx="8">
                  <c:v>3.5145</c:v>
                </c:pt>
                <c:pt idx="9">
                  <c:v>3.5518999999999998</c:v>
                </c:pt>
                <c:pt idx="10">
                  <c:v>3.4975999999999998</c:v>
                </c:pt>
                <c:pt idx="11">
                  <c:v>2.6032000000000002</c:v>
                </c:pt>
                <c:pt idx="12">
                  <c:v>3.4937999999999998</c:v>
                </c:pt>
                <c:pt idx="13">
                  <c:v>3.5758999999999999</c:v>
                </c:pt>
                <c:pt idx="14">
                  <c:v>3.4689999999999999</c:v>
                </c:pt>
                <c:pt idx="15">
                  <c:v>3.2238000000000002</c:v>
                </c:pt>
                <c:pt idx="16">
                  <c:v>3.488</c:v>
                </c:pt>
                <c:pt idx="17">
                  <c:v>3.5184000000000002</c:v>
                </c:pt>
                <c:pt idx="18">
                  <c:v>3.5442</c:v>
                </c:pt>
                <c:pt idx="19">
                  <c:v>3.2469000000000001</c:v>
                </c:pt>
              </c:numCache>
            </c:numRef>
          </c:xVal>
          <c:y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16-4EE2-9364-287BEEFD2848}"/>
            </c:ext>
          </c:extLst>
        </c:ser>
        <c:ser>
          <c:idx val="6"/>
          <c:order val="6"/>
          <c:tx>
            <c:v>Magnetite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'[1]Simulation 5 ratios SI (3)'!$M$79:$M$98</c:f>
              <c:numCache>
                <c:formatCode>General</c:formatCode>
                <c:ptCount val="20"/>
                <c:pt idx="0">
                  <c:v>-8.5924999999999994</c:v>
                </c:pt>
                <c:pt idx="1">
                  <c:v>4.5770999999999997</c:v>
                </c:pt>
                <c:pt idx="2">
                  <c:v>0.65359999999999996</c:v>
                </c:pt>
                <c:pt idx="3">
                  <c:v>3.5405000000000002</c:v>
                </c:pt>
                <c:pt idx="4">
                  <c:v>-7.7611999999999997</c:v>
                </c:pt>
                <c:pt idx="5">
                  <c:v>6.8577000000000004</c:v>
                </c:pt>
                <c:pt idx="6">
                  <c:v>5.6376999999999997</c:v>
                </c:pt>
                <c:pt idx="7">
                  <c:v>3.6987000000000001</c:v>
                </c:pt>
                <c:pt idx="8">
                  <c:v>2.3713000000000002</c:v>
                </c:pt>
                <c:pt idx="9">
                  <c:v>8.7538999999999998</c:v>
                </c:pt>
                <c:pt idx="10">
                  <c:v>7.6719999999999997</c:v>
                </c:pt>
                <c:pt idx="11">
                  <c:v>1.6647000000000001</c:v>
                </c:pt>
                <c:pt idx="12">
                  <c:v>3.3523999999999998</c:v>
                </c:pt>
                <c:pt idx="13">
                  <c:v>9.5276999999999994</c:v>
                </c:pt>
                <c:pt idx="14">
                  <c:v>7.5846999999999998</c:v>
                </c:pt>
                <c:pt idx="15">
                  <c:v>-7.9512999999999998</c:v>
                </c:pt>
                <c:pt idx="16">
                  <c:v>10.5404</c:v>
                </c:pt>
                <c:pt idx="17">
                  <c:v>9.8254999999999999</c:v>
                </c:pt>
                <c:pt idx="18">
                  <c:v>8.5452999999999992</c:v>
                </c:pt>
                <c:pt idx="19">
                  <c:v>-7.5622999999999996</c:v>
                </c:pt>
              </c:numCache>
            </c:numRef>
          </c:xVal>
          <c:y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A16-4EE2-9364-287BEEFD2848}"/>
            </c:ext>
          </c:extLst>
        </c:ser>
        <c:ser>
          <c:idx val="7"/>
          <c:order val="7"/>
          <c:tx>
            <c:v>Boehmite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'[1]Simulation 5 ratios SI (3)'!$N$79:$N$98</c:f>
              <c:numCache>
                <c:formatCode>General</c:formatCode>
                <c:ptCount val="20"/>
                <c:pt idx="0">
                  <c:v>3.6051000000000002</c:v>
                </c:pt>
                <c:pt idx="1">
                  <c:v>3.4773000000000001</c:v>
                </c:pt>
                <c:pt idx="2">
                  <c:v>3.4451999999999998</c:v>
                </c:pt>
                <c:pt idx="3">
                  <c:v>0.38450000000000001</c:v>
                </c:pt>
                <c:pt idx="4">
                  <c:v>3.2902</c:v>
                </c:pt>
                <c:pt idx="5">
                  <c:v>3.2639</c:v>
                </c:pt>
                <c:pt idx="6">
                  <c:v>3.1886000000000001</c:v>
                </c:pt>
                <c:pt idx="7">
                  <c:v>0.1336</c:v>
                </c:pt>
                <c:pt idx="8">
                  <c:v>3.12</c:v>
                </c:pt>
                <c:pt idx="9">
                  <c:v>3.1564999999999999</c:v>
                </c:pt>
                <c:pt idx="10">
                  <c:v>3.1051000000000002</c:v>
                </c:pt>
                <c:pt idx="11">
                  <c:v>2.2079</c:v>
                </c:pt>
                <c:pt idx="12">
                  <c:v>3.0989</c:v>
                </c:pt>
                <c:pt idx="13">
                  <c:v>3.1798999999999999</c:v>
                </c:pt>
                <c:pt idx="14">
                  <c:v>3.0754000000000001</c:v>
                </c:pt>
                <c:pt idx="15">
                  <c:v>2.8258000000000001</c:v>
                </c:pt>
                <c:pt idx="16">
                  <c:v>3.0939000000000001</c:v>
                </c:pt>
                <c:pt idx="17">
                  <c:v>3.1238999999999999</c:v>
                </c:pt>
                <c:pt idx="18">
                  <c:v>3.1509</c:v>
                </c:pt>
                <c:pt idx="19">
                  <c:v>2.8525999999999998</c:v>
                </c:pt>
              </c:numCache>
            </c:numRef>
          </c:xVal>
          <c:y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16-4EE2-9364-287BEEFD2848}"/>
            </c:ext>
          </c:extLst>
        </c:ser>
        <c:ser>
          <c:idx val="8"/>
          <c:order val="8"/>
          <c:tx>
            <c:v>Cuprite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'[1]Simulation 5 ratios SI (3)'!$O$79:$O$98</c:f>
              <c:numCache>
                <c:formatCode>General</c:formatCode>
                <c:ptCount val="20"/>
                <c:pt idx="0">
                  <c:v>-13.6233</c:v>
                </c:pt>
                <c:pt idx="1">
                  <c:v>-14.680999999999999</c:v>
                </c:pt>
                <c:pt idx="2">
                  <c:v>-15.9216</c:v>
                </c:pt>
                <c:pt idx="3">
                  <c:v>-15.322699999999999</c:v>
                </c:pt>
                <c:pt idx="4">
                  <c:v>-15.4824</c:v>
                </c:pt>
                <c:pt idx="5">
                  <c:v>-12.8461</c:v>
                </c:pt>
                <c:pt idx="6">
                  <c:v>-15.565</c:v>
                </c:pt>
                <c:pt idx="7">
                  <c:v>-15.9239</c:v>
                </c:pt>
                <c:pt idx="8">
                  <c:v>-12.352600000000001</c:v>
                </c:pt>
                <c:pt idx="9">
                  <c:v>-14.6808</c:v>
                </c:pt>
                <c:pt idx="10">
                  <c:v>-14.626099999999999</c:v>
                </c:pt>
                <c:pt idx="11">
                  <c:v>-15.3941</c:v>
                </c:pt>
                <c:pt idx="12">
                  <c:v>-12.5848</c:v>
                </c:pt>
                <c:pt idx="13">
                  <c:v>-13.550800000000001</c:v>
                </c:pt>
                <c:pt idx="14">
                  <c:v>-13.5258</c:v>
                </c:pt>
                <c:pt idx="15">
                  <c:v>-12.892899999999999</c:v>
                </c:pt>
                <c:pt idx="16">
                  <c:v>-4.2211999999999996</c:v>
                </c:pt>
                <c:pt idx="17">
                  <c:v>-14.402100000000001</c:v>
                </c:pt>
                <c:pt idx="18">
                  <c:v>-15.0281</c:v>
                </c:pt>
                <c:pt idx="19">
                  <c:v>-15.1416</c:v>
                </c:pt>
              </c:numCache>
            </c:numRef>
          </c:xVal>
          <c:y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A16-4EE2-9364-287BEEFD2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162968"/>
        <c:axId val="540159688"/>
      </c:scatterChart>
      <c:valAx>
        <c:axId val="540162968"/>
        <c:scaling>
          <c:orientation val="minMax"/>
          <c:min val="-1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540159688"/>
        <c:crosses val="autoZero"/>
        <c:crossBetween val="midCat"/>
        <c:majorUnit val="10"/>
        <c:minorUnit val="4"/>
      </c:valAx>
      <c:valAx>
        <c:axId val="540159688"/>
        <c:scaling>
          <c:orientation val="maxMin"/>
          <c:max val="2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alpha val="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54016296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41941932245486"/>
          <c:y val="0.11574986361842014"/>
          <c:w val="0.12936914013291945"/>
          <c:h val="0.441542107975869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468726921035555E-2"/>
          <c:y val="0.17878811078750087"/>
          <c:w val="0.71976773928778826"/>
          <c:h val="0.7894959422193828"/>
        </c:manualLayout>
      </c:layout>
      <c:scatterChart>
        <c:scatterStyle val="lineMarker"/>
        <c:varyColors val="0"/>
        <c:ser>
          <c:idx val="0"/>
          <c:order val="0"/>
          <c:tx>
            <c:v>Fe(OH)3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(3)'!$G$79:$G$98</c:f>
              <c:numCache>
                <c:formatCode>General</c:formatCode>
                <c:ptCount val="20"/>
                <c:pt idx="0">
                  <c:v>-3.0708000000000002</c:v>
                </c:pt>
                <c:pt idx="1">
                  <c:v>1.3149999999999999</c:v>
                </c:pt>
                <c:pt idx="2">
                  <c:v>2.3400000000000001E-2</c:v>
                </c:pt>
                <c:pt idx="3">
                  <c:v>0.91590000000000005</c:v>
                </c:pt>
                <c:pt idx="4">
                  <c:v>-2.8062</c:v>
                </c:pt>
                <c:pt idx="5">
                  <c:v>2.0562</c:v>
                </c:pt>
                <c:pt idx="6">
                  <c:v>1.6615</c:v>
                </c:pt>
                <c:pt idx="7">
                  <c:v>1.0018</c:v>
                </c:pt>
                <c:pt idx="8">
                  <c:v>0.57640000000000002</c:v>
                </c:pt>
                <c:pt idx="9">
                  <c:v>2.7113</c:v>
                </c:pt>
                <c:pt idx="10">
                  <c:v>2.3330000000000002</c:v>
                </c:pt>
                <c:pt idx="11">
                  <c:v>0.3513</c:v>
                </c:pt>
                <c:pt idx="12">
                  <c:v>0.91710000000000003</c:v>
                </c:pt>
                <c:pt idx="13">
                  <c:v>2.9767000000000001</c:v>
                </c:pt>
                <c:pt idx="14">
                  <c:v>2.3180000000000001</c:v>
                </c:pt>
                <c:pt idx="15">
                  <c:v>-2.8275000000000001</c:v>
                </c:pt>
                <c:pt idx="16">
                  <c:v>1.4765999999999999</c:v>
                </c:pt>
                <c:pt idx="17">
                  <c:v>3.0703</c:v>
                </c:pt>
                <c:pt idx="18">
                  <c:v>2.6396999999999999</c:v>
                </c:pt>
                <c:pt idx="19">
                  <c:v>-2.72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A2-46FF-84D4-7FCF1E1B4785}"/>
            </c:ext>
          </c:extLst>
        </c:ser>
        <c:ser>
          <c:idx val="1"/>
          <c:order val="1"/>
          <c:tx>
            <c:v>Gibbsite Al(OH)3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(3)'!$H$79:$H$98</c:f>
              <c:numCache>
                <c:formatCode>General</c:formatCode>
                <c:ptCount val="20"/>
                <c:pt idx="0">
                  <c:v>3.4104000000000001</c:v>
                </c:pt>
                <c:pt idx="1">
                  <c:v>3.2826</c:v>
                </c:pt>
                <c:pt idx="2">
                  <c:v>3.2284000000000002</c:v>
                </c:pt>
                <c:pt idx="3">
                  <c:v>0.1623</c:v>
                </c:pt>
                <c:pt idx="4">
                  <c:v>3.0707</c:v>
                </c:pt>
                <c:pt idx="5">
                  <c:v>3.0426000000000002</c:v>
                </c:pt>
                <c:pt idx="6">
                  <c:v>2.9674</c:v>
                </c:pt>
                <c:pt idx="7">
                  <c:v>-8.4900000000000003E-2</c:v>
                </c:pt>
                <c:pt idx="8">
                  <c:v>2.8982000000000001</c:v>
                </c:pt>
                <c:pt idx="9">
                  <c:v>2.9382000000000001</c:v>
                </c:pt>
                <c:pt idx="10">
                  <c:v>2.8765000000000001</c:v>
                </c:pt>
                <c:pt idx="11">
                  <c:v>1.9890000000000001</c:v>
                </c:pt>
                <c:pt idx="12">
                  <c:v>2.8788</c:v>
                </c:pt>
                <c:pt idx="13">
                  <c:v>2.9634</c:v>
                </c:pt>
                <c:pt idx="14">
                  <c:v>2.8508</c:v>
                </c:pt>
                <c:pt idx="15">
                  <c:v>2.6162999999999998</c:v>
                </c:pt>
                <c:pt idx="16">
                  <c:v>2.871</c:v>
                </c:pt>
                <c:pt idx="17">
                  <c:v>2.9022000000000001</c:v>
                </c:pt>
                <c:pt idx="18">
                  <c:v>2.9251</c:v>
                </c:pt>
                <c:pt idx="19">
                  <c:v>2.6303000000000001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A2-46FF-84D4-7FCF1E1B4785}"/>
            </c:ext>
          </c:extLst>
        </c:ser>
        <c:ser>
          <c:idx val="2"/>
          <c:order val="2"/>
          <c:tx>
            <c:v>Goethite FeOOH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(3)'!$I$79:$I$98</c:f>
              <c:numCache>
                <c:formatCode>General</c:formatCode>
                <c:ptCount val="20"/>
                <c:pt idx="0">
                  <c:v>2.0308000000000002</c:v>
                </c:pt>
                <c:pt idx="1">
                  <c:v>6.4165999999999999</c:v>
                </c:pt>
                <c:pt idx="2">
                  <c:v>5.0766</c:v>
                </c:pt>
                <c:pt idx="3">
                  <c:v>5.9579000000000004</c:v>
                </c:pt>
                <c:pt idx="4">
                  <c:v>2.2404999999999999</c:v>
                </c:pt>
                <c:pt idx="5">
                  <c:v>7.0991</c:v>
                </c:pt>
                <c:pt idx="6">
                  <c:v>6.7042999999999999</c:v>
                </c:pt>
                <c:pt idx="7">
                  <c:v>6.0511999999999997</c:v>
                </c:pt>
                <c:pt idx="8">
                  <c:v>5.6180000000000003</c:v>
                </c:pt>
                <c:pt idx="9">
                  <c:v>7.7606000000000002</c:v>
                </c:pt>
                <c:pt idx="10">
                  <c:v>7.3592000000000004</c:v>
                </c:pt>
                <c:pt idx="11">
                  <c:v>5.3992000000000004</c:v>
                </c:pt>
                <c:pt idx="12">
                  <c:v>5.9625000000000004</c:v>
                </c:pt>
                <c:pt idx="13">
                  <c:v>8.0297999999999998</c:v>
                </c:pt>
                <c:pt idx="14">
                  <c:v>7.3532000000000002</c:v>
                </c:pt>
                <c:pt idx="15">
                  <c:v>2.2410999999999999</c:v>
                </c:pt>
                <c:pt idx="16">
                  <c:v>6.5155000000000003</c:v>
                </c:pt>
                <c:pt idx="17">
                  <c:v>8.1118000000000006</c:v>
                </c:pt>
                <c:pt idx="18">
                  <c:v>7.6722999999999999</c:v>
                </c:pt>
                <c:pt idx="19">
                  <c:v>2.3201999999999998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A2-46FF-84D4-7FCF1E1B4785}"/>
            </c:ext>
          </c:extLst>
        </c:ser>
        <c:ser>
          <c:idx val="3"/>
          <c:order val="3"/>
          <c:tx>
            <c:v>Pyrolusite MnO2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(3)'!$J$79:$J$98</c:f>
              <c:numCache>
                <c:formatCode>General</c:formatCode>
                <c:ptCount val="20"/>
                <c:pt idx="0">
                  <c:v>6.4470999999999998</c:v>
                </c:pt>
                <c:pt idx="1">
                  <c:v>4.2949000000000002</c:v>
                </c:pt>
                <c:pt idx="2">
                  <c:v>4.6630000000000003</c:v>
                </c:pt>
                <c:pt idx="3">
                  <c:v>4.327</c:v>
                </c:pt>
                <c:pt idx="4">
                  <c:v>4.5301</c:v>
                </c:pt>
                <c:pt idx="5">
                  <c:v>6.6109999999999998</c:v>
                </c:pt>
                <c:pt idx="6">
                  <c:v>4.5587999999999997</c:v>
                </c:pt>
                <c:pt idx="7">
                  <c:v>4.4722</c:v>
                </c:pt>
                <c:pt idx="8">
                  <c:v>6.75</c:v>
                </c:pt>
                <c:pt idx="9">
                  <c:v>6.7306999999999997</c:v>
                </c:pt>
                <c:pt idx="10">
                  <c:v>4.5934999999999997</c:v>
                </c:pt>
                <c:pt idx="11">
                  <c:v>4.5951000000000004</c:v>
                </c:pt>
                <c:pt idx="12">
                  <c:v>6.6222000000000003</c:v>
                </c:pt>
                <c:pt idx="13">
                  <c:v>7.1146000000000003</c:v>
                </c:pt>
                <c:pt idx="14">
                  <c:v>4.6012000000000004</c:v>
                </c:pt>
                <c:pt idx="15">
                  <c:v>6.7302999999999997</c:v>
                </c:pt>
                <c:pt idx="16">
                  <c:v>-6.4067999999999996</c:v>
                </c:pt>
                <c:pt idx="17">
                  <c:v>7.1212</c:v>
                </c:pt>
                <c:pt idx="18">
                  <c:v>4.5980999999999996</c:v>
                </c:pt>
                <c:pt idx="19">
                  <c:v>4.5868000000000002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A2-46FF-84D4-7FCF1E1B4785}"/>
            </c:ext>
          </c:extLst>
        </c:ser>
        <c:ser>
          <c:idx val="4"/>
          <c:order val="4"/>
          <c:tx>
            <c:v>Kaolinite Al2SiO2O5(OH)4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(3)'!$K$79:$K$98</c:f>
              <c:numCache>
                <c:formatCode>General</c:formatCode>
                <c:ptCount val="20"/>
                <c:pt idx="0">
                  <c:v>4.3164999999999996</c:v>
                </c:pt>
                <c:pt idx="1">
                  <c:v>7.6069000000000004</c:v>
                </c:pt>
                <c:pt idx="2">
                  <c:v>7.6032999999999999</c:v>
                </c:pt>
                <c:pt idx="3">
                  <c:v>-1.2925</c:v>
                </c:pt>
                <c:pt idx="4">
                  <c:v>5.5646000000000004</c:v>
                </c:pt>
                <c:pt idx="5">
                  <c:v>6.7747000000000002</c:v>
                </c:pt>
                <c:pt idx="6">
                  <c:v>6.82</c:v>
                </c:pt>
                <c:pt idx="7">
                  <c:v>0.51600000000000001</c:v>
                </c:pt>
                <c:pt idx="8">
                  <c:v>6.7869999999999999</c:v>
                </c:pt>
                <c:pt idx="9">
                  <c:v>6.9390999999999998</c:v>
                </c:pt>
                <c:pt idx="10">
                  <c:v>2.9352999999999998</c:v>
                </c:pt>
                <c:pt idx="11">
                  <c:v>5.5622999999999996</c:v>
                </c:pt>
                <c:pt idx="12">
                  <c:v>7.4696999999999996</c:v>
                </c:pt>
                <c:pt idx="13">
                  <c:v>5.9138000000000002</c:v>
                </c:pt>
                <c:pt idx="14">
                  <c:v>7.2369000000000003</c:v>
                </c:pt>
                <c:pt idx="15">
                  <c:v>6.6439000000000004</c:v>
                </c:pt>
                <c:pt idx="16">
                  <c:v>7.2931999999999997</c:v>
                </c:pt>
                <c:pt idx="17">
                  <c:v>6.3978999999999999</c:v>
                </c:pt>
                <c:pt idx="18">
                  <c:v>5.5571000000000002</c:v>
                </c:pt>
                <c:pt idx="19">
                  <c:v>3.8647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A2-46FF-84D4-7FCF1E1B4785}"/>
            </c:ext>
          </c:extLst>
        </c:ser>
        <c:ser>
          <c:idx val="5"/>
          <c:order val="5"/>
          <c:tx>
            <c:v>Diaspore AlOH2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(3)'!$L$79:$L$98</c:f>
              <c:numCache>
                <c:formatCode>General</c:formatCode>
                <c:ptCount val="20"/>
                <c:pt idx="0">
                  <c:v>4.0072000000000001</c:v>
                </c:pt>
                <c:pt idx="1">
                  <c:v>3.8794</c:v>
                </c:pt>
                <c:pt idx="2">
                  <c:v>3.8411</c:v>
                </c:pt>
                <c:pt idx="3">
                  <c:v>0.77900000000000003</c:v>
                </c:pt>
                <c:pt idx="4">
                  <c:v>3.6852999999999998</c:v>
                </c:pt>
                <c:pt idx="5">
                  <c:v>3.6585000000000001</c:v>
                </c:pt>
                <c:pt idx="6">
                  <c:v>3.5832000000000002</c:v>
                </c:pt>
                <c:pt idx="7">
                  <c:v>0.52900000000000003</c:v>
                </c:pt>
                <c:pt idx="8">
                  <c:v>3.5145</c:v>
                </c:pt>
                <c:pt idx="9">
                  <c:v>3.5518999999999998</c:v>
                </c:pt>
                <c:pt idx="10">
                  <c:v>3.4975999999999998</c:v>
                </c:pt>
                <c:pt idx="11">
                  <c:v>2.6032000000000002</c:v>
                </c:pt>
                <c:pt idx="12">
                  <c:v>3.4937999999999998</c:v>
                </c:pt>
                <c:pt idx="13">
                  <c:v>3.5758999999999999</c:v>
                </c:pt>
                <c:pt idx="14">
                  <c:v>3.4689999999999999</c:v>
                </c:pt>
                <c:pt idx="15">
                  <c:v>3.2238000000000002</c:v>
                </c:pt>
                <c:pt idx="16">
                  <c:v>3.488</c:v>
                </c:pt>
                <c:pt idx="17">
                  <c:v>3.5184000000000002</c:v>
                </c:pt>
                <c:pt idx="18">
                  <c:v>3.5442</c:v>
                </c:pt>
                <c:pt idx="19">
                  <c:v>3.2469000000000001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0A2-46FF-84D4-7FCF1E1B4785}"/>
            </c:ext>
          </c:extLst>
        </c:ser>
        <c:ser>
          <c:idx val="6"/>
          <c:order val="6"/>
          <c:tx>
            <c:v>Magnetite Fe3O4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(3)'!$M$79:$M$98</c:f>
              <c:numCache>
                <c:formatCode>General</c:formatCode>
                <c:ptCount val="20"/>
                <c:pt idx="0">
                  <c:v>-8.5924999999999994</c:v>
                </c:pt>
                <c:pt idx="1">
                  <c:v>4.5770999999999997</c:v>
                </c:pt>
                <c:pt idx="2">
                  <c:v>0.65359999999999996</c:v>
                </c:pt>
                <c:pt idx="3">
                  <c:v>3.5405000000000002</c:v>
                </c:pt>
                <c:pt idx="4">
                  <c:v>-7.7611999999999997</c:v>
                </c:pt>
                <c:pt idx="5">
                  <c:v>6.8577000000000004</c:v>
                </c:pt>
                <c:pt idx="6">
                  <c:v>5.6376999999999997</c:v>
                </c:pt>
                <c:pt idx="7">
                  <c:v>3.6987000000000001</c:v>
                </c:pt>
                <c:pt idx="8">
                  <c:v>2.3713000000000002</c:v>
                </c:pt>
                <c:pt idx="9">
                  <c:v>8.7538999999999998</c:v>
                </c:pt>
                <c:pt idx="10">
                  <c:v>7.6719999999999997</c:v>
                </c:pt>
                <c:pt idx="11">
                  <c:v>1.6647000000000001</c:v>
                </c:pt>
                <c:pt idx="12">
                  <c:v>3.3523999999999998</c:v>
                </c:pt>
                <c:pt idx="13">
                  <c:v>9.5276999999999994</c:v>
                </c:pt>
                <c:pt idx="14">
                  <c:v>7.5846999999999998</c:v>
                </c:pt>
                <c:pt idx="15">
                  <c:v>-7.9512999999999998</c:v>
                </c:pt>
                <c:pt idx="16">
                  <c:v>10.5404</c:v>
                </c:pt>
                <c:pt idx="17">
                  <c:v>9.8254999999999999</c:v>
                </c:pt>
                <c:pt idx="18">
                  <c:v>8.5452999999999992</c:v>
                </c:pt>
                <c:pt idx="19">
                  <c:v>-7.5622999999999996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0A2-46FF-84D4-7FCF1E1B4785}"/>
            </c:ext>
          </c:extLst>
        </c:ser>
        <c:ser>
          <c:idx val="7"/>
          <c:order val="7"/>
          <c:tx>
            <c:v>Boehmite AlHO2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(3)'!$N$79:$N$98</c:f>
              <c:numCache>
                <c:formatCode>General</c:formatCode>
                <c:ptCount val="20"/>
                <c:pt idx="0">
                  <c:v>3.6051000000000002</c:v>
                </c:pt>
                <c:pt idx="1">
                  <c:v>3.4773000000000001</c:v>
                </c:pt>
                <c:pt idx="2">
                  <c:v>3.4451999999999998</c:v>
                </c:pt>
                <c:pt idx="3">
                  <c:v>0.38450000000000001</c:v>
                </c:pt>
                <c:pt idx="4">
                  <c:v>3.2902</c:v>
                </c:pt>
                <c:pt idx="5">
                  <c:v>3.2639</c:v>
                </c:pt>
                <c:pt idx="6">
                  <c:v>3.1886000000000001</c:v>
                </c:pt>
                <c:pt idx="7">
                  <c:v>0.1336</c:v>
                </c:pt>
                <c:pt idx="8">
                  <c:v>3.12</c:v>
                </c:pt>
                <c:pt idx="9">
                  <c:v>3.1564999999999999</c:v>
                </c:pt>
                <c:pt idx="10">
                  <c:v>3.1051000000000002</c:v>
                </c:pt>
                <c:pt idx="11">
                  <c:v>2.2079</c:v>
                </c:pt>
                <c:pt idx="12">
                  <c:v>3.0989</c:v>
                </c:pt>
                <c:pt idx="13">
                  <c:v>3.1798999999999999</c:v>
                </c:pt>
                <c:pt idx="14">
                  <c:v>3.0754000000000001</c:v>
                </c:pt>
                <c:pt idx="15">
                  <c:v>2.8258000000000001</c:v>
                </c:pt>
                <c:pt idx="16">
                  <c:v>3.0939000000000001</c:v>
                </c:pt>
                <c:pt idx="17">
                  <c:v>3.1238999999999999</c:v>
                </c:pt>
                <c:pt idx="18">
                  <c:v>3.1509</c:v>
                </c:pt>
                <c:pt idx="19">
                  <c:v>2.8525999999999998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0A2-46FF-84D4-7FCF1E1B4785}"/>
            </c:ext>
          </c:extLst>
        </c:ser>
        <c:ser>
          <c:idx val="8"/>
          <c:order val="8"/>
          <c:tx>
            <c:v>Cuprite Cu2O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(3)'!$O$79:$O$98</c:f>
              <c:numCache>
                <c:formatCode>General</c:formatCode>
                <c:ptCount val="20"/>
                <c:pt idx="0">
                  <c:v>-13.6233</c:v>
                </c:pt>
                <c:pt idx="1">
                  <c:v>-14.680999999999999</c:v>
                </c:pt>
                <c:pt idx="2">
                  <c:v>-15.9216</c:v>
                </c:pt>
                <c:pt idx="3">
                  <c:v>-15.322699999999999</c:v>
                </c:pt>
                <c:pt idx="4">
                  <c:v>-15.4824</c:v>
                </c:pt>
                <c:pt idx="5">
                  <c:v>-12.8461</c:v>
                </c:pt>
                <c:pt idx="6">
                  <c:v>-15.565</c:v>
                </c:pt>
                <c:pt idx="7">
                  <c:v>-15.9239</c:v>
                </c:pt>
                <c:pt idx="8">
                  <c:v>-12.352600000000001</c:v>
                </c:pt>
                <c:pt idx="9">
                  <c:v>-14.6808</c:v>
                </c:pt>
                <c:pt idx="10">
                  <c:v>-14.626099999999999</c:v>
                </c:pt>
                <c:pt idx="11">
                  <c:v>-15.3941</c:v>
                </c:pt>
                <c:pt idx="12">
                  <c:v>-12.5848</c:v>
                </c:pt>
                <c:pt idx="13">
                  <c:v>-13.550800000000001</c:v>
                </c:pt>
                <c:pt idx="14">
                  <c:v>-13.5258</c:v>
                </c:pt>
                <c:pt idx="15">
                  <c:v>-12.892899999999999</c:v>
                </c:pt>
                <c:pt idx="16">
                  <c:v>-4.2211999999999996</c:v>
                </c:pt>
                <c:pt idx="17">
                  <c:v>-14.402100000000001</c:v>
                </c:pt>
                <c:pt idx="18">
                  <c:v>-15.0281</c:v>
                </c:pt>
                <c:pt idx="19">
                  <c:v>-15.1416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0A2-46FF-84D4-7FCF1E1B4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810832"/>
        <c:axId val="524805584"/>
      </c:scatterChart>
      <c:valAx>
        <c:axId val="52481083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  <a:alpha val="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524805584"/>
        <c:crosses val="autoZero"/>
        <c:crossBetween val="midCat"/>
      </c:valAx>
      <c:valAx>
        <c:axId val="52480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52481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857706457649547"/>
          <c:y val="0.17482308127978091"/>
          <c:w val="0.20142289134732597"/>
          <c:h val="0.511667615135493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nb-NO" i="0">
                <a:solidFill>
                  <a:sysClr val="windowText" lastClr="000000"/>
                </a:solidFill>
              </a:rPr>
              <a:t>Simualtion</a:t>
            </a:r>
            <a:r>
              <a:rPr lang="nb-NO" i="0" baseline="0">
                <a:solidFill>
                  <a:sysClr val="windowText" lastClr="000000"/>
                </a:solidFill>
              </a:rPr>
              <a:t> 5 </a:t>
            </a:r>
            <a:endParaRPr lang="nb-NO" i="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550802360052453"/>
          <c:y val="6.7950449186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.11159917844494036"/>
          <c:y val="0.17878811078750087"/>
          <c:w val="0.65085706532672716"/>
          <c:h val="0.68788312523841244"/>
        </c:manualLayout>
      </c:layout>
      <c:scatterChart>
        <c:scatterStyle val="lineMarker"/>
        <c:varyColors val="0"/>
        <c:ser>
          <c:idx val="1"/>
          <c:order val="0"/>
          <c:tx>
            <c:v>Gibbsite Al(OH)3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(3)'!$H$79:$H$98</c:f>
              <c:numCache>
                <c:formatCode>General</c:formatCode>
                <c:ptCount val="20"/>
                <c:pt idx="0">
                  <c:v>3.4104000000000001</c:v>
                </c:pt>
                <c:pt idx="1">
                  <c:v>3.2826</c:v>
                </c:pt>
                <c:pt idx="2">
                  <c:v>3.2284000000000002</c:v>
                </c:pt>
                <c:pt idx="3">
                  <c:v>0.1623</c:v>
                </c:pt>
                <c:pt idx="4">
                  <c:v>3.0707</c:v>
                </c:pt>
                <c:pt idx="5">
                  <c:v>3.0426000000000002</c:v>
                </c:pt>
                <c:pt idx="6">
                  <c:v>2.9674</c:v>
                </c:pt>
                <c:pt idx="7">
                  <c:v>-8.4900000000000003E-2</c:v>
                </c:pt>
                <c:pt idx="8">
                  <c:v>2.8982000000000001</c:v>
                </c:pt>
                <c:pt idx="9">
                  <c:v>2.9382000000000001</c:v>
                </c:pt>
                <c:pt idx="10">
                  <c:v>2.8765000000000001</c:v>
                </c:pt>
                <c:pt idx="11">
                  <c:v>1.9890000000000001</c:v>
                </c:pt>
                <c:pt idx="12">
                  <c:v>2.8788</c:v>
                </c:pt>
                <c:pt idx="13">
                  <c:v>2.9634</c:v>
                </c:pt>
                <c:pt idx="14">
                  <c:v>2.8508</c:v>
                </c:pt>
                <c:pt idx="15">
                  <c:v>2.6162999999999998</c:v>
                </c:pt>
                <c:pt idx="16">
                  <c:v>2.871</c:v>
                </c:pt>
                <c:pt idx="17">
                  <c:v>2.9022000000000001</c:v>
                </c:pt>
                <c:pt idx="18">
                  <c:v>2.9251</c:v>
                </c:pt>
                <c:pt idx="19">
                  <c:v>2.6303000000000001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7-4020-ABFD-3D50D0BBB48A}"/>
            </c:ext>
          </c:extLst>
        </c:ser>
        <c:ser>
          <c:idx val="2"/>
          <c:order val="1"/>
          <c:tx>
            <c:v>Goethite FeOOH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(3)'!$I$79:$I$98</c:f>
              <c:numCache>
                <c:formatCode>General</c:formatCode>
                <c:ptCount val="20"/>
                <c:pt idx="0">
                  <c:v>2.0308000000000002</c:v>
                </c:pt>
                <c:pt idx="1">
                  <c:v>6.4165999999999999</c:v>
                </c:pt>
                <c:pt idx="2">
                  <c:v>5.0766</c:v>
                </c:pt>
                <c:pt idx="3">
                  <c:v>5.9579000000000004</c:v>
                </c:pt>
                <c:pt idx="4">
                  <c:v>2.2404999999999999</c:v>
                </c:pt>
                <c:pt idx="5">
                  <c:v>7.0991</c:v>
                </c:pt>
                <c:pt idx="6">
                  <c:v>6.7042999999999999</c:v>
                </c:pt>
                <c:pt idx="7">
                  <c:v>6.0511999999999997</c:v>
                </c:pt>
                <c:pt idx="8">
                  <c:v>5.6180000000000003</c:v>
                </c:pt>
                <c:pt idx="9">
                  <c:v>7.7606000000000002</c:v>
                </c:pt>
                <c:pt idx="10">
                  <c:v>7.3592000000000004</c:v>
                </c:pt>
                <c:pt idx="11">
                  <c:v>5.3992000000000004</c:v>
                </c:pt>
                <c:pt idx="12">
                  <c:v>5.9625000000000004</c:v>
                </c:pt>
                <c:pt idx="13">
                  <c:v>8.0297999999999998</c:v>
                </c:pt>
                <c:pt idx="14">
                  <c:v>7.3532000000000002</c:v>
                </c:pt>
                <c:pt idx="15">
                  <c:v>2.2410999999999999</c:v>
                </c:pt>
                <c:pt idx="16">
                  <c:v>6.5155000000000003</c:v>
                </c:pt>
                <c:pt idx="17">
                  <c:v>8.1118000000000006</c:v>
                </c:pt>
                <c:pt idx="18">
                  <c:v>7.6722999999999999</c:v>
                </c:pt>
                <c:pt idx="19">
                  <c:v>2.3201999999999998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67-4020-ABFD-3D50D0BBB48A}"/>
            </c:ext>
          </c:extLst>
        </c:ser>
        <c:ser>
          <c:idx val="3"/>
          <c:order val="2"/>
          <c:tx>
            <c:v>Pyrolusite MnO2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(3)'!$J$79:$J$98</c:f>
              <c:numCache>
                <c:formatCode>General</c:formatCode>
                <c:ptCount val="20"/>
                <c:pt idx="0">
                  <c:v>6.4470999999999998</c:v>
                </c:pt>
                <c:pt idx="1">
                  <c:v>4.2949000000000002</c:v>
                </c:pt>
                <c:pt idx="2">
                  <c:v>4.6630000000000003</c:v>
                </c:pt>
                <c:pt idx="3">
                  <c:v>4.327</c:v>
                </c:pt>
                <c:pt idx="4">
                  <c:v>4.5301</c:v>
                </c:pt>
                <c:pt idx="5">
                  <c:v>6.6109999999999998</c:v>
                </c:pt>
                <c:pt idx="6">
                  <c:v>4.5587999999999997</c:v>
                </c:pt>
                <c:pt idx="7">
                  <c:v>4.4722</c:v>
                </c:pt>
                <c:pt idx="8">
                  <c:v>6.75</c:v>
                </c:pt>
                <c:pt idx="9">
                  <c:v>6.7306999999999997</c:v>
                </c:pt>
                <c:pt idx="10">
                  <c:v>4.5934999999999997</c:v>
                </c:pt>
                <c:pt idx="11">
                  <c:v>4.5951000000000004</c:v>
                </c:pt>
                <c:pt idx="12">
                  <c:v>6.6222000000000003</c:v>
                </c:pt>
                <c:pt idx="13">
                  <c:v>7.1146000000000003</c:v>
                </c:pt>
                <c:pt idx="14">
                  <c:v>4.6012000000000004</c:v>
                </c:pt>
                <c:pt idx="15">
                  <c:v>6.7302999999999997</c:v>
                </c:pt>
                <c:pt idx="16">
                  <c:v>-6.4067999999999996</c:v>
                </c:pt>
                <c:pt idx="17">
                  <c:v>7.1212</c:v>
                </c:pt>
                <c:pt idx="18">
                  <c:v>4.5980999999999996</c:v>
                </c:pt>
                <c:pt idx="19">
                  <c:v>4.5868000000000002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67-4020-ABFD-3D50D0BBB48A}"/>
            </c:ext>
          </c:extLst>
        </c:ser>
        <c:ser>
          <c:idx val="5"/>
          <c:order val="3"/>
          <c:tx>
            <c:v>Diaspore AlOH2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(3)'!$L$79:$L$98</c:f>
              <c:numCache>
                <c:formatCode>General</c:formatCode>
                <c:ptCount val="20"/>
                <c:pt idx="0">
                  <c:v>4.0072000000000001</c:v>
                </c:pt>
                <c:pt idx="1">
                  <c:v>3.8794</c:v>
                </c:pt>
                <c:pt idx="2">
                  <c:v>3.8411</c:v>
                </c:pt>
                <c:pt idx="3">
                  <c:v>0.77900000000000003</c:v>
                </c:pt>
                <c:pt idx="4">
                  <c:v>3.6852999999999998</c:v>
                </c:pt>
                <c:pt idx="5">
                  <c:v>3.6585000000000001</c:v>
                </c:pt>
                <c:pt idx="6">
                  <c:v>3.5832000000000002</c:v>
                </c:pt>
                <c:pt idx="7">
                  <c:v>0.52900000000000003</c:v>
                </c:pt>
                <c:pt idx="8">
                  <c:v>3.5145</c:v>
                </c:pt>
                <c:pt idx="9">
                  <c:v>3.5518999999999998</c:v>
                </c:pt>
                <c:pt idx="10">
                  <c:v>3.4975999999999998</c:v>
                </c:pt>
                <c:pt idx="11">
                  <c:v>2.6032000000000002</c:v>
                </c:pt>
                <c:pt idx="12">
                  <c:v>3.4937999999999998</c:v>
                </c:pt>
                <c:pt idx="13">
                  <c:v>3.5758999999999999</c:v>
                </c:pt>
                <c:pt idx="14">
                  <c:v>3.4689999999999999</c:v>
                </c:pt>
                <c:pt idx="15">
                  <c:v>3.2238000000000002</c:v>
                </c:pt>
                <c:pt idx="16">
                  <c:v>3.488</c:v>
                </c:pt>
                <c:pt idx="17">
                  <c:v>3.5184000000000002</c:v>
                </c:pt>
                <c:pt idx="18">
                  <c:v>3.5442</c:v>
                </c:pt>
                <c:pt idx="19">
                  <c:v>3.2469000000000001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67-4020-ABFD-3D50D0BBB48A}"/>
            </c:ext>
          </c:extLst>
        </c:ser>
        <c:ser>
          <c:idx val="7"/>
          <c:order val="4"/>
          <c:tx>
            <c:v>Boehmite AlHO2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'[1]Simulation 5 ratios SI (3)'!$N$79:$N$98</c:f>
              <c:numCache>
                <c:formatCode>General</c:formatCode>
                <c:ptCount val="20"/>
                <c:pt idx="0">
                  <c:v>3.6051000000000002</c:v>
                </c:pt>
                <c:pt idx="1">
                  <c:v>3.4773000000000001</c:v>
                </c:pt>
                <c:pt idx="2">
                  <c:v>3.4451999999999998</c:v>
                </c:pt>
                <c:pt idx="3">
                  <c:v>0.38450000000000001</c:v>
                </c:pt>
                <c:pt idx="4">
                  <c:v>3.2902</c:v>
                </c:pt>
                <c:pt idx="5">
                  <c:v>3.2639</c:v>
                </c:pt>
                <c:pt idx="6">
                  <c:v>3.1886000000000001</c:v>
                </c:pt>
                <c:pt idx="7">
                  <c:v>0.1336</c:v>
                </c:pt>
                <c:pt idx="8">
                  <c:v>3.12</c:v>
                </c:pt>
                <c:pt idx="9">
                  <c:v>3.1564999999999999</c:v>
                </c:pt>
                <c:pt idx="10">
                  <c:v>3.1051000000000002</c:v>
                </c:pt>
                <c:pt idx="11">
                  <c:v>2.2079</c:v>
                </c:pt>
                <c:pt idx="12">
                  <c:v>3.0989</c:v>
                </c:pt>
                <c:pt idx="13">
                  <c:v>3.1798999999999999</c:v>
                </c:pt>
                <c:pt idx="14">
                  <c:v>3.0754000000000001</c:v>
                </c:pt>
                <c:pt idx="15">
                  <c:v>2.8258000000000001</c:v>
                </c:pt>
                <c:pt idx="16">
                  <c:v>3.0939000000000001</c:v>
                </c:pt>
                <c:pt idx="17">
                  <c:v>3.1238999999999999</c:v>
                </c:pt>
                <c:pt idx="18">
                  <c:v>3.1509</c:v>
                </c:pt>
                <c:pt idx="19">
                  <c:v>2.8525999999999998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CA67-4020-ABFD-3D50D0BBB48A}"/>
            </c:ext>
          </c:extLst>
        </c:ser>
        <c:ser>
          <c:idx val="6"/>
          <c:order val="5"/>
          <c:tx>
            <c:v>Magnetite Fe3O4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(3)'!$M$79:$M$98</c:f>
              <c:numCache>
                <c:formatCode>General</c:formatCode>
                <c:ptCount val="20"/>
                <c:pt idx="0">
                  <c:v>-8.5924999999999994</c:v>
                </c:pt>
                <c:pt idx="1">
                  <c:v>4.5770999999999997</c:v>
                </c:pt>
                <c:pt idx="2">
                  <c:v>0.65359999999999996</c:v>
                </c:pt>
                <c:pt idx="3">
                  <c:v>3.5405000000000002</c:v>
                </c:pt>
                <c:pt idx="4">
                  <c:v>-7.7611999999999997</c:v>
                </c:pt>
                <c:pt idx="5">
                  <c:v>6.8577000000000004</c:v>
                </c:pt>
                <c:pt idx="6">
                  <c:v>5.6376999999999997</c:v>
                </c:pt>
                <c:pt idx="7">
                  <c:v>3.6987000000000001</c:v>
                </c:pt>
                <c:pt idx="8">
                  <c:v>2.3713000000000002</c:v>
                </c:pt>
                <c:pt idx="9">
                  <c:v>8.7538999999999998</c:v>
                </c:pt>
                <c:pt idx="10">
                  <c:v>7.6719999999999997</c:v>
                </c:pt>
                <c:pt idx="11">
                  <c:v>1.6647000000000001</c:v>
                </c:pt>
                <c:pt idx="12">
                  <c:v>3.3523999999999998</c:v>
                </c:pt>
                <c:pt idx="13">
                  <c:v>9.5276999999999994</c:v>
                </c:pt>
                <c:pt idx="14">
                  <c:v>7.5846999999999998</c:v>
                </c:pt>
                <c:pt idx="15">
                  <c:v>-7.9512999999999998</c:v>
                </c:pt>
                <c:pt idx="16">
                  <c:v>10.5404</c:v>
                </c:pt>
                <c:pt idx="17">
                  <c:v>9.8254999999999999</c:v>
                </c:pt>
                <c:pt idx="18">
                  <c:v>8.5452999999999992</c:v>
                </c:pt>
                <c:pt idx="19">
                  <c:v>-7.5622999999999996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A67-4020-ABFD-3D50D0BBB48A}"/>
            </c:ext>
          </c:extLst>
        </c:ser>
        <c:ser>
          <c:idx val="0"/>
          <c:order val="6"/>
          <c:tx>
            <c:v>Fe(OH)3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(3)'!$G$79:$G$98</c:f>
              <c:numCache>
                <c:formatCode>General</c:formatCode>
                <c:ptCount val="20"/>
                <c:pt idx="0">
                  <c:v>-3.0708000000000002</c:v>
                </c:pt>
                <c:pt idx="1">
                  <c:v>1.3149999999999999</c:v>
                </c:pt>
                <c:pt idx="2">
                  <c:v>2.3400000000000001E-2</c:v>
                </c:pt>
                <c:pt idx="3">
                  <c:v>0.91590000000000005</c:v>
                </c:pt>
                <c:pt idx="4">
                  <c:v>-2.8062</c:v>
                </c:pt>
                <c:pt idx="5">
                  <c:v>2.0562</c:v>
                </c:pt>
                <c:pt idx="6">
                  <c:v>1.6615</c:v>
                </c:pt>
                <c:pt idx="7">
                  <c:v>1.0018</c:v>
                </c:pt>
                <c:pt idx="8">
                  <c:v>0.57640000000000002</c:v>
                </c:pt>
                <c:pt idx="9">
                  <c:v>2.7113</c:v>
                </c:pt>
                <c:pt idx="10">
                  <c:v>2.3330000000000002</c:v>
                </c:pt>
                <c:pt idx="11">
                  <c:v>0.3513</c:v>
                </c:pt>
                <c:pt idx="12">
                  <c:v>0.91710000000000003</c:v>
                </c:pt>
                <c:pt idx="13">
                  <c:v>2.9767000000000001</c:v>
                </c:pt>
                <c:pt idx="14">
                  <c:v>2.3180000000000001</c:v>
                </c:pt>
                <c:pt idx="15">
                  <c:v>-2.8275000000000001</c:v>
                </c:pt>
                <c:pt idx="16">
                  <c:v>1.4765999999999999</c:v>
                </c:pt>
                <c:pt idx="17">
                  <c:v>3.0703</c:v>
                </c:pt>
                <c:pt idx="18">
                  <c:v>2.6396999999999999</c:v>
                </c:pt>
                <c:pt idx="19">
                  <c:v>-2.72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A67-4020-ABFD-3D50D0BBB48A}"/>
            </c:ext>
          </c:extLst>
        </c:ser>
        <c:ser>
          <c:idx val="4"/>
          <c:order val="7"/>
          <c:tx>
            <c:v>Kaolinite Al2SiO2O5(OH)4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(3)'!$K$79:$K$98</c:f>
              <c:numCache>
                <c:formatCode>General</c:formatCode>
                <c:ptCount val="20"/>
                <c:pt idx="0">
                  <c:v>4.3164999999999996</c:v>
                </c:pt>
                <c:pt idx="1">
                  <c:v>7.6069000000000004</c:v>
                </c:pt>
                <c:pt idx="2">
                  <c:v>7.6032999999999999</c:v>
                </c:pt>
                <c:pt idx="3">
                  <c:v>-1.2925</c:v>
                </c:pt>
                <c:pt idx="4">
                  <c:v>5.5646000000000004</c:v>
                </c:pt>
                <c:pt idx="5">
                  <c:v>6.7747000000000002</c:v>
                </c:pt>
                <c:pt idx="6">
                  <c:v>6.82</c:v>
                </c:pt>
                <c:pt idx="7">
                  <c:v>0.51600000000000001</c:v>
                </c:pt>
                <c:pt idx="8">
                  <c:v>6.7869999999999999</c:v>
                </c:pt>
                <c:pt idx="9">
                  <c:v>6.9390999999999998</c:v>
                </c:pt>
                <c:pt idx="10">
                  <c:v>2.9352999999999998</c:v>
                </c:pt>
                <c:pt idx="11">
                  <c:v>5.5622999999999996</c:v>
                </c:pt>
                <c:pt idx="12">
                  <c:v>7.4696999999999996</c:v>
                </c:pt>
                <c:pt idx="13">
                  <c:v>5.9138000000000002</c:v>
                </c:pt>
                <c:pt idx="14">
                  <c:v>7.2369000000000003</c:v>
                </c:pt>
                <c:pt idx="15">
                  <c:v>6.6439000000000004</c:v>
                </c:pt>
                <c:pt idx="16">
                  <c:v>7.2931999999999997</c:v>
                </c:pt>
                <c:pt idx="17">
                  <c:v>6.3978999999999999</c:v>
                </c:pt>
                <c:pt idx="18">
                  <c:v>5.5571000000000002</c:v>
                </c:pt>
                <c:pt idx="19">
                  <c:v>3.8647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A67-4020-ABFD-3D50D0BBB48A}"/>
            </c:ext>
          </c:extLst>
        </c:ser>
        <c:ser>
          <c:idx val="8"/>
          <c:order val="8"/>
          <c:tx>
            <c:v>Cuprite Cu2O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(3)'!$O$79:$O$98</c:f>
              <c:numCache>
                <c:formatCode>General</c:formatCode>
                <c:ptCount val="20"/>
                <c:pt idx="0">
                  <c:v>-13.6233</c:v>
                </c:pt>
                <c:pt idx="1">
                  <c:v>-14.680999999999999</c:v>
                </c:pt>
                <c:pt idx="2">
                  <c:v>-15.9216</c:v>
                </c:pt>
                <c:pt idx="3">
                  <c:v>-15.322699999999999</c:v>
                </c:pt>
                <c:pt idx="4">
                  <c:v>-15.4824</c:v>
                </c:pt>
                <c:pt idx="5">
                  <c:v>-12.8461</c:v>
                </c:pt>
                <c:pt idx="6">
                  <c:v>-15.565</c:v>
                </c:pt>
                <c:pt idx="7">
                  <c:v>-15.9239</c:v>
                </c:pt>
                <c:pt idx="8">
                  <c:v>-12.352600000000001</c:v>
                </c:pt>
                <c:pt idx="9">
                  <c:v>-14.6808</c:v>
                </c:pt>
                <c:pt idx="10">
                  <c:v>-14.626099999999999</c:v>
                </c:pt>
                <c:pt idx="11">
                  <c:v>-15.3941</c:v>
                </c:pt>
                <c:pt idx="12">
                  <c:v>-12.5848</c:v>
                </c:pt>
                <c:pt idx="13">
                  <c:v>-13.550800000000001</c:v>
                </c:pt>
                <c:pt idx="14">
                  <c:v>-13.5258</c:v>
                </c:pt>
                <c:pt idx="15">
                  <c:v>-12.892899999999999</c:v>
                </c:pt>
                <c:pt idx="16">
                  <c:v>-4.2211999999999996</c:v>
                </c:pt>
                <c:pt idx="17">
                  <c:v>-14.402100000000001</c:v>
                </c:pt>
                <c:pt idx="18">
                  <c:v>-15.0281</c:v>
                </c:pt>
                <c:pt idx="19">
                  <c:v>-15.1416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A67-4020-ABFD-3D50D0BBB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810832"/>
        <c:axId val="524805584"/>
      </c:scatterChart>
      <c:valAx>
        <c:axId val="524810832"/>
        <c:scaling>
          <c:orientation val="minMax"/>
          <c:max val="20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nb-NO" sz="800">
                    <a:solidFill>
                      <a:schemeClr val="tx1"/>
                    </a:solidFill>
                  </a:rPr>
                  <a:t>L/S</a:t>
                </a:r>
              </a:p>
            </c:rich>
          </c:tx>
          <c:layout>
            <c:manualLayout>
              <c:xMode val="edge"/>
              <c:yMode val="edge"/>
              <c:x val="0.77098605938881681"/>
              <c:y val="0.849595061313702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  <a:alpha val="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524805584"/>
        <c:crosses val="autoZero"/>
        <c:crossBetween val="midCat"/>
        <c:majorUnit val="1"/>
      </c:valAx>
      <c:valAx>
        <c:axId val="5248055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nb-NO" sz="1200">
                    <a:solidFill>
                      <a:schemeClr val="tx1"/>
                    </a:solidFill>
                  </a:rPr>
                  <a:t>Minerals diss.</a:t>
                </a:r>
                <a:r>
                  <a:rPr lang="nb-NO" sz="1200" baseline="0">
                    <a:solidFill>
                      <a:schemeClr val="tx1"/>
                    </a:solidFill>
                  </a:rPr>
                  <a:t> (-) or prec. (+), mmol/l</a:t>
                </a:r>
                <a:endParaRPr lang="nb-NO" sz="12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7.3314899808646925E-3"/>
              <c:y val="0.18522478039413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5248108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7944030084940793"/>
          <c:y val="8.0145408092588341E-2"/>
          <c:w val="0.20020460261589601"/>
          <c:h val="0.787529404978223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nb-NO" i="0">
                <a:solidFill>
                  <a:sysClr val="windowText" lastClr="000000"/>
                </a:solidFill>
              </a:rPr>
              <a:t>Simualtion</a:t>
            </a:r>
            <a:r>
              <a:rPr lang="nb-NO" i="0" baseline="0">
                <a:solidFill>
                  <a:sysClr val="windowText" lastClr="000000"/>
                </a:solidFill>
              </a:rPr>
              <a:t> 5 </a:t>
            </a:r>
            <a:endParaRPr lang="nb-NO" i="0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6441948667226776"/>
          <c:y val="3.94468862413575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nb-NO"/>
        </a:p>
      </c:txPr>
    </c:title>
    <c:autoTitleDeleted val="0"/>
    <c:plotArea>
      <c:layout>
        <c:manualLayout>
          <c:layoutTarget val="inner"/>
          <c:xMode val="edge"/>
          <c:yMode val="edge"/>
          <c:x val="0.11159917844494036"/>
          <c:y val="0.17878811078750087"/>
          <c:w val="0.65085706532672716"/>
          <c:h val="0.68788312523841244"/>
        </c:manualLayout>
      </c:layout>
      <c:scatterChart>
        <c:scatterStyle val="lineMarker"/>
        <c:varyColors val="0"/>
        <c:ser>
          <c:idx val="1"/>
          <c:order val="0"/>
          <c:tx>
            <c:v>Gibbsite Al(OH)3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(3)'!$H$79:$H$98</c:f>
              <c:numCache>
                <c:formatCode>General</c:formatCode>
                <c:ptCount val="20"/>
                <c:pt idx="0">
                  <c:v>3.4104000000000001</c:v>
                </c:pt>
                <c:pt idx="1">
                  <c:v>3.2826</c:v>
                </c:pt>
                <c:pt idx="2">
                  <c:v>3.2284000000000002</c:v>
                </c:pt>
                <c:pt idx="3">
                  <c:v>0.1623</c:v>
                </c:pt>
                <c:pt idx="4">
                  <c:v>3.0707</c:v>
                </c:pt>
                <c:pt idx="5">
                  <c:v>3.0426000000000002</c:v>
                </c:pt>
                <c:pt idx="6">
                  <c:v>2.9674</c:v>
                </c:pt>
                <c:pt idx="7">
                  <c:v>-8.4900000000000003E-2</c:v>
                </c:pt>
                <c:pt idx="8">
                  <c:v>2.8982000000000001</c:v>
                </c:pt>
                <c:pt idx="9">
                  <c:v>2.9382000000000001</c:v>
                </c:pt>
                <c:pt idx="10">
                  <c:v>2.8765000000000001</c:v>
                </c:pt>
                <c:pt idx="11">
                  <c:v>1.9890000000000001</c:v>
                </c:pt>
                <c:pt idx="12">
                  <c:v>2.8788</c:v>
                </c:pt>
                <c:pt idx="13">
                  <c:v>2.9634</c:v>
                </c:pt>
                <c:pt idx="14">
                  <c:v>2.8508</c:v>
                </c:pt>
                <c:pt idx="15">
                  <c:v>2.6162999999999998</c:v>
                </c:pt>
                <c:pt idx="16">
                  <c:v>2.871</c:v>
                </c:pt>
                <c:pt idx="17">
                  <c:v>2.9022000000000001</c:v>
                </c:pt>
                <c:pt idx="18">
                  <c:v>2.9251</c:v>
                </c:pt>
                <c:pt idx="19">
                  <c:v>2.6303000000000001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5E-479B-8753-2AACFB696AB5}"/>
            </c:ext>
          </c:extLst>
        </c:ser>
        <c:ser>
          <c:idx val="2"/>
          <c:order val="1"/>
          <c:tx>
            <c:v>Goethite FeOOH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(3)'!$I$79:$I$98</c:f>
              <c:numCache>
                <c:formatCode>General</c:formatCode>
                <c:ptCount val="20"/>
                <c:pt idx="0">
                  <c:v>2.0308000000000002</c:v>
                </c:pt>
                <c:pt idx="1">
                  <c:v>6.4165999999999999</c:v>
                </c:pt>
                <c:pt idx="2">
                  <c:v>5.0766</c:v>
                </c:pt>
                <c:pt idx="3">
                  <c:v>5.9579000000000004</c:v>
                </c:pt>
                <c:pt idx="4">
                  <c:v>2.2404999999999999</c:v>
                </c:pt>
                <c:pt idx="5">
                  <c:v>7.0991</c:v>
                </c:pt>
                <c:pt idx="6">
                  <c:v>6.7042999999999999</c:v>
                </c:pt>
                <c:pt idx="7">
                  <c:v>6.0511999999999997</c:v>
                </c:pt>
                <c:pt idx="8">
                  <c:v>5.6180000000000003</c:v>
                </c:pt>
                <c:pt idx="9">
                  <c:v>7.7606000000000002</c:v>
                </c:pt>
                <c:pt idx="10">
                  <c:v>7.3592000000000004</c:v>
                </c:pt>
                <c:pt idx="11">
                  <c:v>5.3992000000000004</c:v>
                </c:pt>
                <c:pt idx="12">
                  <c:v>5.9625000000000004</c:v>
                </c:pt>
                <c:pt idx="13">
                  <c:v>8.0297999999999998</c:v>
                </c:pt>
                <c:pt idx="14">
                  <c:v>7.3532000000000002</c:v>
                </c:pt>
                <c:pt idx="15">
                  <c:v>2.2410999999999999</c:v>
                </c:pt>
                <c:pt idx="16">
                  <c:v>6.5155000000000003</c:v>
                </c:pt>
                <c:pt idx="17">
                  <c:v>8.1118000000000006</c:v>
                </c:pt>
                <c:pt idx="18">
                  <c:v>7.6722999999999999</c:v>
                </c:pt>
                <c:pt idx="19">
                  <c:v>2.3201999999999998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5E-479B-8753-2AACFB696AB5}"/>
            </c:ext>
          </c:extLst>
        </c:ser>
        <c:ser>
          <c:idx val="3"/>
          <c:order val="2"/>
          <c:tx>
            <c:v>Pyrolusite MnO2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(3)'!$J$79:$J$98</c:f>
              <c:numCache>
                <c:formatCode>General</c:formatCode>
                <c:ptCount val="20"/>
                <c:pt idx="0">
                  <c:v>6.4470999999999998</c:v>
                </c:pt>
                <c:pt idx="1">
                  <c:v>4.2949000000000002</c:v>
                </c:pt>
                <c:pt idx="2">
                  <c:v>4.6630000000000003</c:v>
                </c:pt>
                <c:pt idx="3">
                  <c:v>4.327</c:v>
                </c:pt>
                <c:pt idx="4">
                  <c:v>4.5301</c:v>
                </c:pt>
                <c:pt idx="5">
                  <c:v>6.6109999999999998</c:v>
                </c:pt>
                <c:pt idx="6">
                  <c:v>4.5587999999999997</c:v>
                </c:pt>
                <c:pt idx="7">
                  <c:v>4.4722</c:v>
                </c:pt>
                <c:pt idx="8">
                  <c:v>6.75</c:v>
                </c:pt>
                <c:pt idx="9">
                  <c:v>6.7306999999999997</c:v>
                </c:pt>
                <c:pt idx="10">
                  <c:v>4.5934999999999997</c:v>
                </c:pt>
                <c:pt idx="11">
                  <c:v>4.5951000000000004</c:v>
                </c:pt>
                <c:pt idx="12">
                  <c:v>6.6222000000000003</c:v>
                </c:pt>
                <c:pt idx="13">
                  <c:v>7.1146000000000003</c:v>
                </c:pt>
                <c:pt idx="14">
                  <c:v>4.6012000000000004</c:v>
                </c:pt>
                <c:pt idx="15">
                  <c:v>6.7302999999999997</c:v>
                </c:pt>
                <c:pt idx="16">
                  <c:v>-6.4067999999999996</c:v>
                </c:pt>
                <c:pt idx="17">
                  <c:v>7.1212</c:v>
                </c:pt>
                <c:pt idx="18">
                  <c:v>4.5980999999999996</c:v>
                </c:pt>
                <c:pt idx="19">
                  <c:v>4.5868000000000002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5E-479B-8753-2AACFB696AB5}"/>
            </c:ext>
          </c:extLst>
        </c:ser>
        <c:ser>
          <c:idx val="5"/>
          <c:order val="3"/>
          <c:tx>
            <c:v>Diaspore AlOH2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(3)'!$L$79:$L$98</c:f>
              <c:numCache>
                <c:formatCode>General</c:formatCode>
                <c:ptCount val="20"/>
                <c:pt idx="0">
                  <c:v>4.0072000000000001</c:v>
                </c:pt>
                <c:pt idx="1">
                  <c:v>3.8794</c:v>
                </c:pt>
                <c:pt idx="2">
                  <c:v>3.8411</c:v>
                </c:pt>
                <c:pt idx="3">
                  <c:v>0.77900000000000003</c:v>
                </c:pt>
                <c:pt idx="4">
                  <c:v>3.6852999999999998</c:v>
                </c:pt>
                <c:pt idx="5">
                  <c:v>3.6585000000000001</c:v>
                </c:pt>
                <c:pt idx="6">
                  <c:v>3.5832000000000002</c:v>
                </c:pt>
                <c:pt idx="7">
                  <c:v>0.52900000000000003</c:v>
                </c:pt>
                <c:pt idx="8">
                  <c:v>3.5145</c:v>
                </c:pt>
                <c:pt idx="9">
                  <c:v>3.5518999999999998</c:v>
                </c:pt>
                <c:pt idx="10">
                  <c:v>3.4975999999999998</c:v>
                </c:pt>
                <c:pt idx="11">
                  <c:v>2.6032000000000002</c:v>
                </c:pt>
                <c:pt idx="12">
                  <c:v>3.4937999999999998</c:v>
                </c:pt>
                <c:pt idx="13">
                  <c:v>3.5758999999999999</c:v>
                </c:pt>
                <c:pt idx="14">
                  <c:v>3.4689999999999999</c:v>
                </c:pt>
                <c:pt idx="15">
                  <c:v>3.2238000000000002</c:v>
                </c:pt>
                <c:pt idx="16">
                  <c:v>3.488</c:v>
                </c:pt>
                <c:pt idx="17">
                  <c:v>3.5184000000000002</c:v>
                </c:pt>
                <c:pt idx="18">
                  <c:v>3.5442</c:v>
                </c:pt>
                <c:pt idx="19">
                  <c:v>3.2469000000000001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5E-479B-8753-2AACFB696AB5}"/>
            </c:ext>
          </c:extLst>
        </c:ser>
        <c:ser>
          <c:idx val="7"/>
          <c:order val="4"/>
          <c:tx>
            <c:v>Boehmite AlHO2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(3)'!$N$79:$N$98</c:f>
              <c:numCache>
                <c:formatCode>General</c:formatCode>
                <c:ptCount val="20"/>
                <c:pt idx="0">
                  <c:v>3.6051000000000002</c:v>
                </c:pt>
                <c:pt idx="1">
                  <c:v>3.4773000000000001</c:v>
                </c:pt>
                <c:pt idx="2">
                  <c:v>3.4451999999999998</c:v>
                </c:pt>
                <c:pt idx="3">
                  <c:v>0.38450000000000001</c:v>
                </c:pt>
                <c:pt idx="4">
                  <c:v>3.2902</c:v>
                </c:pt>
                <c:pt idx="5">
                  <c:v>3.2639</c:v>
                </c:pt>
                <c:pt idx="6">
                  <c:v>3.1886000000000001</c:v>
                </c:pt>
                <c:pt idx="7">
                  <c:v>0.1336</c:v>
                </c:pt>
                <c:pt idx="8">
                  <c:v>3.12</c:v>
                </c:pt>
                <c:pt idx="9">
                  <c:v>3.1564999999999999</c:v>
                </c:pt>
                <c:pt idx="10">
                  <c:v>3.1051000000000002</c:v>
                </c:pt>
                <c:pt idx="11">
                  <c:v>2.2079</c:v>
                </c:pt>
                <c:pt idx="12">
                  <c:v>3.0989</c:v>
                </c:pt>
                <c:pt idx="13">
                  <c:v>3.1798999999999999</c:v>
                </c:pt>
                <c:pt idx="14">
                  <c:v>3.0754000000000001</c:v>
                </c:pt>
                <c:pt idx="15">
                  <c:v>2.8258000000000001</c:v>
                </c:pt>
                <c:pt idx="16">
                  <c:v>3.0939000000000001</c:v>
                </c:pt>
                <c:pt idx="17">
                  <c:v>3.1238999999999999</c:v>
                </c:pt>
                <c:pt idx="18">
                  <c:v>3.1509</c:v>
                </c:pt>
                <c:pt idx="19">
                  <c:v>2.8525999999999998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5E-479B-8753-2AACFB696AB5}"/>
            </c:ext>
          </c:extLst>
        </c:ser>
        <c:ser>
          <c:idx val="6"/>
          <c:order val="5"/>
          <c:tx>
            <c:v>Magnetite Fe3O4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(3)'!$M$79:$M$98</c:f>
              <c:numCache>
                <c:formatCode>General</c:formatCode>
                <c:ptCount val="20"/>
                <c:pt idx="0">
                  <c:v>-8.5924999999999994</c:v>
                </c:pt>
                <c:pt idx="1">
                  <c:v>4.5770999999999997</c:v>
                </c:pt>
                <c:pt idx="2">
                  <c:v>0.65359999999999996</c:v>
                </c:pt>
                <c:pt idx="3">
                  <c:v>3.5405000000000002</c:v>
                </c:pt>
                <c:pt idx="4">
                  <c:v>-7.7611999999999997</c:v>
                </c:pt>
                <c:pt idx="5">
                  <c:v>6.8577000000000004</c:v>
                </c:pt>
                <c:pt idx="6">
                  <c:v>5.6376999999999997</c:v>
                </c:pt>
                <c:pt idx="7">
                  <c:v>3.6987000000000001</c:v>
                </c:pt>
                <c:pt idx="8">
                  <c:v>2.3713000000000002</c:v>
                </c:pt>
                <c:pt idx="9">
                  <c:v>8.7538999999999998</c:v>
                </c:pt>
                <c:pt idx="10">
                  <c:v>7.6719999999999997</c:v>
                </c:pt>
                <c:pt idx="11">
                  <c:v>1.6647000000000001</c:v>
                </c:pt>
                <c:pt idx="12">
                  <c:v>3.3523999999999998</c:v>
                </c:pt>
                <c:pt idx="13">
                  <c:v>9.5276999999999994</c:v>
                </c:pt>
                <c:pt idx="14">
                  <c:v>7.5846999999999998</c:v>
                </c:pt>
                <c:pt idx="15">
                  <c:v>-7.9512999999999998</c:v>
                </c:pt>
                <c:pt idx="16">
                  <c:v>10.5404</c:v>
                </c:pt>
                <c:pt idx="17">
                  <c:v>9.8254999999999999</c:v>
                </c:pt>
                <c:pt idx="18">
                  <c:v>8.5452999999999992</c:v>
                </c:pt>
                <c:pt idx="19">
                  <c:v>-7.5622999999999996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5E-479B-8753-2AACFB696AB5}"/>
            </c:ext>
          </c:extLst>
        </c:ser>
        <c:ser>
          <c:idx val="0"/>
          <c:order val="6"/>
          <c:tx>
            <c:v>Fe(OH)3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(3)'!$G$79:$G$98</c:f>
              <c:numCache>
                <c:formatCode>General</c:formatCode>
                <c:ptCount val="20"/>
                <c:pt idx="0">
                  <c:v>-3.0708000000000002</c:v>
                </c:pt>
                <c:pt idx="1">
                  <c:v>1.3149999999999999</c:v>
                </c:pt>
                <c:pt idx="2">
                  <c:v>2.3400000000000001E-2</c:v>
                </c:pt>
                <c:pt idx="3">
                  <c:v>0.91590000000000005</c:v>
                </c:pt>
                <c:pt idx="4">
                  <c:v>-2.8062</c:v>
                </c:pt>
                <c:pt idx="5">
                  <c:v>2.0562</c:v>
                </c:pt>
                <c:pt idx="6">
                  <c:v>1.6615</c:v>
                </c:pt>
                <c:pt idx="7">
                  <c:v>1.0018</c:v>
                </c:pt>
                <c:pt idx="8">
                  <c:v>0.57640000000000002</c:v>
                </c:pt>
                <c:pt idx="9">
                  <c:v>2.7113</c:v>
                </c:pt>
                <c:pt idx="10">
                  <c:v>2.3330000000000002</c:v>
                </c:pt>
                <c:pt idx="11">
                  <c:v>0.3513</c:v>
                </c:pt>
                <c:pt idx="12">
                  <c:v>0.91710000000000003</c:v>
                </c:pt>
                <c:pt idx="13">
                  <c:v>2.9767000000000001</c:v>
                </c:pt>
                <c:pt idx="14">
                  <c:v>2.3180000000000001</c:v>
                </c:pt>
                <c:pt idx="15">
                  <c:v>-2.8275000000000001</c:v>
                </c:pt>
                <c:pt idx="16">
                  <c:v>1.4765999999999999</c:v>
                </c:pt>
                <c:pt idx="17">
                  <c:v>3.0703</c:v>
                </c:pt>
                <c:pt idx="18">
                  <c:v>2.6396999999999999</c:v>
                </c:pt>
                <c:pt idx="19">
                  <c:v>-2.72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5E-479B-8753-2AACFB696AB5}"/>
            </c:ext>
          </c:extLst>
        </c:ser>
        <c:ser>
          <c:idx val="4"/>
          <c:order val="7"/>
          <c:tx>
            <c:v>Kaolinite Al2SiO2O5(OH)4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(3)'!$K$79:$K$98</c:f>
              <c:numCache>
                <c:formatCode>General</c:formatCode>
                <c:ptCount val="20"/>
                <c:pt idx="0">
                  <c:v>4.3164999999999996</c:v>
                </c:pt>
                <c:pt idx="1">
                  <c:v>7.6069000000000004</c:v>
                </c:pt>
                <c:pt idx="2">
                  <c:v>7.6032999999999999</c:v>
                </c:pt>
                <c:pt idx="3">
                  <c:v>-1.2925</c:v>
                </c:pt>
                <c:pt idx="4">
                  <c:v>5.5646000000000004</c:v>
                </c:pt>
                <c:pt idx="5">
                  <c:v>6.7747000000000002</c:v>
                </c:pt>
                <c:pt idx="6">
                  <c:v>6.82</c:v>
                </c:pt>
                <c:pt idx="7">
                  <c:v>0.51600000000000001</c:v>
                </c:pt>
                <c:pt idx="8">
                  <c:v>6.7869999999999999</c:v>
                </c:pt>
                <c:pt idx="9">
                  <c:v>6.9390999999999998</c:v>
                </c:pt>
                <c:pt idx="10">
                  <c:v>2.9352999999999998</c:v>
                </c:pt>
                <c:pt idx="11">
                  <c:v>5.5622999999999996</c:v>
                </c:pt>
                <c:pt idx="12">
                  <c:v>7.4696999999999996</c:v>
                </c:pt>
                <c:pt idx="13">
                  <c:v>5.9138000000000002</c:v>
                </c:pt>
                <c:pt idx="14">
                  <c:v>7.2369000000000003</c:v>
                </c:pt>
                <c:pt idx="15">
                  <c:v>6.6439000000000004</c:v>
                </c:pt>
                <c:pt idx="16">
                  <c:v>7.2931999999999997</c:v>
                </c:pt>
                <c:pt idx="17">
                  <c:v>6.3978999999999999</c:v>
                </c:pt>
                <c:pt idx="18">
                  <c:v>5.5571000000000002</c:v>
                </c:pt>
                <c:pt idx="19">
                  <c:v>3.8647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35E-479B-8753-2AACFB696AB5}"/>
            </c:ext>
          </c:extLst>
        </c:ser>
        <c:ser>
          <c:idx val="8"/>
          <c:order val="8"/>
          <c:tx>
            <c:v>Cuprite Cu2O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'[1]Simulation 5 ratios SI (3)'!$C$79:$C$98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'[1]Simulation 5 ratios SI (3)'!$O$79:$O$98</c:f>
              <c:numCache>
                <c:formatCode>General</c:formatCode>
                <c:ptCount val="20"/>
                <c:pt idx="0">
                  <c:v>-13.6233</c:v>
                </c:pt>
                <c:pt idx="1">
                  <c:v>-14.680999999999999</c:v>
                </c:pt>
                <c:pt idx="2">
                  <c:v>-15.9216</c:v>
                </c:pt>
                <c:pt idx="3">
                  <c:v>-15.322699999999999</c:v>
                </c:pt>
                <c:pt idx="4">
                  <c:v>-15.4824</c:v>
                </c:pt>
                <c:pt idx="5">
                  <c:v>-12.8461</c:v>
                </c:pt>
                <c:pt idx="6">
                  <c:v>-15.565</c:v>
                </c:pt>
                <c:pt idx="7">
                  <c:v>-15.9239</c:v>
                </c:pt>
                <c:pt idx="8">
                  <c:v>-12.352600000000001</c:v>
                </c:pt>
                <c:pt idx="9">
                  <c:v>-14.6808</c:v>
                </c:pt>
                <c:pt idx="10">
                  <c:v>-14.626099999999999</c:v>
                </c:pt>
                <c:pt idx="11">
                  <c:v>-15.3941</c:v>
                </c:pt>
                <c:pt idx="12">
                  <c:v>-12.5848</c:v>
                </c:pt>
                <c:pt idx="13">
                  <c:v>-13.550800000000001</c:v>
                </c:pt>
                <c:pt idx="14">
                  <c:v>-13.5258</c:v>
                </c:pt>
                <c:pt idx="15">
                  <c:v>-12.892899999999999</c:v>
                </c:pt>
                <c:pt idx="16">
                  <c:v>-4.2211999999999996</c:v>
                </c:pt>
                <c:pt idx="17">
                  <c:v>-14.402100000000001</c:v>
                </c:pt>
                <c:pt idx="18">
                  <c:v>-15.0281</c:v>
                </c:pt>
                <c:pt idx="19">
                  <c:v>-15.1416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35E-479B-8753-2AACFB696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810832"/>
        <c:axId val="524805584"/>
      </c:scatterChart>
      <c:valAx>
        <c:axId val="524810832"/>
        <c:scaling>
          <c:orientation val="minMax"/>
          <c:max val="20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nb-NO" sz="800">
                    <a:solidFill>
                      <a:schemeClr val="tx1"/>
                    </a:solidFill>
                  </a:rPr>
                  <a:t>L/S</a:t>
                </a:r>
              </a:p>
            </c:rich>
          </c:tx>
          <c:layout>
            <c:manualLayout>
              <c:xMode val="edge"/>
              <c:yMode val="edge"/>
              <c:x val="0.77098605938881681"/>
              <c:y val="0.849595061313702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  <a:alpha val="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524805584"/>
        <c:crosses val="autoZero"/>
        <c:crossBetween val="midCat"/>
        <c:majorUnit val="1"/>
      </c:valAx>
      <c:valAx>
        <c:axId val="524805584"/>
        <c:scaling>
          <c:orientation val="minMax"/>
          <c:max val="1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nb-NO" sz="1200">
                    <a:solidFill>
                      <a:schemeClr val="tx1"/>
                    </a:solidFill>
                  </a:rPr>
                  <a:t>Minerals diss.</a:t>
                </a:r>
                <a:r>
                  <a:rPr lang="nb-NO" sz="1200" baseline="0">
                    <a:solidFill>
                      <a:schemeClr val="tx1"/>
                    </a:solidFill>
                  </a:rPr>
                  <a:t> (-) or prec. (+), mmol/l</a:t>
                </a:r>
                <a:endParaRPr lang="nb-NO" sz="12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7.3314899808646925E-3"/>
              <c:y val="0.18522478039413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nb-NO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nb-NO"/>
          </a:p>
        </c:txPr>
        <c:crossAx val="5248108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79673788149817715"/>
          <c:y val="9.5980698374698414E-2"/>
          <c:w val="0.20020460261589601"/>
          <c:h val="0.787529404978223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285749</xdr:colOff>
      <xdr:row>43</xdr:row>
      <xdr:rowOff>9525</xdr:rowOff>
    </xdr:from>
    <xdr:to>
      <xdr:col>19</xdr:col>
      <xdr:colOff>95250</xdr:colOff>
      <xdr:row>64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138112</xdr:colOff>
      <xdr:row>71</xdr:row>
      <xdr:rowOff>142875</xdr:rowOff>
    </xdr:from>
    <xdr:to>
      <xdr:col>15</xdr:col>
      <xdr:colOff>71437</xdr:colOff>
      <xdr:row>86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462643</xdr:colOff>
      <xdr:row>22</xdr:row>
      <xdr:rowOff>68036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80596</xdr:colOff>
      <xdr:row>98</xdr:row>
      <xdr:rowOff>113565</xdr:rowOff>
    </xdr:from>
    <xdr:to>
      <xdr:col>15</xdr:col>
      <xdr:colOff>161193</xdr:colOff>
      <xdr:row>123</xdr:row>
      <xdr:rowOff>87923</xdr:rowOff>
    </xdr:to>
    <xdr:grpSp>
      <xdr:nvGrpSpPr>
        <xdr:cNvPr id="2" name="Group 1"/>
        <xdr:cNvGrpSpPr/>
      </xdr:nvGrpSpPr>
      <xdr:grpSpPr>
        <a:xfrm>
          <a:off x="5681296" y="18982590"/>
          <a:ext cx="7195772" cy="4936883"/>
          <a:chOff x="5685692" y="18936430"/>
          <a:chExt cx="8865576" cy="4934684"/>
        </a:xfrm>
      </xdr:grpSpPr>
      <xdr:graphicFrame macro="">
        <xdr:nvGraphicFramePr>
          <xdr:cNvPr id="3" name="Chart 2"/>
          <xdr:cNvGraphicFramePr/>
        </xdr:nvGraphicFramePr>
        <xdr:xfrm>
          <a:off x="6488721" y="18936430"/>
          <a:ext cx="8062547" cy="493468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/>
          <xdr:cNvSpPr txBox="1"/>
        </xdr:nvSpPr>
        <xdr:spPr>
          <a:xfrm>
            <a:off x="5685692" y="19173094"/>
            <a:ext cx="973016" cy="3515716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nb-NO" sz="1100" b="0" i="0" u="none" strike="noStrike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Leaching Step</a:t>
            </a:r>
            <a:br>
              <a:rPr lang="nb-NO" sz="1100" b="0" i="0" u="none" strike="noStrike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r>
              <a:rPr lang="nb-NO" sz="1100" b="0" i="0" u="none" strike="noStrike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1</a:t>
            </a:r>
          </a:p>
          <a:p>
            <a:pPr algn="ctr"/>
            <a:r>
              <a:rPr lang="nb-NO" sz="1100" b="0" i="0" u="none" strike="noStrike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/>
            </a:r>
            <a:br>
              <a:rPr lang="nb-NO" sz="1100" b="0" i="0" u="none" strike="noStrike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nb-NO" sz="1100" b="0" i="0" u="none" strike="noStrik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nb-NO" sz="1100" b="0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/>
            </a:r>
            <a:br>
              <a:rPr lang="nb-NO" sz="1100" b="0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r>
              <a:rPr lang="nb-NO" sz="1100" b="0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2</a:t>
            </a:r>
            <a:br>
              <a:rPr lang="nb-NO" sz="1100" b="0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r>
              <a:rPr lang="nb-NO" sz="1100" b="0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/>
            </a:r>
            <a:br>
              <a:rPr lang="nb-NO" sz="1100" b="0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nb-NO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nb-NO" sz="1100" b="0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/>
            </a:r>
            <a:br>
              <a:rPr lang="nb-NO" sz="1100" b="0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r>
              <a:rPr lang="nb-NO" sz="1100" b="0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3</a:t>
            </a:r>
            <a:br>
              <a:rPr lang="nb-NO" sz="1100" b="0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nb-NO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nb-NO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nb-NO" sz="1100" b="0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/>
            </a:r>
            <a:br>
              <a:rPr lang="nb-NO" sz="1100" b="0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r>
              <a:rPr lang="nb-NO" sz="1100" b="0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4</a:t>
            </a:r>
            <a:br>
              <a:rPr lang="nb-NO" sz="1100" b="0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nb-NO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nb-NO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nb-NO" sz="1100" b="0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/>
            </a:r>
            <a:br>
              <a:rPr lang="nb-NO" sz="1100" b="0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r>
              <a:rPr lang="nb-NO" sz="1100" b="0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5</a:t>
            </a:r>
            <a:br>
              <a:rPr lang="nb-NO" sz="1100" b="0" i="0">
                <a:solidFill>
                  <a:schemeClr val="dk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nb-NO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endParaRPr lang="nb-NO"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r>
              <a:rPr lang="nb-NO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endParaRPr lang="nb-NO" sz="110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17</xdr:col>
      <xdr:colOff>39158</xdr:colOff>
      <xdr:row>80</xdr:row>
      <xdr:rowOff>66675</xdr:rowOff>
    </xdr:from>
    <xdr:to>
      <xdr:col>28</xdr:col>
      <xdr:colOff>39159</xdr:colOff>
      <xdr:row>104</xdr:row>
      <xdr:rowOff>41275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112</xdr:row>
      <xdr:rowOff>0</xdr:rowOff>
    </xdr:from>
    <xdr:to>
      <xdr:col>26</xdr:col>
      <xdr:colOff>73629</xdr:colOff>
      <xdr:row>132</xdr:row>
      <xdr:rowOff>94192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592666</xdr:colOff>
      <xdr:row>135</xdr:row>
      <xdr:rowOff>63500</xdr:rowOff>
    </xdr:from>
    <xdr:to>
      <xdr:col>26</xdr:col>
      <xdr:colOff>507576</xdr:colOff>
      <xdr:row>156</xdr:row>
      <xdr:rowOff>73025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rgeft/Desktop/master%20thesis/selected_values/SIMULATION_GRAP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ion 1 and 2"/>
      <sheetName val="Simulation 3 and 4 "/>
      <sheetName val="Simulation 5 and 6"/>
      <sheetName val="Simulation 7 and 8 "/>
      <sheetName val="Simulation 3 ratios SI"/>
      <sheetName val="Simulation 4 ratios SI (2)"/>
      <sheetName val="Simulation 5 ratios SI (3)"/>
      <sheetName val="Simulation 5 ratios SI carb (4)"/>
      <sheetName val="Simulation 6 ratios SI (4)"/>
      <sheetName val="Simulation 4 ratios SI"/>
      <sheetName val="Simulation 5 ratios SI "/>
      <sheetName val="Simulation 6 ratios SI"/>
      <sheetName val="Simulation 6 ratios SI carb (5"/>
      <sheetName val="Simulation 7  seconmine (4)"/>
      <sheetName val="ESP SAR"/>
      <sheetName val="ph Simulation "/>
      <sheetName val="pH Simulation"/>
      <sheetName val="pH S45678 (3)"/>
      <sheetName val="pH S45678 (2)"/>
      <sheetName val="Alk S45678"/>
      <sheetName val="Alk s478 and s56"/>
      <sheetName val="Al S45678 (2)"/>
      <sheetName val="Al S45678 (3)"/>
      <sheetName val="Fe S45678 (3)"/>
      <sheetName val="Fe S45678 (4)"/>
      <sheetName val="Ca S45678 (4)"/>
      <sheetName val="Ca S45678 (5)"/>
      <sheetName val="Sheet10"/>
      <sheetName val="Sheet11"/>
      <sheetName val="Sheet13"/>
    </sheetNames>
    <sheetDataSet>
      <sheetData sheetId="0"/>
      <sheetData sheetId="1"/>
      <sheetData sheetId="2"/>
      <sheetData sheetId="3"/>
      <sheetData sheetId="4"/>
      <sheetData sheetId="5"/>
      <sheetData sheetId="6">
        <row r="79">
          <cell r="C79">
            <v>1</v>
          </cell>
          <cell r="G79">
            <v>-3.0708000000000002</v>
          </cell>
          <cell r="H79">
            <v>3.4104000000000001</v>
          </cell>
          <cell r="I79">
            <v>2.0308000000000002</v>
          </cell>
          <cell r="J79">
            <v>6.4470999999999998</v>
          </cell>
          <cell r="K79">
            <v>4.3164999999999996</v>
          </cell>
          <cell r="L79">
            <v>4.0072000000000001</v>
          </cell>
          <cell r="M79">
            <v>-8.5924999999999994</v>
          </cell>
          <cell r="N79">
            <v>3.6051000000000002</v>
          </cell>
          <cell r="O79">
            <v>-13.6233</v>
          </cell>
        </row>
        <row r="80">
          <cell r="C80">
            <v>2</v>
          </cell>
          <cell r="G80">
            <v>1.3149999999999999</v>
          </cell>
          <cell r="H80">
            <v>3.2826</v>
          </cell>
          <cell r="I80">
            <v>6.4165999999999999</v>
          </cell>
          <cell r="J80">
            <v>4.2949000000000002</v>
          </cell>
          <cell r="K80">
            <v>7.6069000000000004</v>
          </cell>
          <cell r="L80">
            <v>3.8794</v>
          </cell>
          <cell r="M80">
            <v>4.5770999999999997</v>
          </cell>
          <cell r="N80">
            <v>3.4773000000000001</v>
          </cell>
          <cell r="O80">
            <v>-14.680999999999999</v>
          </cell>
        </row>
        <row r="81">
          <cell r="C81">
            <v>3</v>
          </cell>
          <cell r="G81">
            <v>2.3400000000000001E-2</v>
          </cell>
          <cell r="H81">
            <v>3.2284000000000002</v>
          </cell>
          <cell r="I81">
            <v>5.0766</v>
          </cell>
          <cell r="J81">
            <v>4.6630000000000003</v>
          </cell>
          <cell r="K81">
            <v>7.6032999999999999</v>
          </cell>
          <cell r="L81">
            <v>3.8411</v>
          </cell>
          <cell r="M81">
            <v>0.65359999999999996</v>
          </cell>
          <cell r="N81">
            <v>3.4451999999999998</v>
          </cell>
          <cell r="O81">
            <v>-15.9216</v>
          </cell>
        </row>
        <row r="82">
          <cell r="C82">
            <v>4</v>
          </cell>
          <cell r="G82">
            <v>0.91590000000000005</v>
          </cell>
          <cell r="H82">
            <v>0.1623</v>
          </cell>
          <cell r="I82">
            <v>5.9579000000000004</v>
          </cell>
          <cell r="J82">
            <v>4.327</v>
          </cell>
          <cell r="K82">
            <v>-1.2925</v>
          </cell>
          <cell r="L82">
            <v>0.77900000000000003</v>
          </cell>
          <cell r="M82">
            <v>3.5405000000000002</v>
          </cell>
          <cell r="N82">
            <v>0.38450000000000001</v>
          </cell>
          <cell r="O82">
            <v>-15.322699999999999</v>
          </cell>
        </row>
        <row r="83">
          <cell r="C83">
            <v>5</v>
          </cell>
          <cell r="G83">
            <v>-2.8062</v>
          </cell>
          <cell r="H83">
            <v>3.0707</v>
          </cell>
          <cell r="I83">
            <v>2.2404999999999999</v>
          </cell>
          <cell r="J83">
            <v>4.5301</v>
          </cell>
          <cell r="K83">
            <v>5.5646000000000004</v>
          </cell>
          <cell r="L83">
            <v>3.6852999999999998</v>
          </cell>
          <cell r="M83">
            <v>-7.7611999999999997</v>
          </cell>
          <cell r="N83">
            <v>3.2902</v>
          </cell>
          <cell r="O83">
            <v>-15.4824</v>
          </cell>
        </row>
        <row r="84">
          <cell r="C84">
            <v>6</v>
          </cell>
          <cell r="G84">
            <v>2.0562</v>
          </cell>
          <cell r="H84">
            <v>3.0426000000000002</v>
          </cell>
          <cell r="I84">
            <v>7.0991</v>
          </cell>
          <cell r="J84">
            <v>6.6109999999999998</v>
          </cell>
          <cell r="K84">
            <v>6.7747000000000002</v>
          </cell>
          <cell r="L84">
            <v>3.6585000000000001</v>
          </cell>
          <cell r="M84">
            <v>6.8577000000000004</v>
          </cell>
          <cell r="N84">
            <v>3.2639</v>
          </cell>
          <cell r="O84">
            <v>-12.8461</v>
          </cell>
        </row>
        <row r="85">
          <cell r="C85">
            <v>7</v>
          </cell>
          <cell r="G85">
            <v>1.6615</v>
          </cell>
          <cell r="H85">
            <v>2.9674</v>
          </cell>
          <cell r="I85">
            <v>6.7042999999999999</v>
          </cell>
          <cell r="J85">
            <v>4.5587999999999997</v>
          </cell>
          <cell r="K85">
            <v>6.82</v>
          </cell>
          <cell r="L85">
            <v>3.5832000000000002</v>
          </cell>
          <cell r="M85">
            <v>5.6376999999999997</v>
          </cell>
          <cell r="N85">
            <v>3.1886000000000001</v>
          </cell>
          <cell r="O85">
            <v>-15.565</v>
          </cell>
        </row>
        <row r="86">
          <cell r="C86">
            <v>8</v>
          </cell>
          <cell r="G86">
            <v>1.0018</v>
          </cell>
          <cell r="H86">
            <v>-8.4900000000000003E-2</v>
          </cell>
          <cell r="I86">
            <v>6.0511999999999997</v>
          </cell>
          <cell r="J86">
            <v>4.4722</v>
          </cell>
          <cell r="K86">
            <v>0.51600000000000001</v>
          </cell>
          <cell r="L86">
            <v>0.52900000000000003</v>
          </cell>
          <cell r="M86">
            <v>3.6987000000000001</v>
          </cell>
          <cell r="N86">
            <v>0.1336</v>
          </cell>
          <cell r="O86">
            <v>-15.9239</v>
          </cell>
        </row>
        <row r="87">
          <cell r="C87">
            <v>9</v>
          </cell>
          <cell r="G87">
            <v>0.57640000000000002</v>
          </cell>
          <cell r="H87">
            <v>2.8982000000000001</v>
          </cell>
          <cell r="I87">
            <v>5.6180000000000003</v>
          </cell>
          <cell r="J87">
            <v>6.75</v>
          </cell>
          <cell r="K87">
            <v>6.7869999999999999</v>
          </cell>
          <cell r="L87">
            <v>3.5145</v>
          </cell>
          <cell r="M87">
            <v>2.3713000000000002</v>
          </cell>
          <cell r="N87">
            <v>3.12</v>
          </cell>
          <cell r="O87">
            <v>-12.352600000000001</v>
          </cell>
        </row>
        <row r="88">
          <cell r="C88">
            <v>10</v>
          </cell>
          <cell r="G88">
            <v>2.7113</v>
          </cell>
          <cell r="H88">
            <v>2.9382000000000001</v>
          </cell>
          <cell r="I88">
            <v>7.7606000000000002</v>
          </cell>
          <cell r="J88">
            <v>6.7306999999999997</v>
          </cell>
          <cell r="K88">
            <v>6.9390999999999998</v>
          </cell>
          <cell r="L88">
            <v>3.5518999999999998</v>
          </cell>
          <cell r="M88">
            <v>8.7538999999999998</v>
          </cell>
          <cell r="N88">
            <v>3.1564999999999999</v>
          </cell>
          <cell r="O88">
            <v>-14.6808</v>
          </cell>
        </row>
        <row r="89">
          <cell r="C89">
            <v>11</v>
          </cell>
          <cell r="G89">
            <v>2.3330000000000002</v>
          </cell>
          <cell r="H89">
            <v>2.8765000000000001</v>
          </cell>
          <cell r="I89">
            <v>7.3592000000000004</v>
          </cell>
          <cell r="J89">
            <v>4.5934999999999997</v>
          </cell>
          <cell r="K89">
            <v>2.9352999999999998</v>
          </cell>
          <cell r="L89">
            <v>3.4975999999999998</v>
          </cell>
          <cell r="M89">
            <v>7.6719999999999997</v>
          </cell>
          <cell r="N89">
            <v>3.1051000000000002</v>
          </cell>
          <cell r="O89">
            <v>-14.626099999999999</v>
          </cell>
        </row>
        <row r="90">
          <cell r="C90">
            <v>12</v>
          </cell>
          <cell r="G90">
            <v>0.3513</v>
          </cell>
          <cell r="H90">
            <v>1.9890000000000001</v>
          </cell>
          <cell r="I90">
            <v>5.3992000000000004</v>
          </cell>
          <cell r="J90">
            <v>4.5951000000000004</v>
          </cell>
          <cell r="K90">
            <v>5.5622999999999996</v>
          </cell>
          <cell r="L90">
            <v>2.6032000000000002</v>
          </cell>
          <cell r="M90">
            <v>1.6647000000000001</v>
          </cell>
          <cell r="N90">
            <v>2.2079</v>
          </cell>
          <cell r="O90">
            <v>-15.3941</v>
          </cell>
        </row>
        <row r="91">
          <cell r="C91">
            <v>13</v>
          </cell>
          <cell r="G91">
            <v>0.91710000000000003</v>
          </cell>
          <cell r="H91">
            <v>2.8788</v>
          </cell>
          <cell r="I91">
            <v>5.9625000000000004</v>
          </cell>
          <cell r="J91">
            <v>6.6222000000000003</v>
          </cell>
          <cell r="K91">
            <v>7.4696999999999996</v>
          </cell>
          <cell r="L91">
            <v>3.4937999999999998</v>
          </cell>
          <cell r="M91">
            <v>3.3523999999999998</v>
          </cell>
          <cell r="N91">
            <v>3.0989</v>
          </cell>
          <cell r="O91">
            <v>-12.5848</v>
          </cell>
        </row>
        <row r="92">
          <cell r="C92">
            <v>14</v>
          </cell>
          <cell r="G92">
            <v>2.9767000000000001</v>
          </cell>
          <cell r="H92">
            <v>2.9634</v>
          </cell>
          <cell r="I92">
            <v>8.0297999999999998</v>
          </cell>
          <cell r="J92">
            <v>7.1146000000000003</v>
          </cell>
          <cell r="K92">
            <v>5.9138000000000002</v>
          </cell>
          <cell r="L92">
            <v>3.5758999999999999</v>
          </cell>
          <cell r="M92">
            <v>9.5276999999999994</v>
          </cell>
          <cell r="N92">
            <v>3.1798999999999999</v>
          </cell>
          <cell r="O92">
            <v>-13.550800000000001</v>
          </cell>
        </row>
        <row r="93">
          <cell r="C93">
            <v>15</v>
          </cell>
          <cell r="G93">
            <v>2.3180000000000001</v>
          </cell>
          <cell r="H93">
            <v>2.8508</v>
          </cell>
          <cell r="I93">
            <v>7.3532000000000002</v>
          </cell>
          <cell r="J93">
            <v>4.6012000000000004</v>
          </cell>
          <cell r="K93">
            <v>7.2369000000000003</v>
          </cell>
          <cell r="L93">
            <v>3.4689999999999999</v>
          </cell>
          <cell r="M93">
            <v>7.5846999999999998</v>
          </cell>
          <cell r="N93">
            <v>3.0754000000000001</v>
          </cell>
          <cell r="O93">
            <v>-13.5258</v>
          </cell>
        </row>
        <row r="94">
          <cell r="C94">
            <v>16</v>
          </cell>
          <cell r="G94">
            <v>-2.8275000000000001</v>
          </cell>
          <cell r="H94">
            <v>2.6162999999999998</v>
          </cell>
          <cell r="I94">
            <v>2.2410999999999999</v>
          </cell>
          <cell r="J94">
            <v>6.7302999999999997</v>
          </cell>
          <cell r="K94">
            <v>6.6439000000000004</v>
          </cell>
          <cell r="L94">
            <v>3.2238000000000002</v>
          </cell>
          <cell r="M94">
            <v>-7.9512999999999998</v>
          </cell>
          <cell r="N94">
            <v>2.8258000000000001</v>
          </cell>
          <cell r="O94">
            <v>-12.892899999999999</v>
          </cell>
        </row>
        <row r="95">
          <cell r="C95">
            <v>17</v>
          </cell>
          <cell r="G95">
            <v>1.4765999999999999</v>
          </cell>
          <cell r="H95">
            <v>2.871</v>
          </cell>
          <cell r="I95">
            <v>6.5155000000000003</v>
          </cell>
          <cell r="J95">
            <v>-6.4067999999999996</v>
          </cell>
          <cell r="K95">
            <v>7.2931999999999997</v>
          </cell>
          <cell r="L95">
            <v>3.488</v>
          </cell>
          <cell r="M95">
            <v>10.5404</v>
          </cell>
          <cell r="N95">
            <v>3.0939000000000001</v>
          </cell>
          <cell r="O95">
            <v>-4.2211999999999996</v>
          </cell>
        </row>
        <row r="96">
          <cell r="C96">
            <v>18</v>
          </cell>
          <cell r="G96">
            <v>3.0703</v>
          </cell>
          <cell r="H96">
            <v>2.9022000000000001</v>
          </cell>
          <cell r="I96">
            <v>8.1118000000000006</v>
          </cell>
          <cell r="J96">
            <v>7.1212</v>
          </cell>
          <cell r="K96">
            <v>6.3978999999999999</v>
          </cell>
          <cell r="L96">
            <v>3.5184000000000002</v>
          </cell>
          <cell r="M96">
            <v>9.8254999999999999</v>
          </cell>
          <cell r="N96">
            <v>3.1238999999999999</v>
          </cell>
          <cell r="O96">
            <v>-14.402100000000001</v>
          </cell>
        </row>
        <row r="97">
          <cell r="C97">
            <v>19</v>
          </cell>
          <cell r="G97">
            <v>2.6396999999999999</v>
          </cell>
          <cell r="H97">
            <v>2.9251</v>
          </cell>
          <cell r="I97">
            <v>7.6722999999999999</v>
          </cell>
          <cell r="J97">
            <v>4.5980999999999996</v>
          </cell>
          <cell r="K97">
            <v>5.5571000000000002</v>
          </cell>
          <cell r="L97">
            <v>3.5442</v>
          </cell>
          <cell r="M97">
            <v>8.5452999999999992</v>
          </cell>
          <cell r="N97">
            <v>3.1509</v>
          </cell>
          <cell r="O97">
            <v>-15.0281</v>
          </cell>
        </row>
        <row r="98">
          <cell r="C98">
            <v>20</v>
          </cell>
          <cell r="G98">
            <v>-2.72</v>
          </cell>
          <cell r="H98">
            <v>2.6303000000000001</v>
          </cell>
          <cell r="I98">
            <v>2.3201999999999998</v>
          </cell>
          <cell r="J98">
            <v>4.5868000000000002</v>
          </cell>
          <cell r="K98">
            <v>3.8647</v>
          </cell>
          <cell r="L98">
            <v>3.2469000000000001</v>
          </cell>
          <cell r="M98">
            <v>-7.5622999999999996</v>
          </cell>
          <cell r="N98">
            <v>2.8525999999999998</v>
          </cell>
          <cell r="O98">
            <v>-15.1416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6"/>
  <sheetViews>
    <sheetView topLeftCell="A31" workbookViewId="0">
      <selection activeCell="F100" sqref="F100"/>
    </sheetView>
  </sheetViews>
  <sheetFormatPr defaultRowHeight="15" x14ac:dyDescent="0.25"/>
  <cols>
    <col min="1" max="1" width="5.42578125" bestFit="1" customWidth="1"/>
    <col min="2" max="2" width="11" bestFit="1" customWidth="1"/>
    <col min="3" max="3" width="17.5703125" bestFit="1" customWidth="1"/>
    <col min="4" max="4" width="16.7109375" bestFit="1" customWidth="1"/>
    <col min="5" max="5" width="25.7109375" bestFit="1" customWidth="1"/>
    <col min="6" max="6" width="16.7109375" bestFit="1" customWidth="1"/>
    <col min="7" max="7" width="15.42578125" bestFit="1" customWidth="1"/>
    <col min="8" max="8" width="22.7109375" bestFit="1" customWidth="1"/>
    <col min="9" max="9" width="27.42578125" bestFit="1" customWidth="1"/>
    <col min="10" max="11" width="11" bestFit="1" customWidth="1"/>
    <col min="12" max="13" width="9.42578125" bestFit="1" customWidth="1"/>
    <col min="14" max="19" width="8.28515625" bestFit="1" customWidth="1"/>
    <col min="20" max="21" width="8.5703125" bestFit="1" customWidth="1"/>
    <col min="22" max="22" width="8.85546875" bestFit="1" customWidth="1"/>
    <col min="23" max="23" width="8.5703125" bestFit="1" customWidth="1"/>
    <col min="24" max="33" width="8.28515625" bestFit="1" customWidth="1"/>
    <col min="34" max="34" width="10.140625" bestFit="1" customWidth="1"/>
    <col min="35" max="35" width="11.42578125" bestFit="1" customWidth="1"/>
    <col min="36" max="36" width="11.140625" bestFit="1" customWidth="1"/>
    <col min="37" max="37" width="10.42578125" bestFit="1" customWidth="1"/>
    <col min="38" max="38" width="11.7109375" bestFit="1" customWidth="1"/>
    <col min="39" max="39" width="10.140625" bestFit="1" customWidth="1"/>
    <col min="40" max="40" width="11.42578125" bestFit="1" customWidth="1"/>
    <col min="41" max="41" width="10.5703125" style="7" bestFit="1" customWidth="1"/>
    <col min="42" max="42" width="11.85546875" bestFit="1" customWidth="1"/>
    <col min="43" max="43" width="10.85546875" style="7" bestFit="1" customWidth="1"/>
    <col min="44" max="44" width="12.140625" bestFit="1" customWidth="1"/>
    <col min="45" max="45" width="10.28515625" style="7" bestFit="1" customWidth="1"/>
    <col min="46" max="46" width="11.5703125" bestFit="1" customWidth="1"/>
    <col min="47" max="47" width="10.5703125" style="7" bestFit="1" customWidth="1"/>
    <col min="48" max="48" width="11.85546875" bestFit="1" customWidth="1"/>
    <col min="49" max="49" width="11.42578125" bestFit="1" customWidth="1"/>
    <col min="50" max="50" width="12.7109375" bestFit="1" customWidth="1"/>
    <col min="51" max="51" width="11.42578125" bestFit="1" customWidth="1"/>
    <col min="52" max="52" width="12.7109375" bestFit="1" customWidth="1"/>
    <col min="53" max="53" width="9.7109375" bestFit="1" customWidth="1"/>
    <col min="54" max="54" width="11" bestFit="1" customWidth="1"/>
    <col min="55" max="55" width="9.140625" style="7"/>
    <col min="56" max="56" width="10.42578125" bestFit="1" customWidth="1"/>
    <col min="57" max="57" width="17.28515625" bestFit="1" customWidth="1"/>
    <col min="58" max="58" width="19.42578125" bestFit="1" customWidth="1"/>
    <col min="59" max="59" width="11" style="7" bestFit="1" customWidth="1"/>
    <col min="60" max="60" width="12.28515625" bestFit="1" customWidth="1"/>
    <col min="61" max="61" width="11.5703125" bestFit="1" customWidth="1"/>
    <col min="62" max="62" width="12.85546875" bestFit="1" customWidth="1"/>
    <col min="63" max="63" width="11" bestFit="1" customWidth="1"/>
    <col min="64" max="64" width="12.28515625" bestFit="1" customWidth="1"/>
    <col min="65" max="65" width="11.7109375" bestFit="1" customWidth="1"/>
    <col min="66" max="66" width="13.140625" bestFit="1" customWidth="1"/>
    <col min="67" max="67" width="12.140625" style="7" bestFit="1" customWidth="1"/>
    <col min="68" max="68" width="14.42578125" bestFit="1" customWidth="1"/>
    <col min="69" max="69" width="14" bestFit="1" customWidth="1"/>
    <col min="70" max="70" width="16.140625" bestFit="1" customWidth="1"/>
    <col min="71" max="71" width="9.7109375" bestFit="1" customWidth="1"/>
    <col min="72" max="72" width="11" bestFit="1" customWidth="1"/>
    <col min="73" max="73" width="12.42578125" bestFit="1" customWidth="1"/>
    <col min="74" max="74" width="12" bestFit="1" customWidth="1"/>
    <col min="75" max="75" width="17.42578125" bestFit="1" customWidth="1"/>
    <col min="76" max="76" width="10.7109375" bestFit="1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7" t="s">
        <v>40</v>
      </c>
      <c r="AP1" t="s">
        <v>41</v>
      </c>
      <c r="AQ1" s="7" t="s">
        <v>42</v>
      </c>
      <c r="AR1" t="s">
        <v>43</v>
      </c>
      <c r="AS1" s="7" t="s">
        <v>44</v>
      </c>
      <c r="AT1" t="s">
        <v>45</v>
      </c>
      <c r="AU1" s="7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7" t="s">
        <v>54</v>
      </c>
      <c r="BD1" t="s">
        <v>55</v>
      </c>
      <c r="BE1" t="s">
        <v>56</v>
      </c>
      <c r="BF1" t="s">
        <v>57</v>
      </c>
      <c r="BG1" s="7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7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>
        <v>2</v>
      </c>
      <c r="B2" t="s">
        <v>76</v>
      </c>
      <c r="C2">
        <v>1</v>
      </c>
      <c r="D2">
        <v>-99</v>
      </c>
      <c r="E2">
        <v>-99</v>
      </c>
      <c r="F2">
        <v>-99</v>
      </c>
      <c r="G2">
        <v>12.1759</v>
      </c>
      <c r="H2">
        <v>4</v>
      </c>
      <c r="I2">
        <v>25.6</v>
      </c>
      <c r="J2">
        <v>3.7874400000000003E-2</v>
      </c>
      <c r="K2">
        <v>2.4428499999999999E-2</v>
      </c>
      <c r="L2" s="1">
        <v>-2.53529E-17</v>
      </c>
      <c r="M2" s="1">
        <v>-5.5556499999999998E-14</v>
      </c>
      <c r="N2" s="1">
        <v>1.9439000000000001E-2</v>
      </c>
      <c r="O2" s="1">
        <v>2.6003000000000002E-5</v>
      </c>
      <c r="P2" s="1">
        <v>1.2305999999999999E-8</v>
      </c>
      <c r="Q2" s="1">
        <v>1.8134E-3</v>
      </c>
      <c r="R2" s="1">
        <v>6.1940999999999995E-5</v>
      </c>
      <c r="S2" s="1">
        <v>9.2126999999999994E-5</v>
      </c>
      <c r="T2" s="1">
        <v>0</v>
      </c>
      <c r="U2" s="1">
        <v>0</v>
      </c>
      <c r="V2" s="1">
        <v>5.1073999999999999E-5</v>
      </c>
      <c r="W2" s="1">
        <v>0</v>
      </c>
      <c r="X2" s="1">
        <v>4.9881999999999999E-3</v>
      </c>
      <c r="Y2" s="1">
        <v>9.9021999999999998E-6</v>
      </c>
      <c r="Z2" s="1">
        <v>4.9829E-7</v>
      </c>
      <c r="AA2" s="1">
        <v>1.1255E-7</v>
      </c>
      <c r="AB2" s="1">
        <v>5.6692000000000004E-10</v>
      </c>
      <c r="AC2" s="1">
        <v>1.9889000000000001E-6</v>
      </c>
      <c r="AD2" s="1">
        <v>1.1535000000000001E-6</v>
      </c>
      <c r="AE2" s="1">
        <v>2.6593999999999999E-6</v>
      </c>
      <c r="AF2" s="1">
        <v>1.5907000000000001E-7</v>
      </c>
      <c r="AG2" s="1">
        <v>3.5480000000000002E-6</v>
      </c>
      <c r="AH2" s="1">
        <v>1.7609E-2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8">
        <v>0</v>
      </c>
      <c r="AP2" s="1">
        <v>0</v>
      </c>
      <c r="AQ2" s="8">
        <v>0</v>
      </c>
      <c r="AR2" s="1">
        <v>0</v>
      </c>
      <c r="AS2" s="8">
        <v>0</v>
      </c>
      <c r="AT2" s="1">
        <v>0</v>
      </c>
      <c r="AU2" s="8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8">
        <v>0</v>
      </c>
      <c r="BD2" s="1">
        <v>0</v>
      </c>
      <c r="BE2" s="1">
        <v>0</v>
      </c>
      <c r="BF2" s="1">
        <v>0</v>
      </c>
      <c r="BG2" s="8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8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t="s">
        <v>77</v>
      </c>
      <c r="BV2" s="1">
        <v>0</v>
      </c>
      <c r="BW2" s="1">
        <v>1.127</v>
      </c>
      <c r="BX2" s="1">
        <v>1.8956000000000001E-3</v>
      </c>
    </row>
    <row r="3" spans="1:76" x14ac:dyDescent="0.25">
      <c r="A3">
        <v>2</v>
      </c>
      <c r="B3" t="s">
        <v>76</v>
      </c>
      <c r="C3">
        <v>2</v>
      </c>
      <c r="D3">
        <v>-99</v>
      </c>
      <c r="E3">
        <v>-99</v>
      </c>
      <c r="F3">
        <v>-99</v>
      </c>
      <c r="G3">
        <v>12.167899999999999</v>
      </c>
      <c r="H3">
        <v>4</v>
      </c>
      <c r="I3">
        <v>25.6</v>
      </c>
      <c r="J3">
        <v>3.2702200000000001E-2</v>
      </c>
      <c r="K3">
        <v>2.2865300000000002E-2</v>
      </c>
      <c r="L3" s="1">
        <v>-1.8532500000000001E-16</v>
      </c>
      <c r="M3" s="1">
        <v>-4.3076299999999999E-13</v>
      </c>
      <c r="N3" s="1">
        <v>1.8737E-2</v>
      </c>
      <c r="O3" s="1">
        <v>1.0007E-4</v>
      </c>
      <c r="P3" s="1">
        <v>1.2305999999999999E-8</v>
      </c>
      <c r="Q3" s="1">
        <v>1.487E-3</v>
      </c>
      <c r="R3" s="1">
        <v>2.8561999999999999E-5</v>
      </c>
      <c r="S3" s="1">
        <v>2.7820999999999998E-4</v>
      </c>
      <c r="T3" s="1">
        <v>0</v>
      </c>
      <c r="U3" s="1">
        <v>0</v>
      </c>
      <c r="V3" s="1">
        <v>5.2979000000000002E-5</v>
      </c>
      <c r="W3" s="1">
        <v>0</v>
      </c>
      <c r="X3" s="1">
        <v>3.7382000000000001E-3</v>
      </c>
      <c r="Y3" s="1">
        <v>1.5778999999999999E-5</v>
      </c>
      <c r="Z3" s="1">
        <v>7.2770000000000004E-7</v>
      </c>
      <c r="AA3" s="1">
        <v>8.3746000000000002E-10</v>
      </c>
      <c r="AB3" s="1">
        <v>1.3814E-5</v>
      </c>
      <c r="AC3" s="1">
        <v>5.7474000000000002E-7</v>
      </c>
      <c r="AD3" s="1">
        <v>1.7046999999999999E-7</v>
      </c>
      <c r="AE3" s="1">
        <v>2.2230000000000001E-6</v>
      </c>
      <c r="AF3" s="1">
        <v>4.2043000000000001E-7</v>
      </c>
      <c r="AG3" s="1">
        <v>2.0986999999999999E-4</v>
      </c>
      <c r="AH3" s="1">
        <v>1.7215000000000001E-2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8">
        <v>0</v>
      </c>
      <c r="AP3" s="1">
        <v>0</v>
      </c>
      <c r="AQ3" s="8">
        <v>0</v>
      </c>
      <c r="AR3" s="1">
        <v>0</v>
      </c>
      <c r="AS3" s="8">
        <v>0</v>
      </c>
      <c r="AT3" s="1">
        <v>0</v>
      </c>
      <c r="AU3" s="8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8">
        <v>0</v>
      </c>
      <c r="BD3" s="1">
        <v>0</v>
      </c>
      <c r="BE3" s="1">
        <v>0</v>
      </c>
      <c r="BF3" s="1">
        <v>0</v>
      </c>
      <c r="BG3" s="8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8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t="s">
        <v>78</v>
      </c>
      <c r="BV3" s="1">
        <v>0</v>
      </c>
      <c r="BW3" s="1">
        <v>1.0443</v>
      </c>
      <c r="BX3" s="1">
        <v>1.6367E-3</v>
      </c>
    </row>
    <row r="4" spans="1:76" x14ac:dyDescent="0.25">
      <c r="A4">
        <v>2</v>
      </c>
      <c r="B4" t="s">
        <v>76</v>
      </c>
      <c r="C4">
        <v>3</v>
      </c>
      <c r="D4">
        <v>-99</v>
      </c>
      <c r="E4">
        <v>-99</v>
      </c>
      <c r="F4">
        <v>-99</v>
      </c>
      <c r="G4">
        <v>12.0337</v>
      </c>
      <c r="H4">
        <v>4</v>
      </c>
      <c r="I4">
        <v>29.3</v>
      </c>
      <c r="J4">
        <v>3.6483599999999998E-2</v>
      </c>
      <c r="K4">
        <v>2.3413300000000001E-2</v>
      </c>
      <c r="L4" s="1">
        <v>-3.0756700000000002E-17</v>
      </c>
      <c r="M4" s="1">
        <v>-6.9654699999999998E-14</v>
      </c>
      <c r="N4" s="1">
        <v>1.9494999999999998E-2</v>
      </c>
      <c r="O4" s="1">
        <v>2.4973999999999998E-5</v>
      </c>
      <c r="P4" s="1">
        <v>1.2305999999999999E-8</v>
      </c>
      <c r="Q4" s="1">
        <v>1.4177E-3</v>
      </c>
      <c r="R4" s="1">
        <v>7.8427E-5</v>
      </c>
      <c r="S4" s="1">
        <v>8.7781000000000005E-5</v>
      </c>
      <c r="T4" s="1">
        <v>0</v>
      </c>
      <c r="U4" s="1">
        <v>0</v>
      </c>
      <c r="V4" s="1">
        <v>2.2860999999999999E-4</v>
      </c>
      <c r="W4" s="1">
        <v>0</v>
      </c>
      <c r="X4" s="1">
        <v>4.8323999999999997E-3</v>
      </c>
      <c r="Y4" s="1">
        <v>1.7385999999999999E-5</v>
      </c>
      <c r="Z4" s="1">
        <v>4.3004E-7</v>
      </c>
      <c r="AA4" s="1">
        <v>8.3749999999999995E-10</v>
      </c>
      <c r="AB4" s="1">
        <v>4.6622E-7</v>
      </c>
      <c r="AC4" s="1">
        <v>9.9679000000000002E-8</v>
      </c>
      <c r="AD4" s="1">
        <v>1.3890999999999999E-7</v>
      </c>
      <c r="AE4" s="1">
        <v>2.7655999999999998E-6</v>
      </c>
      <c r="AF4" s="1">
        <v>4.1483999999999997E-7</v>
      </c>
      <c r="AG4" s="1">
        <v>2.8151000000000001E-4</v>
      </c>
      <c r="AH4" s="1">
        <v>1.6625000000000001E-2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8">
        <v>0</v>
      </c>
      <c r="AP4" s="1">
        <v>0</v>
      </c>
      <c r="AQ4" s="8">
        <v>0</v>
      </c>
      <c r="AR4" s="1">
        <v>0</v>
      </c>
      <c r="AS4" s="8">
        <v>0</v>
      </c>
      <c r="AT4" s="1">
        <v>0</v>
      </c>
      <c r="AU4" s="8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8">
        <v>0</v>
      </c>
      <c r="BD4" s="1">
        <v>0</v>
      </c>
      <c r="BE4" s="1">
        <v>0</v>
      </c>
      <c r="BF4" s="1">
        <v>0</v>
      </c>
      <c r="BG4" s="8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8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t="s">
        <v>79</v>
      </c>
      <c r="BV4" s="1">
        <v>0</v>
      </c>
      <c r="BW4" s="1">
        <v>1.1185</v>
      </c>
      <c r="BX4" s="1">
        <v>1.8259999999999999E-3</v>
      </c>
    </row>
    <row r="5" spans="1:76" x14ac:dyDescent="0.25">
      <c r="A5">
        <v>2</v>
      </c>
      <c r="B5" t="s">
        <v>76</v>
      </c>
      <c r="C5">
        <v>4</v>
      </c>
      <c r="D5">
        <v>-99</v>
      </c>
      <c r="E5">
        <v>-99</v>
      </c>
      <c r="F5">
        <v>-99</v>
      </c>
      <c r="G5">
        <v>12.4871</v>
      </c>
      <c r="H5">
        <v>4</v>
      </c>
      <c r="I5">
        <v>30.2</v>
      </c>
      <c r="J5">
        <v>5.70342E-2</v>
      </c>
      <c r="K5">
        <v>6.4929500000000001E-2</v>
      </c>
      <c r="L5" s="1">
        <v>-8.7280099999999996E-15</v>
      </c>
      <c r="M5" s="1">
        <v>-7.9870699999999998E-12</v>
      </c>
      <c r="N5" s="1">
        <v>3.1866999999999999E-2</v>
      </c>
      <c r="O5" s="1">
        <v>3.9079000000000003E-5</v>
      </c>
      <c r="P5" s="1">
        <v>1.5564E-6</v>
      </c>
      <c r="Q5" s="1">
        <v>1.2721E-2</v>
      </c>
      <c r="R5" s="1">
        <v>2.4590999999999999E-5</v>
      </c>
      <c r="S5" s="1">
        <v>1.1828E-4</v>
      </c>
      <c r="T5" s="1">
        <v>7.9074999999999998E-5</v>
      </c>
      <c r="U5" s="1">
        <v>0</v>
      </c>
      <c r="V5" s="1">
        <v>5.0974999999999999E-5</v>
      </c>
      <c r="W5" s="1">
        <v>0</v>
      </c>
      <c r="X5" s="1">
        <v>8.5796E-6</v>
      </c>
      <c r="Y5" s="1">
        <v>2.7595999999999998E-6</v>
      </c>
      <c r="Z5" s="1">
        <v>3.9007E-7</v>
      </c>
      <c r="AA5" s="1">
        <v>8.38E-10</v>
      </c>
      <c r="AB5" s="1">
        <v>4.4336999999999996E-6</v>
      </c>
      <c r="AC5" s="1">
        <v>3.5436E-7</v>
      </c>
      <c r="AD5" s="1">
        <v>2.7424E-7</v>
      </c>
      <c r="AE5" s="1">
        <v>3.0731999999999998E-7</v>
      </c>
      <c r="AF5" s="1">
        <v>4.2029999999999999E-10</v>
      </c>
      <c r="AG5" s="1">
        <v>1.7501000000000001E-5</v>
      </c>
      <c r="AH5" s="1">
        <v>5.4290999999999999E-2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8">
        <v>0</v>
      </c>
      <c r="AP5" s="1">
        <v>0</v>
      </c>
      <c r="AQ5" s="8">
        <v>0</v>
      </c>
      <c r="AR5" s="1">
        <v>0</v>
      </c>
      <c r="AS5" s="8">
        <v>0</v>
      </c>
      <c r="AT5" s="1">
        <v>0</v>
      </c>
      <c r="AU5" s="8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8">
        <v>0</v>
      </c>
      <c r="BD5" s="1">
        <v>0</v>
      </c>
      <c r="BE5" s="1">
        <v>0</v>
      </c>
      <c r="BF5" s="1">
        <v>0</v>
      </c>
      <c r="BG5" s="8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8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t="s">
        <v>80</v>
      </c>
      <c r="BV5" s="1">
        <v>0</v>
      </c>
      <c r="BW5" s="1">
        <v>2.2258</v>
      </c>
      <c r="BX5" s="1">
        <v>2.8546000000000001E-3</v>
      </c>
    </row>
    <row r="6" spans="1:76" x14ac:dyDescent="0.25">
      <c r="A6">
        <v>2</v>
      </c>
      <c r="B6" t="s">
        <v>76</v>
      </c>
      <c r="C6">
        <v>5</v>
      </c>
      <c r="D6">
        <v>-99</v>
      </c>
      <c r="E6">
        <v>-99</v>
      </c>
      <c r="F6">
        <v>-99</v>
      </c>
      <c r="G6">
        <v>11.8001</v>
      </c>
      <c r="H6">
        <v>4</v>
      </c>
      <c r="I6">
        <v>29.8</v>
      </c>
      <c r="J6">
        <v>1.91927E-2</v>
      </c>
      <c r="K6">
        <v>1.3117200000000001E-2</v>
      </c>
      <c r="L6" s="1">
        <v>-1.9259599999999998E-15</v>
      </c>
      <c r="M6" s="1">
        <v>-7.8615199999999994E-12</v>
      </c>
      <c r="N6" s="1">
        <v>1.0491E-2</v>
      </c>
      <c r="O6" s="1">
        <v>1.4139E-5</v>
      </c>
      <c r="P6" s="1">
        <v>1.2302E-8</v>
      </c>
      <c r="Q6" s="1">
        <v>9.1153999999999996E-4</v>
      </c>
      <c r="R6" s="1">
        <v>3.3636000000000001E-5</v>
      </c>
      <c r="S6" s="1">
        <v>5.8182E-5</v>
      </c>
      <c r="T6" s="1">
        <v>0</v>
      </c>
      <c r="U6" s="1">
        <v>0</v>
      </c>
      <c r="V6" s="1">
        <v>5.0214999999999999E-5</v>
      </c>
      <c r="W6" s="1">
        <v>0</v>
      </c>
      <c r="X6" s="1">
        <v>2.3324000000000001E-3</v>
      </c>
      <c r="Y6" s="1">
        <v>6.9534999999999996E-6</v>
      </c>
      <c r="Z6" s="1">
        <v>2.0590000000000001E-7</v>
      </c>
      <c r="AA6" s="1">
        <v>8.3723000000000001E-10</v>
      </c>
      <c r="AB6" s="1">
        <v>5.6674000000000005E-10</v>
      </c>
      <c r="AC6" s="1">
        <v>7.2853999999999998E-8</v>
      </c>
      <c r="AD6" s="1">
        <v>1.4676E-7</v>
      </c>
      <c r="AE6" s="1">
        <v>8.4951000000000004E-7</v>
      </c>
      <c r="AF6" s="1">
        <v>1.24E-7</v>
      </c>
      <c r="AG6" s="1">
        <v>3.3303999999999998E-5</v>
      </c>
      <c r="AH6" s="1">
        <v>9.7379000000000007E-3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8">
        <v>0</v>
      </c>
      <c r="AP6" s="1">
        <v>0</v>
      </c>
      <c r="AQ6" s="8">
        <v>0</v>
      </c>
      <c r="AR6" s="1">
        <v>0</v>
      </c>
      <c r="AS6" s="8">
        <v>0</v>
      </c>
      <c r="AT6" s="1">
        <v>0</v>
      </c>
      <c r="AU6" s="8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8">
        <v>0</v>
      </c>
      <c r="BD6" s="1">
        <v>0</v>
      </c>
      <c r="BE6" s="1">
        <v>0</v>
      </c>
      <c r="BF6" s="1">
        <v>0</v>
      </c>
      <c r="BG6" s="8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8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t="s">
        <v>81</v>
      </c>
      <c r="BV6" s="1">
        <v>0</v>
      </c>
      <c r="BW6" s="1">
        <v>0.59153</v>
      </c>
      <c r="BX6" s="1">
        <v>9.6060000000000004E-4</v>
      </c>
    </row>
    <row r="7" spans="1:76" x14ac:dyDescent="0.25">
      <c r="A7">
        <v>2</v>
      </c>
      <c r="B7" t="s">
        <v>76</v>
      </c>
      <c r="C7">
        <v>6</v>
      </c>
      <c r="D7">
        <v>-99</v>
      </c>
      <c r="E7">
        <v>-99</v>
      </c>
      <c r="F7">
        <v>-99</v>
      </c>
      <c r="G7">
        <v>11.835900000000001</v>
      </c>
      <c r="H7">
        <v>4</v>
      </c>
      <c r="I7">
        <v>30.1</v>
      </c>
      <c r="J7">
        <v>2.1127799999999999E-2</v>
      </c>
      <c r="K7">
        <v>1.49354E-2</v>
      </c>
      <c r="L7" s="1">
        <v>-1.6656900000000001E-15</v>
      </c>
      <c r="M7" s="1">
        <v>-6.0025300000000003E-12</v>
      </c>
      <c r="N7" s="1">
        <v>1.1727E-2</v>
      </c>
      <c r="O7" s="1">
        <v>6.2150999999999995E-5</v>
      </c>
      <c r="P7" s="1">
        <v>1.2302999999999999E-8</v>
      </c>
      <c r="Q7" s="1">
        <v>1.1077999999999999E-3</v>
      </c>
      <c r="R7" s="1">
        <v>1.6592000000000001E-4</v>
      </c>
      <c r="S7" s="1">
        <v>8.3807999999999994E-5</v>
      </c>
      <c r="T7" s="1">
        <v>0</v>
      </c>
      <c r="U7" s="1">
        <v>4.2243000000000002E-5</v>
      </c>
      <c r="V7" s="1">
        <v>5.3118000000000002E-5</v>
      </c>
      <c r="W7" s="1">
        <v>0</v>
      </c>
      <c r="X7" s="1">
        <v>2.4697E-3</v>
      </c>
      <c r="Y7" s="1">
        <v>1.0930999999999999E-5</v>
      </c>
      <c r="Z7" s="1">
        <v>4.1855E-7</v>
      </c>
      <c r="AA7" s="1">
        <v>1.0959E-7</v>
      </c>
      <c r="AB7" s="1">
        <v>4.1075000000000002E-5</v>
      </c>
      <c r="AC7" s="1">
        <v>1.5240999999999999E-6</v>
      </c>
      <c r="AD7" s="1">
        <v>7.6878000000000003E-7</v>
      </c>
      <c r="AE7" s="1">
        <v>9.9778000000000008E-7</v>
      </c>
      <c r="AF7" s="1">
        <v>3.2366999999999999E-7</v>
      </c>
      <c r="AG7" s="1">
        <v>1.4920999999999999E-4</v>
      </c>
      <c r="AH7" s="1">
        <v>1.0881E-2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8">
        <v>0</v>
      </c>
      <c r="AP7" s="1">
        <v>0</v>
      </c>
      <c r="AQ7" s="8">
        <v>0</v>
      </c>
      <c r="AR7" s="1">
        <v>0</v>
      </c>
      <c r="AS7" s="8">
        <v>0</v>
      </c>
      <c r="AT7" s="1">
        <v>0</v>
      </c>
      <c r="AU7" s="8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8">
        <v>0</v>
      </c>
      <c r="BD7" s="1">
        <v>0</v>
      </c>
      <c r="BE7" s="1">
        <v>0</v>
      </c>
      <c r="BF7" s="1">
        <v>0</v>
      </c>
      <c r="BG7" s="8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8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t="s">
        <v>82</v>
      </c>
      <c r="BV7" s="1">
        <v>0</v>
      </c>
      <c r="BW7" s="1">
        <v>0.67927999999999999</v>
      </c>
      <c r="BX7" s="1">
        <v>1.0574E-3</v>
      </c>
    </row>
    <row r="8" spans="1:76" x14ac:dyDescent="0.25">
      <c r="A8">
        <v>2</v>
      </c>
      <c r="B8" t="s">
        <v>76</v>
      </c>
      <c r="C8">
        <v>7</v>
      </c>
      <c r="D8">
        <v>-99</v>
      </c>
      <c r="E8">
        <v>-99</v>
      </c>
      <c r="F8">
        <v>-99</v>
      </c>
      <c r="G8">
        <v>11.7773</v>
      </c>
      <c r="H8">
        <v>4</v>
      </c>
      <c r="I8">
        <v>30.1</v>
      </c>
      <c r="J8">
        <v>1.71662E-2</v>
      </c>
      <c r="K8">
        <v>1.25875E-2</v>
      </c>
      <c r="L8" s="1">
        <v>-3.09965E-16</v>
      </c>
      <c r="M8" s="1">
        <v>-1.3354100000000001E-12</v>
      </c>
      <c r="N8" s="1">
        <v>9.6682999999999995E-3</v>
      </c>
      <c r="O8" s="1">
        <v>1.5438E-5</v>
      </c>
      <c r="P8" s="1">
        <v>1.2652E-6</v>
      </c>
      <c r="Q8" s="1">
        <v>1.0169000000000001E-3</v>
      </c>
      <c r="R8" s="1">
        <v>3.4783000000000002E-5</v>
      </c>
      <c r="S8" s="1">
        <v>6.2216000000000002E-5</v>
      </c>
      <c r="T8" s="1">
        <v>0</v>
      </c>
      <c r="U8" s="1">
        <v>0</v>
      </c>
      <c r="V8" s="1">
        <v>5.0435000000000001E-5</v>
      </c>
      <c r="W8" s="1">
        <v>0</v>
      </c>
      <c r="X8" s="1">
        <v>1.8548E-3</v>
      </c>
      <c r="Y8" s="1">
        <v>1.1539000000000001E-5</v>
      </c>
      <c r="Z8" s="1">
        <v>1.2118999999999999E-7</v>
      </c>
      <c r="AA8" s="1">
        <v>8.3722000000000003E-10</v>
      </c>
      <c r="AB8" s="1">
        <v>1.5994999999999998E-5</v>
      </c>
      <c r="AC8" s="1">
        <v>6.2966999999999997E-8</v>
      </c>
      <c r="AD8" s="1">
        <v>1.0251E-7</v>
      </c>
      <c r="AE8" s="1">
        <v>6.0185999999999996E-7</v>
      </c>
      <c r="AF8" s="1">
        <v>3.6771E-7</v>
      </c>
      <c r="AG8" s="1">
        <v>1.7984000000000001E-4</v>
      </c>
      <c r="AH8" s="1">
        <v>9.4213999999999999E-3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8">
        <v>0</v>
      </c>
      <c r="AP8" s="1">
        <v>0</v>
      </c>
      <c r="AQ8" s="8">
        <v>0</v>
      </c>
      <c r="AR8" s="1">
        <v>0</v>
      </c>
      <c r="AS8" s="8">
        <v>0</v>
      </c>
      <c r="AT8" s="1">
        <v>0</v>
      </c>
      <c r="AU8" s="8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8">
        <v>0</v>
      </c>
      <c r="BD8" s="1">
        <v>0</v>
      </c>
      <c r="BE8" s="1">
        <v>0</v>
      </c>
      <c r="BF8" s="1">
        <v>0</v>
      </c>
      <c r="BG8" s="8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8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t="s">
        <v>83</v>
      </c>
      <c r="BV8" s="1">
        <v>0</v>
      </c>
      <c r="BW8" s="1">
        <v>0.55752999999999997</v>
      </c>
      <c r="BX8" s="1">
        <v>8.5917000000000003E-4</v>
      </c>
    </row>
    <row r="9" spans="1:76" x14ac:dyDescent="0.25">
      <c r="A9">
        <v>2</v>
      </c>
      <c r="B9" t="s">
        <v>76</v>
      </c>
      <c r="C9">
        <v>8</v>
      </c>
      <c r="D9">
        <v>-99</v>
      </c>
      <c r="E9">
        <v>-99</v>
      </c>
      <c r="F9">
        <v>-99</v>
      </c>
      <c r="G9">
        <v>12.3263</v>
      </c>
      <c r="H9">
        <v>4</v>
      </c>
      <c r="I9">
        <v>29.6</v>
      </c>
      <c r="J9">
        <v>3.7103299999999999E-2</v>
      </c>
      <c r="K9">
        <v>4.59496E-2</v>
      </c>
      <c r="L9" s="1">
        <v>-3.0314799999999999E-14</v>
      </c>
      <c r="M9" s="1">
        <v>-4.2900100000000001E-11</v>
      </c>
      <c r="N9" s="1">
        <v>1.2433E-2</v>
      </c>
      <c r="O9" s="1">
        <v>1.7592999999999999E-5</v>
      </c>
      <c r="P9" s="1">
        <v>1.482E-6</v>
      </c>
      <c r="Q9" s="1">
        <v>1.2437999999999999E-2</v>
      </c>
      <c r="R9" s="1">
        <v>2.8325000000000001E-5</v>
      </c>
      <c r="S9" s="1">
        <v>5.8096000000000001E-5</v>
      </c>
      <c r="T9" s="1">
        <v>5.3675999999999999E-5</v>
      </c>
      <c r="U9" s="1">
        <v>0</v>
      </c>
      <c r="V9" s="1">
        <v>5.0358999999999997E-5</v>
      </c>
      <c r="W9" s="1">
        <v>0</v>
      </c>
      <c r="X9" s="1">
        <v>2.9981999999999999E-6</v>
      </c>
      <c r="Y9" s="1">
        <v>2.7505000000000002E-6</v>
      </c>
      <c r="Z9" s="1">
        <v>1.0045E-7</v>
      </c>
      <c r="AA9" s="1">
        <v>8.3762000000000005E-10</v>
      </c>
      <c r="AB9" s="1">
        <v>4.6933999999999998E-6</v>
      </c>
      <c r="AC9" s="1">
        <v>1.0658000000000001E-7</v>
      </c>
      <c r="AD9" s="1">
        <v>2.4305E-7</v>
      </c>
      <c r="AE9" s="1">
        <v>1.8071999999999999E-7</v>
      </c>
      <c r="AF9" s="1">
        <v>4.2011000000000001E-10</v>
      </c>
      <c r="AG9" s="1">
        <v>1.7159E-4</v>
      </c>
      <c r="AH9" s="1">
        <v>3.4937999999999997E-2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8">
        <v>0</v>
      </c>
      <c r="AP9" s="1">
        <v>0</v>
      </c>
      <c r="AQ9" s="8">
        <v>0</v>
      </c>
      <c r="AR9" s="1">
        <v>0</v>
      </c>
      <c r="AS9" s="8">
        <v>0</v>
      </c>
      <c r="AT9" s="1">
        <v>0</v>
      </c>
      <c r="AU9" s="8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8">
        <v>0</v>
      </c>
      <c r="BD9" s="1">
        <v>0</v>
      </c>
      <c r="BE9" s="1">
        <v>0</v>
      </c>
      <c r="BF9" s="1">
        <v>0</v>
      </c>
      <c r="BG9" s="8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8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t="s">
        <v>84</v>
      </c>
      <c r="BV9" s="1">
        <v>0</v>
      </c>
      <c r="BW9" s="1">
        <v>1.4356</v>
      </c>
      <c r="BX9" s="1">
        <v>1.8569999999999999E-3</v>
      </c>
    </row>
    <row r="10" spans="1:76" x14ac:dyDescent="0.25">
      <c r="A10">
        <v>2</v>
      </c>
      <c r="B10" t="s">
        <v>76</v>
      </c>
      <c r="C10">
        <v>9</v>
      </c>
      <c r="D10">
        <v>-99</v>
      </c>
      <c r="E10">
        <v>-99</v>
      </c>
      <c r="F10">
        <v>-99</v>
      </c>
      <c r="G10">
        <v>11.655099999999999</v>
      </c>
      <c r="H10">
        <v>4</v>
      </c>
      <c r="I10">
        <v>30.2</v>
      </c>
      <c r="J10">
        <v>1.2391599999999999E-2</v>
      </c>
      <c r="K10">
        <v>9.5699800000000005E-3</v>
      </c>
      <c r="L10" s="1">
        <v>-1.4861600000000001E-15</v>
      </c>
      <c r="M10" s="1">
        <v>-8.6076700000000006E-12</v>
      </c>
      <c r="N10" s="1">
        <v>6.7786000000000001E-3</v>
      </c>
      <c r="O10" s="1">
        <v>1.1167E-5</v>
      </c>
      <c r="P10" s="1">
        <v>1.2301E-8</v>
      </c>
      <c r="Q10" s="1">
        <v>9.6460000000000003E-4</v>
      </c>
      <c r="R10" s="1">
        <v>1.9511999999999999E-5</v>
      </c>
      <c r="S10" s="1">
        <v>4.9994000000000003E-5</v>
      </c>
      <c r="T10" s="1">
        <v>0</v>
      </c>
      <c r="U10" s="1">
        <v>0</v>
      </c>
      <c r="V10" s="1">
        <v>5.4823E-5</v>
      </c>
      <c r="W10" s="1">
        <v>0</v>
      </c>
      <c r="X10" s="1">
        <v>1.2608000000000001E-3</v>
      </c>
      <c r="Y10" s="1">
        <v>6.46E-6</v>
      </c>
      <c r="Z10" s="1">
        <v>2.1605000000000001E-7</v>
      </c>
      <c r="AA10" s="1">
        <v>1.2727E-7</v>
      </c>
      <c r="AB10" s="1">
        <v>1.2208E-6</v>
      </c>
      <c r="AC10" s="1">
        <v>2.0352E-6</v>
      </c>
      <c r="AD10" s="1">
        <v>1.077E-6</v>
      </c>
      <c r="AE10" s="1">
        <v>2.6324999999999998E-7</v>
      </c>
      <c r="AF10" s="1">
        <v>4.1987000000000002E-10</v>
      </c>
      <c r="AG10" s="1">
        <v>1.9148E-4</v>
      </c>
      <c r="AH10" s="1">
        <v>7.0679999999999996E-3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8">
        <v>0</v>
      </c>
      <c r="AP10" s="1">
        <v>0</v>
      </c>
      <c r="AQ10" s="8">
        <v>0</v>
      </c>
      <c r="AR10" s="1">
        <v>0</v>
      </c>
      <c r="AS10" s="8">
        <v>0</v>
      </c>
      <c r="AT10" s="1">
        <v>0</v>
      </c>
      <c r="AU10" s="8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8">
        <v>0</v>
      </c>
      <c r="BD10" s="1">
        <v>0</v>
      </c>
      <c r="BE10" s="1">
        <v>0</v>
      </c>
      <c r="BF10" s="1">
        <v>0</v>
      </c>
      <c r="BG10" s="8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8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t="s">
        <v>85</v>
      </c>
      <c r="BV10" s="1">
        <v>0</v>
      </c>
      <c r="BW10" s="1">
        <v>0.4118</v>
      </c>
      <c r="BX10" s="1">
        <v>6.202E-4</v>
      </c>
    </row>
    <row r="11" spans="1:76" x14ac:dyDescent="0.25">
      <c r="A11">
        <v>2</v>
      </c>
      <c r="B11" t="s">
        <v>76</v>
      </c>
      <c r="C11">
        <v>10</v>
      </c>
      <c r="D11">
        <v>-99</v>
      </c>
      <c r="E11">
        <v>-99</v>
      </c>
      <c r="F11">
        <v>-99</v>
      </c>
      <c r="G11">
        <v>11.685600000000001</v>
      </c>
      <c r="H11">
        <v>4</v>
      </c>
      <c r="I11">
        <v>29.6</v>
      </c>
      <c r="J11">
        <v>1.33189E-2</v>
      </c>
      <c r="K11">
        <v>1.01487E-2</v>
      </c>
      <c r="L11" s="1">
        <v>-3.6063499999999999E-15</v>
      </c>
      <c r="M11" s="1">
        <v>-1.9612599999999999E-11</v>
      </c>
      <c r="N11" s="1">
        <v>7.2835E-3</v>
      </c>
      <c r="O11" s="1">
        <v>3.6457E-5</v>
      </c>
      <c r="P11" s="1">
        <v>1.668E-6</v>
      </c>
      <c r="Q11" s="1">
        <v>9.8284999999999996E-4</v>
      </c>
      <c r="R11" s="1">
        <v>2.4797999999999999E-5</v>
      </c>
      <c r="S11" s="1">
        <v>6.0745000000000002E-5</v>
      </c>
      <c r="T11" s="1">
        <v>0</v>
      </c>
      <c r="U11" s="1">
        <v>4.3890000000000002E-5</v>
      </c>
      <c r="V11" s="1">
        <v>7.0986000000000001E-5</v>
      </c>
      <c r="W11" s="1">
        <v>0</v>
      </c>
      <c r="X11" s="1">
        <v>1.3472E-3</v>
      </c>
      <c r="Y11" s="1">
        <v>7.6579E-6</v>
      </c>
      <c r="Z11" s="1">
        <v>3.4751000000000002E-7</v>
      </c>
      <c r="AA11" s="1">
        <v>1.2055E-7</v>
      </c>
      <c r="AB11" s="1">
        <v>1.7946999999999999E-4</v>
      </c>
      <c r="AC11" s="1">
        <v>1.6196999999999999E-7</v>
      </c>
      <c r="AD11" s="1">
        <v>3.1604000000000002E-7</v>
      </c>
      <c r="AE11" s="1">
        <v>4.3469999999999999E-7</v>
      </c>
      <c r="AF11" s="1">
        <v>2.3418E-7</v>
      </c>
      <c r="AG11" s="1">
        <v>2.0481000000000001E-4</v>
      </c>
      <c r="AH11" s="1">
        <v>7.2814999999999998E-3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8">
        <v>0</v>
      </c>
      <c r="AP11" s="1">
        <v>0</v>
      </c>
      <c r="AQ11" s="8">
        <v>0</v>
      </c>
      <c r="AR11" s="1">
        <v>0</v>
      </c>
      <c r="AS11" s="8">
        <v>0</v>
      </c>
      <c r="AT11" s="1">
        <v>0</v>
      </c>
      <c r="AU11" s="8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8">
        <v>0</v>
      </c>
      <c r="BD11" s="1">
        <v>0</v>
      </c>
      <c r="BE11" s="1">
        <v>0</v>
      </c>
      <c r="BF11" s="1">
        <v>0</v>
      </c>
      <c r="BG11" s="8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8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t="s">
        <v>86</v>
      </c>
      <c r="BV11" s="1">
        <v>0</v>
      </c>
      <c r="BW11" s="1">
        <v>0.46195000000000003</v>
      </c>
      <c r="BX11" s="1">
        <v>6.6660999999999999E-4</v>
      </c>
    </row>
    <row r="12" spans="1:76" x14ac:dyDescent="0.25">
      <c r="A12">
        <v>2</v>
      </c>
      <c r="B12" t="s">
        <v>76</v>
      </c>
      <c r="C12">
        <v>11</v>
      </c>
      <c r="D12">
        <v>-99</v>
      </c>
      <c r="E12">
        <v>-99</v>
      </c>
      <c r="F12">
        <v>-99</v>
      </c>
      <c r="G12">
        <v>11.6309</v>
      </c>
      <c r="H12">
        <v>4</v>
      </c>
      <c r="I12">
        <v>31.4</v>
      </c>
      <c r="J12">
        <v>1.2988E-2</v>
      </c>
      <c r="K12">
        <v>9.9162399999999998E-3</v>
      </c>
      <c r="L12" s="1">
        <v>8.7754999999999993E-18</v>
      </c>
      <c r="M12" s="1">
        <v>4.9346200000000002E-14</v>
      </c>
      <c r="N12" s="1">
        <v>6.8089999999999999E-3</v>
      </c>
      <c r="O12" s="1">
        <v>1.26E-5</v>
      </c>
      <c r="P12" s="1">
        <v>2.4519000000000002E-6</v>
      </c>
      <c r="Q12" s="1">
        <v>1.0597E-3</v>
      </c>
      <c r="R12" s="1">
        <v>1.8627E-5</v>
      </c>
      <c r="S12" s="1">
        <v>7.2226999999999998E-5</v>
      </c>
      <c r="T12" s="1">
        <v>0</v>
      </c>
      <c r="U12" s="1">
        <v>0</v>
      </c>
      <c r="V12" s="1">
        <v>5.6558000000000003E-5</v>
      </c>
      <c r="W12" s="1">
        <v>0</v>
      </c>
      <c r="X12" s="1">
        <v>1.3734999999999999E-3</v>
      </c>
      <c r="Y12" s="1">
        <v>6.7917999999999999E-6</v>
      </c>
      <c r="Z12" s="1">
        <v>1.9371000000000001E-7</v>
      </c>
      <c r="AA12" s="1">
        <v>8.3715000000000005E-10</v>
      </c>
      <c r="AB12" s="1">
        <v>6.1342999999999999E-5</v>
      </c>
      <c r="AC12" s="1">
        <v>1.2274E-7</v>
      </c>
      <c r="AD12" s="1">
        <v>2.2884E-7</v>
      </c>
      <c r="AE12" s="1">
        <v>2.7314999999999998E-7</v>
      </c>
      <c r="AF12" s="1">
        <v>2.2509000000000001E-7</v>
      </c>
      <c r="AG12" s="1">
        <v>2.5142E-6</v>
      </c>
      <c r="AH12" s="1">
        <v>7.2951999999999999E-3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8">
        <v>0</v>
      </c>
      <c r="AP12" s="1">
        <v>0</v>
      </c>
      <c r="AQ12" s="8">
        <v>0</v>
      </c>
      <c r="AR12" s="1">
        <v>0</v>
      </c>
      <c r="AS12" s="8">
        <v>0</v>
      </c>
      <c r="AT12" s="1">
        <v>0</v>
      </c>
      <c r="AU12" s="8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8">
        <v>0</v>
      </c>
      <c r="BD12" s="1">
        <v>0</v>
      </c>
      <c r="BE12" s="1">
        <v>0</v>
      </c>
      <c r="BF12" s="1">
        <v>0</v>
      </c>
      <c r="BG12" s="8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8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t="s">
        <v>87</v>
      </c>
      <c r="BV12" s="1">
        <v>0</v>
      </c>
      <c r="BW12" s="1">
        <v>0.4204</v>
      </c>
      <c r="BX12" s="1">
        <v>6.5005E-4</v>
      </c>
    </row>
    <row r="13" spans="1:76" x14ac:dyDescent="0.25">
      <c r="A13">
        <v>2</v>
      </c>
      <c r="B13" t="s">
        <v>76</v>
      </c>
      <c r="C13">
        <v>12</v>
      </c>
      <c r="D13">
        <v>-99</v>
      </c>
      <c r="E13">
        <v>-99</v>
      </c>
      <c r="F13">
        <v>-99</v>
      </c>
      <c r="G13">
        <v>11.7521</v>
      </c>
      <c r="H13">
        <v>4</v>
      </c>
      <c r="I13">
        <v>29.7</v>
      </c>
      <c r="J13">
        <v>9.9563900000000007E-3</v>
      </c>
      <c r="K13">
        <v>1.1855299999999999E-2</v>
      </c>
      <c r="L13" s="1">
        <v>-1.57799E-17</v>
      </c>
      <c r="M13" s="1">
        <v>-8.2776700000000003E-14</v>
      </c>
      <c r="N13" s="1">
        <v>4.8512E-3</v>
      </c>
      <c r="O13" s="1">
        <v>8.8440000000000004E-6</v>
      </c>
      <c r="P13" s="1">
        <v>1.2301E-8</v>
      </c>
      <c r="Q13" s="1">
        <v>2.4862999999999999E-3</v>
      </c>
      <c r="R13" s="1">
        <v>2.2870999999999998E-5</v>
      </c>
      <c r="S13" s="1">
        <v>2.6896E-4</v>
      </c>
      <c r="T13" s="1">
        <v>5.2823999999999996E-6</v>
      </c>
      <c r="U13" s="1">
        <v>0</v>
      </c>
      <c r="V13" s="1">
        <v>5.728E-5</v>
      </c>
      <c r="W13" s="1">
        <v>5.5222000000000001E-5</v>
      </c>
      <c r="X13" s="1">
        <v>1.5956E-4</v>
      </c>
      <c r="Y13" s="1">
        <v>2.5546000000000001E-6</v>
      </c>
      <c r="Z13" s="1">
        <v>4.2737000000000001E-8</v>
      </c>
      <c r="AA13" s="1">
        <v>8.3715000000000005E-10</v>
      </c>
      <c r="AB13" s="1">
        <v>7.8322999999999995E-7</v>
      </c>
      <c r="AC13" s="1">
        <v>7.5634000000000001E-8</v>
      </c>
      <c r="AD13" s="1">
        <v>1.8846000000000001E-7</v>
      </c>
      <c r="AE13" s="1">
        <v>3.3269E-7</v>
      </c>
      <c r="AF13" s="1">
        <v>4.1988E-10</v>
      </c>
      <c r="AG13" s="1">
        <v>3.7296999999999997E-4</v>
      </c>
      <c r="AH13" s="1">
        <v>8.6139000000000007E-3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8">
        <v>0</v>
      </c>
      <c r="AP13" s="1">
        <v>0</v>
      </c>
      <c r="AQ13" s="8">
        <v>0</v>
      </c>
      <c r="AR13" s="1">
        <v>0</v>
      </c>
      <c r="AS13" s="8">
        <v>0</v>
      </c>
      <c r="AT13" s="1">
        <v>0</v>
      </c>
      <c r="AU13" s="8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8">
        <v>0</v>
      </c>
      <c r="BD13" s="1">
        <v>0</v>
      </c>
      <c r="BE13" s="1">
        <v>0</v>
      </c>
      <c r="BF13" s="1">
        <v>0</v>
      </c>
      <c r="BG13" s="8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8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t="s">
        <v>88</v>
      </c>
      <c r="BV13" s="1">
        <v>0</v>
      </c>
      <c r="BW13" s="1">
        <v>0.41832000000000003</v>
      </c>
      <c r="BX13" s="1">
        <v>4.9832000000000001E-4</v>
      </c>
    </row>
    <row r="14" spans="1:76" x14ac:dyDescent="0.25">
      <c r="A14">
        <v>2</v>
      </c>
      <c r="B14" t="s">
        <v>76</v>
      </c>
      <c r="C14">
        <v>13</v>
      </c>
      <c r="D14">
        <v>-99</v>
      </c>
      <c r="E14">
        <v>-99</v>
      </c>
      <c r="F14">
        <v>-99</v>
      </c>
      <c r="G14">
        <v>11.5318</v>
      </c>
      <c r="H14">
        <v>4</v>
      </c>
      <c r="I14">
        <v>29.9</v>
      </c>
      <c r="J14">
        <v>9.38136E-3</v>
      </c>
      <c r="K14">
        <v>7.2841800000000003E-3</v>
      </c>
      <c r="L14" s="1">
        <v>-8.0296600000000002E-17</v>
      </c>
      <c r="M14" s="1">
        <v>-6.0975200000000005E-13</v>
      </c>
      <c r="N14" s="1">
        <v>5.2556E-3</v>
      </c>
      <c r="O14" s="1">
        <v>9.8004000000000002E-6</v>
      </c>
      <c r="P14" s="1">
        <v>1.2299999999999999E-8</v>
      </c>
      <c r="Q14" s="1">
        <v>7.0551999999999995E-4</v>
      </c>
      <c r="R14" s="1">
        <v>1.7889000000000001E-5</v>
      </c>
      <c r="S14" s="1">
        <v>5.1177000000000001E-5</v>
      </c>
      <c r="T14" s="1">
        <v>0</v>
      </c>
      <c r="U14" s="1">
        <v>0</v>
      </c>
      <c r="V14" s="1">
        <v>5.4855999999999998E-5</v>
      </c>
      <c r="W14" s="1">
        <v>0</v>
      </c>
      <c r="X14" s="1">
        <v>9.3860999999999999E-4</v>
      </c>
      <c r="Y14" s="1">
        <v>5.3797999999999997E-6</v>
      </c>
      <c r="Z14" s="1">
        <v>5.6896000000000002E-8</v>
      </c>
      <c r="AA14" s="1">
        <v>8.7808000000000001E-8</v>
      </c>
      <c r="AB14" s="1">
        <v>2.6309000000000001E-6</v>
      </c>
      <c r="AC14" s="1">
        <v>1.5021E-6</v>
      </c>
      <c r="AD14" s="1">
        <v>8.0793000000000001E-7</v>
      </c>
      <c r="AE14" s="1">
        <v>1.4747000000000001E-7</v>
      </c>
      <c r="AF14" s="1">
        <v>1.2219000000000001E-7</v>
      </c>
      <c r="AG14" s="1">
        <v>4.1624000000000001E-4</v>
      </c>
      <c r="AH14" s="1">
        <v>5.1463999999999998E-3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8">
        <v>0</v>
      </c>
      <c r="AP14" s="1">
        <v>0</v>
      </c>
      <c r="AQ14" s="8">
        <v>0</v>
      </c>
      <c r="AR14" s="1">
        <v>0</v>
      </c>
      <c r="AS14" s="8">
        <v>0</v>
      </c>
      <c r="AT14" s="1">
        <v>0</v>
      </c>
      <c r="AU14" s="8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8">
        <v>0</v>
      </c>
      <c r="BD14" s="1">
        <v>0</v>
      </c>
      <c r="BE14" s="1">
        <v>0</v>
      </c>
      <c r="BF14" s="1">
        <v>0</v>
      </c>
      <c r="BG14" s="8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8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t="s">
        <v>89</v>
      </c>
      <c r="BV14" s="1">
        <v>0</v>
      </c>
      <c r="BW14" s="1">
        <v>0.33167000000000002</v>
      </c>
      <c r="BX14" s="1">
        <v>4.6954000000000001E-4</v>
      </c>
    </row>
    <row r="15" spans="1:76" x14ac:dyDescent="0.25">
      <c r="A15">
        <v>2</v>
      </c>
      <c r="B15" t="s">
        <v>76</v>
      </c>
      <c r="C15">
        <v>14</v>
      </c>
      <c r="D15">
        <v>-99</v>
      </c>
      <c r="E15">
        <v>-99</v>
      </c>
      <c r="F15">
        <v>-99</v>
      </c>
      <c r="G15">
        <v>11.4811</v>
      </c>
      <c r="H15">
        <v>4</v>
      </c>
      <c r="I15">
        <v>29.3</v>
      </c>
      <c r="J15">
        <v>8.8392799999999997E-3</v>
      </c>
      <c r="K15">
        <v>6.2427100000000003E-3</v>
      </c>
      <c r="L15" s="1">
        <v>-2.9819800000000002E-17</v>
      </c>
      <c r="M15" s="1">
        <v>-2.55006E-13</v>
      </c>
      <c r="N15" s="1">
        <v>5.0423000000000004E-3</v>
      </c>
      <c r="O15" s="1">
        <v>2.796E-5</v>
      </c>
      <c r="P15" s="1">
        <v>6.7693999999999999E-6</v>
      </c>
      <c r="Q15" s="1">
        <v>3.9355999999999999E-4</v>
      </c>
      <c r="R15" s="1">
        <v>2.0537E-5</v>
      </c>
      <c r="S15" s="1">
        <v>5.7862999999999998E-5</v>
      </c>
      <c r="T15" s="1">
        <v>0</v>
      </c>
      <c r="U15" s="1">
        <v>4.3034999999999997E-5</v>
      </c>
      <c r="V15" s="1">
        <v>5.6969000000000003E-5</v>
      </c>
      <c r="W15" s="1">
        <v>0</v>
      </c>
      <c r="X15" s="1">
        <v>9.4156000000000003E-4</v>
      </c>
      <c r="Y15" s="1">
        <v>4.8967000000000001E-6</v>
      </c>
      <c r="Z15" s="1">
        <v>3.6722999999999999E-7</v>
      </c>
      <c r="AA15" s="1">
        <v>3.1095000000000001E-7</v>
      </c>
      <c r="AB15" s="1">
        <v>3.1430999999999999E-4</v>
      </c>
      <c r="AC15" s="1">
        <v>4.9391000000000001E-7</v>
      </c>
      <c r="AD15" s="1">
        <v>6.4425999999999997E-7</v>
      </c>
      <c r="AE15" s="1">
        <v>3.1716999999999997E-7</v>
      </c>
      <c r="AF15" s="1">
        <v>2.3229E-7</v>
      </c>
      <c r="AG15" s="1">
        <v>5.4775999999999999E-5</v>
      </c>
      <c r="AH15" s="1">
        <v>4.3581999999999996E-3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8">
        <v>0</v>
      </c>
      <c r="AP15" s="1">
        <v>0</v>
      </c>
      <c r="AQ15" s="8">
        <v>0</v>
      </c>
      <c r="AR15" s="1">
        <v>0</v>
      </c>
      <c r="AS15" s="8">
        <v>0</v>
      </c>
      <c r="AT15" s="1">
        <v>0</v>
      </c>
      <c r="AU15" s="8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8">
        <v>0</v>
      </c>
      <c r="BD15" s="1">
        <v>0</v>
      </c>
      <c r="BE15" s="1">
        <v>0</v>
      </c>
      <c r="BF15" s="1">
        <v>0</v>
      </c>
      <c r="BG15" s="8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8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t="s">
        <v>90</v>
      </c>
      <c r="BV15" s="1">
        <v>0</v>
      </c>
      <c r="BW15" s="1">
        <v>0.31605</v>
      </c>
      <c r="BX15" s="1">
        <v>4.4241000000000001E-4</v>
      </c>
    </row>
    <row r="16" spans="1:76" x14ac:dyDescent="0.25">
      <c r="A16">
        <v>2</v>
      </c>
      <c r="B16" t="s">
        <v>76</v>
      </c>
      <c r="C16">
        <v>15</v>
      </c>
      <c r="D16">
        <v>-99</v>
      </c>
      <c r="E16">
        <v>-99</v>
      </c>
      <c r="F16">
        <v>-99</v>
      </c>
      <c r="G16">
        <v>11.508100000000001</v>
      </c>
      <c r="H16">
        <v>4</v>
      </c>
      <c r="I16">
        <v>30.7</v>
      </c>
      <c r="J16">
        <v>9.5336699999999993E-3</v>
      </c>
      <c r="K16">
        <v>7.2730700000000004E-3</v>
      </c>
      <c r="L16" s="1">
        <v>-2.13113E-16</v>
      </c>
      <c r="M16" s="1">
        <v>-1.61031E-12</v>
      </c>
      <c r="N16" s="1">
        <v>5.3600000000000002E-3</v>
      </c>
      <c r="O16" s="1">
        <v>9.6724999999999993E-6</v>
      </c>
      <c r="P16" s="1">
        <v>1.2299999999999999E-8</v>
      </c>
      <c r="Q16" s="1">
        <v>6.6383999999999996E-4</v>
      </c>
      <c r="R16" s="1">
        <v>1.5577999999999999E-5</v>
      </c>
      <c r="S16" s="1">
        <v>5.1149000000000001E-5</v>
      </c>
      <c r="T16" s="1">
        <v>0</v>
      </c>
      <c r="U16" s="1">
        <v>0</v>
      </c>
      <c r="V16" s="1">
        <v>5.4985000000000003E-5</v>
      </c>
      <c r="W16" s="1">
        <v>0</v>
      </c>
      <c r="X16" s="1">
        <v>9.6382E-4</v>
      </c>
      <c r="Y16" s="1">
        <v>4.1644000000000003E-6</v>
      </c>
      <c r="Z16" s="1">
        <v>1.0712E-7</v>
      </c>
      <c r="AA16" s="1">
        <v>8.3711000000000002E-10</v>
      </c>
      <c r="AB16" s="1">
        <v>6.0785999999999997E-5</v>
      </c>
      <c r="AC16" s="1">
        <v>4.3788E-7</v>
      </c>
      <c r="AD16" s="1">
        <v>3.2305000000000002E-7</v>
      </c>
      <c r="AE16" s="1">
        <v>1.4212E-7</v>
      </c>
      <c r="AF16" s="1">
        <v>1.3003999999999999E-7</v>
      </c>
      <c r="AG16" s="1">
        <v>3.5131000000000002E-4</v>
      </c>
      <c r="AH16" s="1">
        <v>5.1609000000000004E-3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8">
        <v>0</v>
      </c>
      <c r="AP16" s="1">
        <v>0</v>
      </c>
      <c r="AQ16" s="8">
        <v>0</v>
      </c>
      <c r="AR16" s="1">
        <v>0</v>
      </c>
      <c r="AS16" s="8">
        <v>0</v>
      </c>
      <c r="AT16" s="1">
        <v>0</v>
      </c>
      <c r="AU16" s="8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8">
        <v>0</v>
      </c>
      <c r="BD16" s="1">
        <v>0</v>
      </c>
      <c r="BE16" s="1">
        <v>0</v>
      </c>
      <c r="BF16" s="1">
        <v>0</v>
      </c>
      <c r="BG16" s="8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8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t="s">
        <v>91</v>
      </c>
      <c r="BV16" s="1">
        <v>0</v>
      </c>
      <c r="BW16" s="1">
        <v>0.33589999999999998</v>
      </c>
      <c r="BX16" s="1">
        <v>4.7716000000000002E-4</v>
      </c>
    </row>
    <row r="17" spans="1:76" x14ac:dyDescent="0.25">
      <c r="A17">
        <v>2</v>
      </c>
      <c r="B17" t="s">
        <v>76</v>
      </c>
      <c r="C17">
        <v>16</v>
      </c>
      <c r="D17">
        <v>-99</v>
      </c>
      <c r="E17">
        <v>-99</v>
      </c>
      <c r="F17">
        <v>-99</v>
      </c>
      <c r="G17">
        <v>11.575799999999999</v>
      </c>
      <c r="H17">
        <v>4</v>
      </c>
      <c r="I17">
        <v>28.1</v>
      </c>
      <c r="J17">
        <v>7.1377999999999997E-3</v>
      </c>
      <c r="K17">
        <v>7.1797900000000001E-3</v>
      </c>
      <c r="L17" s="1">
        <v>-1.60963E-17</v>
      </c>
      <c r="M17" s="1">
        <v>-1.37989E-13</v>
      </c>
      <c r="N17" s="1">
        <v>3.1327999999999998E-3</v>
      </c>
      <c r="O17" s="1">
        <v>6.4309999999999999E-6</v>
      </c>
      <c r="P17" s="1">
        <v>1.2299999999999999E-8</v>
      </c>
      <c r="Q17" s="1">
        <v>1.4736E-3</v>
      </c>
      <c r="R17" s="1">
        <v>1.4460999999999999E-5</v>
      </c>
      <c r="S17" s="1">
        <v>4.3022000000000002E-5</v>
      </c>
      <c r="T17" s="1">
        <v>0</v>
      </c>
      <c r="U17" s="1">
        <v>0</v>
      </c>
      <c r="V17" s="1">
        <v>5.4604000000000001E-5</v>
      </c>
      <c r="W17" s="1">
        <v>8.5731999999999998E-5</v>
      </c>
      <c r="X17" s="1">
        <v>3.8514000000000002E-4</v>
      </c>
      <c r="Y17" s="1">
        <v>1.9564999999999998E-6</v>
      </c>
      <c r="Z17" s="1">
        <v>3.2125E-10</v>
      </c>
      <c r="AA17" s="1">
        <v>1.1981000000000001E-7</v>
      </c>
      <c r="AB17" s="1">
        <v>5.6664000000000002E-10</v>
      </c>
      <c r="AC17" s="1">
        <v>1.4889000000000001E-6</v>
      </c>
      <c r="AD17" s="1">
        <v>9.9099000000000006E-7</v>
      </c>
      <c r="AE17" s="1">
        <v>2.8215999999999998E-7</v>
      </c>
      <c r="AF17" s="1">
        <v>4.1984000000000002E-10</v>
      </c>
      <c r="AG17" s="1">
        <v>2.6804999999999998E-4</v>
      </c>
      <c r="AH17" s="1">
        <v>4.9950999999999997E-3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8">
        <v>0</v>
      </c>
      <c r="AP17" s="1">
        <v>0</v>
      </c>
      <c r="AQ17" s="8">
        <v>0</v>
      </c>
      <c r="AR17" s="1">
        <v>0</v>
      </c>
      <c r="AS17" s="8">
        <v>0</v>
      </c>
      <c r="AT17" s="1">
        <v>0</v>
      </c>
      <c r="AU17" s="8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8">
        <v>0</v>
      </c>
      <c r="BD17" s="1">
        <v>0</v>
      </c>
      <c r="BE17" s="1">
        <v>0</v>
      </c>
      <c r="BF17" s="1">
        <v>0</v>
      </c>
      <c r="BG17" s="8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8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t="s">
        <v>92</v>
      </c>
      <c r="BV17" s="1">
        <v>0</v>
      </c>
      <c r="BW17" s="1">
        <v>0.27445000000000003</v>
      </c>
      <c r="BX17" s="1">
        <v>3.5724999999999998E-4</v>
      </c>
    </row>
    <row r="18" spans="1:76" x14ac:dyDescent="0.25">
      <c r="A18">
        <v>2</v>
      </c>
      <c r="B18" t="s">
        <v>76</v>
      </c>
      <c r="C18">
        <v>17</v>
      </c>
      <c r="D18">
        <v>-99</v>
      </c>
      <c r="E18">
        <v>-99</v>
      </c>
      <c r="F18">
        <v>-99</v>
      </c>
      <c r="G18">
        <v>11.4299</v>
      </c>
      <c r="H18">
        <v>4</v>
      </c>
      <c r="I18">
        <v>30.4</v>
      </c>
      <c r="J18">
        <v>7.8935600000000009E-3</v>
      </c>
      <c r="K18">
        <v>5.8857199999999997E-3</v>
      </c>
      <c r="L18" s="1">
        <v>-1.1726999999999999E-17</v>
      </c>
      <c r="M18" s="1">
        <v>-1.0786800000000001E-13</v>
      </c>
      <c r="N18" s="1">
        <v>4.5897999999999998E-3</v>
      </c>
      <c r="O18" s="1">
        <v>8.8791999999999996E-6</v>
      </c>
      <c r="P18" s="1">
        <v>1.2299999999999999E-8</v>
      </c>
      <c r="Q18" s="1">
        <v>4.4995000000000001E-4</v>
      </c>
      <c r="R18" s="1">
        <v>2.0516000000000001E-5</v>
      </c>
      <c r="S18" s="1">
        <v>4.5278999999999998E-5</v>
      </c>
      <c r="T18" s="1">
        <v>0</v>
      </c>
      <c r="U18" s="1">
        <v>4.0756000000000001E-5</v>
      </c>
      <c r="V18" s="1">
        <v>0</v>
      </c>
      <c r="W18" s="1">
        <v>0</v>
      </c>
      <c r="X18" s="1">
        <v>8.2923000000000003E-4</v>
      </c>
      <c r="Y18" s="1">
        <v>4.6099999999999999E-6</v>
      </c>
      <c r="Z18" s="1">
        <v>4.6165999999999998E-8</v>
      </c>
      <c r="AA18" s="1">
        <v>8.3708999999999995E-10</v>
      </c>
      <c r="AB18" s="1">
        <v>8.7612000000000001E-6</v>
      </c>
      <c r="AC18" s="1">
        <v>6.1320999999999997E-8</v>
      </c>
      <c r="AD18" s="1">
        <v>1.5115E-7</v>
      </c>
      <c r="AE18" s="1">
        <v>1.1294E-7</v>
      </c>
      <c r="AF18" s="1">
        <v>2.1720000000000001E-7</v>
      </c>
      <c r="AG18" s="1">
        <v>3.4464000000000001E-4</v>
      </c>
      <c r="AH18" s="1">
        <v>4.1834999999999997E-3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8">
        <v>0</v>
      </c>
      <c r="AP18" s="1">
        <v>0</v>
      </c>
      <c r="AQ18" s="8">
        <v>0</v>
      </c>
      <c r="AR18" s="1">
        <v>0</v>
      </c>
      <c r="AS18" s="8">
        <v>0</v>
      </c>
      <c r="AT18" s="1">
        <v>0</v>
      </c>
      <c r="AU18" s="8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8">
        <v>0</v>
      </c>
      <c r="BD18" s="1">
        <v>0</v>
      </c>
      <c r="BE18" s="1">
        <v>0</v>
      </c>
      <c r="BF18" s="1">
        <v>0</v>
      </c>
      <c r="BG18" s="8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8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t="s">
        <v>93</v>
      </c>
      <c r="BV18" s="1">
        <v>0</v>
      </c>
      <c r="BW18" s="1">
        <v>0.27762999999999999</v>
      </c>
      <c r="BX18" s="1">
        <v>3.9507000000000002E-4</v>
      </c>
    </row>
    <row r="19" spans="1:76" x14ac:dyDescent="0.25">
      <c r="A19">
        <v>2</v>
      </c>
      <c r="B19" t="s">
        <v>76</v>
      </c>
      <c r="C19">
        <v>18</v>
      </c>
      <c r="D19">
        <v>-99</v>
      </c>
      <c r="E19">
        <v>-99</v>
      </c>
      <c r="F19">
        <v>-99</v>
      </c>
      <c r="G19">
        <v>11.381399999999999</v>
      </c>
      <c r="H19">
        <v>4</v>
      </c>
      <c r="I19">
        <v>30.2</v>
      </c>
      <c r="J19">
        <v>7.7038200000000001E-3</v>
      </c>
      <c r="K19">
        <v>5.4958899999999998E-3</v>
      </c>
      <c r="L19" s="1">
        <v>3.1340100000000002E-18</v>
      </c>
      <c r="M19" s="1">
        <v>3.07573E-14</v>
      </c>
      <c r="N19" s="1">
        <v>4.2412999999999999E-3</v>
      </c>
      <c r="O19" s="1">
        <v>7.1626999999999997E-5</v>
      </c>
      <c r="P19" s="1">
        <v>4.3332000000000003E-6</v>
      </c>
      <c r="Q19" s="1">
        <v>4.0004E-4</v>
      </c>
      <c r="R19" s="1">
        <v>2.2727000000000001E-5</v>
      </c>
      <c r="S19" s="1">
        <v>5.0216000000000002E-5</v>
      </c>
      <c r="T19" s="1">
        <v>0</v>
      </c>
      <c r="U19" s="1">
        <v>4.1044000000000002E-5</v>
      </c>
      <c r="V19" s="1">
        <v>5.5640000000000003E-5</v>
      </c>
      <c r="W19" s="1">
        <v>0</v>
      </c>
      <c r="X19" s="1">
        <v>7.9920000000000002E-4</v>
      </c>
      <c r="Y19" s="1">
        <v>3.5516999999999998E-6</v>
      </c>
      <c r="Z19" s="1">
        <v>3.6488999999999998E-7</v>
      </c>
      <c r="AA19" s="1">
        <v>3.0949E-7</v>
      </c>
      <c r="AB19" s="1">
        <v>3.4600000000000001E-4</v>
      </c>
      <c r="AC19" s="1">
        <v>1.5335999999999999E-7</v>
      </c>
      <c r="AD19" s="1">
        <v>1.8599E-6</v>
      </c>
      <c r="AE19" s="1">
        <v>2.8518000000000002E-7</v>
      </c>
      <c r="AF19" s="1">
        <v>1.5405000000000001E-7</v>
      </c>
      <c r="AG19" s="1">
        <v>1.1222000000000001E-4</v>
      </c>
      <c r="AH19" s="1">
        <v>3.6790999999999998E-3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8">
        <v>0</v>
      </c>
      <c r="AP19" s="1">
        <v>0</v>
      </c>
      <c r="AQ19" s="8">
        <v>0</v>
      </c>
      <c r="AR19" s="1">
        <v>0</v>
      </c>
      <c r="AS19" s="8">
        <v>0</v>
      </c>
      <c r="AT19" s="1">
        <v>0</v>
      </c>
      <c r="AU19" s="8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8">
        <v>0</v>
      </c>
      <c r="BD19" s="1">
        <v>0</v>
      </c>
      <c r="BE19" s="1">
        <v>0</v>
      </c>
      <c r="BF19" s="1">
        <v>0</v>
      </c>
      <c r="BG19" s="8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8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t="s">
        <v>94</v>
      </c>
      <c r="BV19" s="1">
        <v>0</v>
      </c>
      <c r="BW19" s="1">
        <v>0.28733999999999998</v>
      </c>
      <c r="BX19" s="1">
        <v>3.8558E-4</v>
      </c>
    </row>
    <row r="20" spans="1:76" x14ac:dyDescent="0.25">
      <c r="A20">
        <v>2</v>
      </c>
      <c r="B20" t="s">
        <v>76</v>
      </c>
      <c r="C20">
        <v>19</v>
      </c>
      <c r="D20">
        <v>-99</v>
      </c>
      <c r="E20">
        <v>-99</v>
      </c>
      <c r="F20">
        <v>-99</v>
      </c>
      <c r="G20">
        <v>11.428000000000001</v>
      </c>
      <c r="H20">
        <v>4</v>
      </c>
      <c r="I20">
        <v>30.9</v>
      </c>
      <c r="J20">
        <v>8.5959899999999995E-3</v>
      </c>
      <c r="K20">
        <v>6.0095299999999999E-3</v>
      </c>
      <c r="L20" s="1">
        <v>1.3773000000000001E-17</v>
      </c>
      <c r="M20" s="1">
        <v>1.21904E-13</v>
      </c>
      <c r="N20" s="1">
        <v>4.9290999999999996E-3</v>
      </c>
      <c r="O20" s="1">
        <v>7.4414999999999998E-6</v>
      </c>
      <c r="P20" s="1">
        <v>1.7929E-6</v>
      </c>
      <c r="Q20" s="1">
        <v>3.6460000000000003E-4</v>
      </c>
      <c r="R20" s="1">
        <v>2.5786E-5</v>
      </c>
      <c r="S20" s="1">
        <v>5.1372999999999998E-5</v>
      </c>
      <c r="T20" s="1">
        <v>0</v>
      </c>
      <c r="U20" s="1">
        <v>4.2420999999999999E-5</v>
      </c>
      <c r="V20" s="1">
        <v>5.5469E-5</v>
      </c>
      <c r="W20" s="1">
        <v>0</v>
      </c>
      <c r="X20" s="1">
        <v>9.9233000000000003E-4</v>
      </c>
      <c r="Y20" s="1">
        <v>2.9608000000000001E-6</v>
      </c>
      <c r="Z20" s="1">
        <v>1.2625999999999999E-7</v>
      </c>
      <c r="AA20" s="1">
        <v>8.3708999999999995E-10</v>
      </c>
      <c r="AB20" s="1">
        <v>1.2085E-4</v>
      </c>
      <c r="AC20" s="1">
        <v>7.0197000000000003E-8</v>
      </c>
      <c r="AD20" s="1">
        <v>3.1646000000000002E-7</v>
      </c>
      <c r="AE20" s="1">
        <v>1.5965999999999999E-7</v>
      </c>
      <c r="AF20" s="1">
        <v>1.1818E-7</v>
      </c>
      <c r="AG20" s="1">
        <v>4.2122000000000001E-5</v>
      </c>
      <c r="AH20" s="1">
        <v>4.3207999999999996E-3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8">
        <v>0</v>
      </c>
      <c r="AP20" s="1">
        <v>0</v>
      </c>
      <c r="AQ20" s="8">
        <v>0</v>
      </c>
      <c r="AR20" s="1">
        <v>0</v>
      </c>
      <c r="AS20" s="8">
        <v>0</v>
      </c>
      <c r="AT20" s="1">
        <v>0</v>
      </c>
      <c r="AU20" s="8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8">
        <v>0</v>
      </c>
      <c r="BD20" s="1">
        <v>0</v>
      </c>
      <c r="BE20" s="1">
        <v>0</v>
      </c>
      <c r="BF20" s="1">
        <v>0</v>
      </c>
      <c r="BG20" s="8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8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t="s">
        <v>95</v>
      </c>
      <c r="BV20" s="1">
        <v>0</v>
      </c>
      <c r="BW20" s="1">
        <v>0.28815000000000002</v>
      </c>
      <c r="BX20" s="1">
        <v>4.3022999999999998E-4</v>
      </c>
    </row>
    <row r="21" spans="1:76" x14ac:dyDescent="0.25">
      <c r="A21">
        <v>2</v>
      </c>
      <c r="B21" t="s">
        <v>76</v>
      </c>
      <c r="C21">
        <v>20</v>
      </c>
      <c r="D21">
        <v>-99</v>
      </c>
      <c r="E21">
        <v>-99</v>
      </c>
      <c r="F21">
        <v>-99</v>
      </c>
      <c r="G21">
        <v>11.5168</v>
      </c>
      <c r="H21">
        <v>4</v>
      </c>
      <c r="I21">
        <v>30.3</v>
      </c>
      <c r="J21">
        <v>7.5299299999999998E-3</v>
      </c>
      <c r="K21">
        <v>7.5459999999999998E-3</v>
      </c>
      <c r="L21" s="1">
        <v>-1.41686E-17</v>
      </c>
      <c r="M21" s="1">
        <v>-1.2056300000000001E-13</v>
      </c>
      <c r="N21" s="1">
        <v>2.4789E-3</v>
      </c>
      <c r="O21" s="1">
        <v>5.5636999999999998E-6</v>
      </c>
      <c r="P21" s="1">
        <v>1.2299999999999999E-8</v>
      </c>
      <c r="Q21" s="1">
        <v>1.8537E-3</v>
      </c>
      <c r="R21" s="1">
        <v>2.6254E-5</v>
      </c>
      <c r="S21" s="1">
        <v>4.1470000000000001E-5</v>
      </c>
      <c r="T21" s="1">
        <v>0</v>
      </c>
      <c r="U21" s="1">
        <v>0</v>
      </c>
      <c r="V21" s="1">
        <v>5.6746000000000002E-5</v>
      </c>
      <c r="W21" s="1">
        <v>1.2705999999999999E-4</v>
      </c>
      <c r="X21" s="1">
        <v>4.8670000000000001E-4</v>
      </c>
      <c r="Y21" s="1">
        <v>1.4493E-6</v>
      </c>
      <c r="Z21" s="1">
        <v>3.2125E-10</v>
      </c>
      <c r="AA21" s="1">
        <v>8.3706999999999998E-10</v>
      </c>
      <c r="AB21" s="1">
        <v>5.6663000000000004E-10</v>
      </c>
      <c r="AC21" s="1">
        <v>7.6097999999999998E-8</v>
      </c>
      <c r="AD21" s="1">
        <v>1.2045E-7</v>
      </c>
      <c r="AE21" s="1">
        <v>2.1703000000000001E-7</v>
      </c>
      <c r="AF21" s="1">
        <v>4.1984000000000002E-10</v>
      </c>
      <c r="AG21" s="1">
        <v>1.1488000000000001E-5</v>
      </c>
      <c r="AH21" s="1">
        <v>5.1243E-3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8">
        <v>0</v>
      </c>
      <c r="AP21" s="1">
        <v>0</v>
      </c>
      <c r="AQ21" s="8">
        <v>0</v>
      </c>
      <c r="AR21" s="1">
        <v>0</v>
      </c>
      <c r="AS21" s="8">
        <v>0</v>
      </c>
      <c r="AT21" s="1">
        <v>0</v>
      </c>
      <c r="AU21" s="8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8">
        <v>0</v>
      </c>
      <c r="BD21" s="1">
        <v>0</v>
      </c>
      <c r="BE21" s="1">
        <v>0</v>
      </c>
      <c r="BF21" s="1">
        <v>0</v>
      </c>
      <c r="BG21" s="8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8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t="s">
        <v>96</v>
      </c>
      <c r="BV21" s="1">
        <v>0</v>
      </c>
      <c r="BW21" s="1">
        <v>0.26694000000000001</v>
      </c>
      <c r="BX21" s="1">
        <v>3.7687000000000002E-4</v>
      </c>
    </row>
    <row r="22" spans="1:76" x14ac:dyDescent="0.25">
      <c r="A22">
        <v>2</v>
      </c>
      <c r="B22" t="s">
        <v>97</v>
      </c>
      <c r="C22">
        <v>1</v>
      </c>
      <c r="D22">
        <v>-99</v>
      </c>
      <c r="E22">
        <v>0</v>
      </c>
      <c r="F22">
        <v>1</v>
      </c>
      <c r="G22">
        <v>9.4121100000000002</v>
      </c>
      <c r="H22">
        <v>9.2897700000000007</v>
      </c>
      <c r="I22">
        <v>25.6</v>
      </c>
      <c r="J22">
        <v>1.9304700000000001E-2</v>
      </c>
      <c r="K22">
        <v>2.1584800000000001E-2</v>
      </c>
      <c r="L22" s="1">
        <v>-2.1582E-16</v>
      </c>
      <c r="M22" s="1">
        <v>-5.6474600000000001E-13</v>
      </c>
      <c r="N22" s="1">
        <v>1.9439000000000001E-2</v>
      </c>
      <c r="O22" s="1">
        <v>2.6003000000000002E-5</v>
      </c>
      <c r="P22" s="1">
        <v>1.2305999999999999E-8</v>
      </c>
      <c r="Q22" s="1">
        <v>1.0844E-5</v>
      </c>
      <c r="R22" s="1">
        <v>6.1941999999999997E-5</v>
      </c>
      <c r="S22" s="1">
        <v>9.2127999999999996E-5</v>
      </c>
      <c r="T22" s="1">
        <v>0</v>
      </c>
      <c r="U22" s="1">
        <v>0</v>
      </c>
      <c r="V22" s="1">
        <v>5.1028E-5</v>
      </c>
      <c r="W22" s="1">
        <v>0</v>
      </c>
      <c r="X22" s="1">
        <v>5.7510000000000001E-7</v>
      </c>
      <c r="Y22" s="1">
        <v>9.9023E-6</v>
      </c>
      <c r="Z22" s="1">
        <v>4.9829999999999996E-7</v>
      </c>
      <c r="AA22" s="1">
        <v>8.9606999999999994E-14</v>
      </c>
      <c r="AB22" s="1">
        <v>5.6357999999999999E-12</v>
      </c>
      <c r="AC22" s="1">
        <v>1.9889000000000001E-6</v>
      </c>
      <c r="AD22" s="1">
        <v>2.8683999999999999E-7</v>
      </c>
      <c r="AE22" s="1">
        <v>2.6593999999999999E-6</v>
      </c>
      <c r="AF22" s="1">
        <v>1.5907000000000001E-7</v>
      </c>
      <c r="AG22" s="1">
        <v>3.5480000000000002E-6</v>
      </c>
      <c r="AH22" s="1">
        <v>3.0103999999999998E-5</v>
      </c>
      <c r="AI22" s="1">
        <v>1.3849999999999999E-2</v>
      </c>
      <c r="AJ22" s="1">
        <v>2.4531000000000002E-3</v>
      </c>
      <c r="AK22" s="1">
        <v>0</v>
      </c>
      <c r="AL22" s="1">
        <v>0</v>
      </c>
      <c r="AM22" s="1">
        <v>0</v>
      </c>
      <c r="AN22" s="1">
        <v>0</v>
      </c>
      <c r="AO22" s="8">
        <v>5.6129000000000003E-10</v>
      </c>
      <c r="AP22" s="1">
        <v>5.6129000000000003E-10</v>
      </c>
      <c r="AQ22" s="8">
        <v>1.1255E-7</v>
      </c>
      <c r="AR22" s="1">
        <v>1.1255E-7</v>
      </c>
      <c r="AS22" s="8">
        <v>0</v>
      </c>
      <c r="AT22" s="1">
        <v>0</v>
      </c>
      <c r="AU22" s="8">
        <v>4.9876E-3</v>
      </c>
      <c r="AV22" s="1">
        <v>4.9876E-3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8">
        <v>1.8025999999999999E-3</v>
      </c>
      <c r="BD22" s="1">
        <v>1.8025999999999999E-3</v>
      </c>
      <c r="BE22" s="1">
        <v>0</v>
      </c>
      <c r="BF22" s="1">
        <v>0</v>
      </c>
      <c r="BG22" s="8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8">
        <v>1.7333999999999999E-7</v>
      </c>
      <c r="BP22" s="1">
        <v>1.7333999999999999E-7</v>
      </c>
      <c r="BQ22" s="1">
        <v>0</v>
      </c>
      <c r="BR22" s="1">
        <v>0</v>
      </c>
      <c r="BS22" s="1">
        <v>0</v>
      </c>
      <c r="BT22" s="1">
        <v>0</v>
      </c>
      <c r="BU22" t="s">
        <v>77</v>
      </c>
      <c r="BV22" s="1">
        <v>0</v>
      </c>
      <c r="BW22" s="1">
        <v>1.4719</v>
      </c>
      <c r="BX22" s="1">
        <v>9.6619999999999996E-4</v>
      </c>
    </row>
    <row r="23" spans="1:76" x14ac:dyDescent="0.25">
      <c r="A23">
        <v>3</v>
      </c>
      <c r="B23" t="s">
        <v>97</v>
      </c>
      <c r="C23">
        <v>1</v>
      </c>
      <c r="D23">
        <v>-99</v>
      </c>
      <c r="E23">
        <v>0</v>
      </c>
      <c r="F23">
        <v>1</v>
      </c>
      <c r="G23">
        <v>9.4121100000000002</v>
      </c>
      <c r="H23">
        <v>9.2897700000000007</v>
      </c>
      <c r="I23">
        <v>25.6</v>
      </c>
      <c r="J23">
        <v>1.9304700000000001E-2</v>
      </c>
      <c r="K23">
        <v>2.1584800000000001E-2</v>
      </c>
      <c r="L23" s="1">
        <v>-1.85784E-16</v>
      </c>
      <c r="M23" s="1">
        <v>-4.8615E-13</v>
      </c>
      <c r="N23" s="1">
        <v>1.9439000000000001E-2</v>
      </c>
      <c r="O23" s="1">
        <v>2.6003000000000002E-5</v>
      </c>
      <c r="P23" s="1">
        <v>1.2305999999999999E-8</v>
      </c>
      <c r="Q23" s="1">
        <v>1.0844E-5</v>
      </c>
      <c r="R23" s="1">
        <v>6.1941999999999997E-5</v>
      </c>
      <c r="S23" s="1">
        <v>9.2127999999999996E-5</v>
      </c>
      <c r="T23" s="1">
        <v>0</v>
      </c>
      <c r="U23" s="1">
        <v>0</v>
      </c>
      <c r="V23" s="1">
        <v>5.1028E-5</v>
      </c>
      <c r="W23" s="1">
        <v>0</v>
      </c>
      <c r="X23" s="1">
        <v>5.7510000000000001E-7</v>
      </c>
      <c r="Y23" s="1">
        <v>9.9023E-6</v>
      </c>
      <c r="Z23" s="1">
        <v>4.9829999999999996E-7</v>
      </c>
      <c r="AA23" s="1">
        <v>8.9606999999999994E-14</v>
      </c>
      <c r="AB23" s="1">
        <v>5.6357999999999999E-12</v>
      </c>
      <c r="AC23" s="1">
        <v>1.9889000000000001E-6</v>
      </c>
      <c r="AD23" s="1">
        <v>2.8683999999999999E-7</v>
      </c>
      <c r="AE23" s="1">
        <v>2.6593999999999999E-6</v>
      </c>
      <c r="AF23" s="1">
        <v>1.5907000000000001E-7</v>
      </c>
      <c r="AG23" s="1">
        <v>3.5480000000000002E-6</v>
      </c>
      <c r="AH23" s="1">
        <v>3.0103999999999998E-5</v>
      </c>
      <c r="AI23" s="1">
        <v>1.3849999999999999E-2</v>
      </c>
      <c r="AJ23" s="1">
        <v>2.4531000000000002E-3</v>
      </c>
      <c r="AK23" s="1">
        <v>0</v>
      </c>
      <c r="AL23" s="1">
        <v>0</v>
      </c>
      <c r="AM23" s="1">
        <v>0</v>
      </c>
      <c r="AN23" s="1">
        <v>0</v>
      </c>
      <c r="AO23" s="8">
        <v>5.6129000000000003E-10</v>
      </c>
      <c r="AP23" s="1">
        <v>5.6129000000000003E-10</v>
      </c>
      <c r="AQ23" s="8">
        <v>1.1255E-7</v>
      </c>
      <c r="AR23" s="1">
        <v>1.1255E-7</v>
      </c>
      <c r="AS23" s="8">
        <v>0</v>
      </c>
      <c r="AT23" s="1">
        <v>0</v>
      </c>
      <c r="AU23" s="8">
        <v>4.9876E-3</v>
      </c>
      <c r="AV23" s="1">
        <v>4.9876E-3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8">
        <v>1.8025999999999999E-3</v>
      </c>
      <c r="BD23" s="1">
        <v>1.8025999999999999E-3</v>
      </c>
      <c r="BE23" s="1">
        <v>0</v>
      </c>
      <c r="BF23" s="1">
        <v>0</v>
      </c>
      <c r="BG23" s="8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8">
        <v>1.7333999999999999E-7</v>
      </c>
      <c r="BP23" s="1">
        <v>1.7333999999999999E-7</v>
      </c>
      <c r="BQ23" s="1">
        <v>0</v>
      </c>
      <c r="BR23" s="1">
        <v>0</v>
      </c>
      <c r="BS23" s="1">
        <v>0</v>
      </c>
      <c r="BT23" s="1">
        <v>0</v>
      </c>
      <c r="BU23" t="s">
        <v>77</v>
      </c>
      <c r="BV23" s="1">
        <v>0</v>
      </c>
      <c r="BW23" s="1">
        <v>1.4719</v>
      </c>
      <c r="BX23" s="1">
        <v>9.6619999999999996E-4</v>
      </c>
    </row>
    <row r="24" spans="1:76" x14ac:dyDescent="0.25">
      <c r="A24">
        <v>3</v>
      </c>
      <c r="B24" t="s">
        <v>97</v>
      </c>
      <c r="C24">
        <v>2</v>
      </c>
      <c r="D24">
        <v>-99</v>
      </c>
      <c r="E24">
        <v>0</v>
      </c>
      <c r="F24">
        <v>1</v>
      </c>
      <c r="G24">
        <v>9.3978400000000004</v>
      </c>
      <c r="H24">
        <v>9.4503699999999995</v>
      </c>
      <c r="I24">
        <v>25.6</v>
      </c>
      <c r="J24">
        <v>1.8523499999999998E-2</v>
      </c>
      <c r="K24">
        <v>2.0782599999999998E-2</v>
      </c>
      <c r="L24" s="1">
        <v>-1.8363700000000001E-16</v>
      </c>
      <c r="M24" s="1">
        <v>-4.9691699999999995E-13</v>
      </c>
      <c r="N24" s="1">
        <v>1.8737E-2</v>
      </c>
      <c r="O24" s="1">
        <v>1.0007E-4</v>
      </c>
      <c r="P24" s="1">
        <v>1.2305E-8</v>
      </c>
      <c r="Q24" s="1">
        <v>1.1070000000000001E-5</v>
      </c>
      <c r="R24" s="1">
        <v>2.8561999999999999E-5</v>
      </c>
      <c r="S24" s="1">
        <v>2.7819999999999999E-4</v>
      </c>
      <c r="T24" s="1">
        <v>0</v>
      </c>
      <c r="U24" s="1">
        <v>0</v>
      </c>
      <c r="V24" s="1">
        <v>5.2976999999999998E-5</v>
      </c>
      <c r="W24" s="1">
        <v>0</v>
      </c>
      <c r="X24" s="1">
        <v>5.5524000000000004E-7</v>
      </c>
      <c r="Y24" s="1">
        <v>1.5778999999999999E-5</v>
      </c>
      <c r="Z24" s="1">
        <v>7.2768999999999997E-7</v>
      </c>
      <c r="AA24" s="1">
        <v>4.5774000000000003E-14</v>
      </c>
      <c r="AB24" s="1">
        <v>5.5528999999999999E-12</v>
      </c>
      <c r="AC24" s="1">
        <v>5.7474000000000002E-7</v>
      </c>
      <c r="AD24" s="1">
        <v>1.7046999999999999E-7</v>
      </c>
      <c r="AE24" s="1">
        <v>2.2230000000000001E-6</v>
      </c>
      <c r="AF24" s="1">
        <v>4.2043000000000001E-7</v>
      </c>
      <c r="AG24" s="1">
        <v>2.0986999999999999E-4</v>
      </c>
      <c r="AH24" s="1">
        <v>2.9064000000000002E-5</v>
      </c>
      <c r="AI24" s="1">
        <v>1.3372999999999999E-2</v>
      </c>
      <c r="AJ24" s="1">
        <v>2.2770999999999998E-3</v>
      </c>
      <c r="AK24" s="1">
        <v>0</v>
      </c>
      <c r="AL24" s="1">
        <v>0</v>
      </c>
      <c r="AM24" s="1">
        <v>0</v>
      </c>
      <c r="AN24" s="1">
        <v>0</v>
      </c>
      <c r="AO24" s="8">
        <v>1.3814E-5</v>
      </c>
      <c r="AP24" s="1">
        <v>1.3814E-5</v>
      </c>
      <c r="AQ24" s="8">
        <v>8.3741999999999999E-10</v>
      </c>
      <c r="AR24" s="1">
        <v>8.3741999999999999E-10</v>
      </c>
      <c r="AS24" s="8">
        <v>0</v>
      </c>
      <c r="AT24" s="1">
        <v>0</v>
      </c>
      <c r="AU24" s="8">
        <v>3.7377000000000001E-3</v>
      </c>
      <c r="AV24" s="1">
        <v>3.7377000000000001E-3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8">
        <v>1.4760000000000001E-3</v>
      </c>
      <c r="BD24" s="1">
        <v>1.4760000000000001E-3</v>
      </c>
      <c r="BE24" s="1">
        <v>0</v>
      </c>
      <c r="BF24" s="1">
        <v>0</v>
      </c>
      <c r="BG24" s="8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8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t="s">
        <v>78</v>
      </c>
      <c r="BV24" s="1">
        <v>0</v>
      </c>
      <c r="BW24" s="1">
        <v>1.4376</v>
      </c>
      <c r="BX24" s="1">
        <v>9.2710000000000004E-4</v>
      </c>
    </row>
    <row r="25" spans="1:76" x14ac:dyDescent="0.25">
      <c r="A25">
        <v>3</v>
      </c>
      <c r="B25" t="s">
        <v>97</v>
      </c>
      <c r="C25">
        <v>3</v>
      </c>
      <c r="D25">
        <v>-99</v>
      </c>
      <c r="E25">
        <v>0</v>
      </c>
      <c r="F25">
        <v>1</v>
      </c>
      <c r="G25">
        <v>9.4195799999999998</v>
      </c>
      <c r="H25">
        <v>9.3405900000000006</v>
      </c>
      <c r="I25">
        <v>29.3</v>
      </c>
      <c r="J25">
        <v>1.9174500000000001E-2</v>
      </c>
      <c r="K25">
        <v>2.1771499999999999E-2</v>
      </c>
      <c r="L25" s="1">
        <v>-4.2322699999999997E-17</v>
      </c>
      <c r="M25" s="1">
        <v>-1.1048200000000001E-13</v>
      </c>
      <c r="N25" s="1">
        <v>1.9495999999999999E-2</v>
      </c>
      <c r="O25" s="1">
        <v>2.4973999999999998E-5</v>
      </c>
      <c r="P25" s="1">
        <v>1.2305999999999999E-8</v>
      </c>
      <c r="Q25" s="1">
        <v>1.0606E-5</v>
      </c>
      <c r="R25" s="1">
        <v>7.8428000000000002E-5</v>
      </c>
      <c r="S25" s="1">
        <v>8.7781999999999994E-5</v>
      </c>
      <c r="T25" s="1">
        <v>0</v>
      </c>
      <c r="U25" s="1">
        <v>0</v>
      </c>
      <c r="V25" s="1">
        <v>2.2861999999999999E-4</v>
      </c>
      <c r="W25" s="1">
        <v>0</v>
      </c>
      <c r="X25" s="1">
        <v>8.2694999999999998E-7</v>
      </c>
      <c r="Y25" s="1">
        <v>1.7387000000000001E-5</v>
      </c>
      <c r="Z25" s="1">
        <v>4.3005000000000002E-7</v>
      </c>
      <c r="AA25" s="1">
        <v>2.0595999999999999E-14</v>
      </c>
      <c r="AB25" s="1">
        <v>4.1934999999999999E-12</v>
      </c>
      <c r="AC25" s="1">
        <v>9.9680000000000003E-8</v>
      </c>
      <c r="AD25" s="1">
        <v>1.3890999999999999E-7</v>
      </c>
      <c r="AE25" s="1">
        <v>2.7657E-6</v>
      </c>
      <c r="AF25" s="1">
        <v>4.1484999999999999E-7</v>
      </c>
      <c r="AG25" s="1">
        <v>2.8151000000000001E-4</v>
      </c>
      <c r="AH25" s="1">
        <v>4.0241999999999999E-5</v>
      </c>
      <c r="AI25" s="1">
        <v>1.3351999999999999E-2</v>
      </c>
      <c r="AJ25" s="1">
        <v>2.5877999999999999E-3</v>
      </c>
      <c r="AK25" s="1">
        <v>0</v>
      </c>
      <c r="AL25" s="1">
        <v>0</v>
      </c>
      <c r="AM25" s="1">
        <v>0</v>
      </c>
      <c r="AN25" s="1">
        <v>0</v>
      </c>
      <c r="AO25" s="8">
        <v>4.6622E-7</v>
      </c>
      <c r="AP25" s="1">
        <v>4.6622E-7</v>
      </c>
      <c r="AQ25" s="8">
        <v>8.3747999999999999E-10</v>
      </c>
      <c r="AR25" s="1">
        <v>8.3747999999999999E-10</v>
      </c>
      <c r="AS25" s="8">
        <v>0</v>
      </c>
      <c r="AT25" s="1">
        <v>0</v>
      </c>
      <c r="AU25" s="8">
        <v>4.8316000000000001E-3</v>
      </c>
      <c r="AV25" s="1">
        <v>4.8316000000000001E-3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8">
        <v>1.4071000000000001E-3</v>
      </c>
      <c r="BD25" s="1">
        <v>1.4071000000000001E-3</v>
      </c>
      <c r="BE25" s="1">
        <v>0</v>
      </c>
      <c r="BF25" s="1">
        <v>0</v>
      </c>
      <c r="BG25" s="8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8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t="s">
        <v>79</v>
      </c>
      <c r="BV25" s="1">
        <v>0</v>
      </c>
      <c r="BW25" s="1">
        <v>1.4792000000000001</v>
      </c>
      <c r="BX25" s="1">
        <v>9.5967999999999997E-4</v>
      </c>
    </row>
    <row r="26" spans="1:76" x14ac:dyDescent="0.25">
      <c r="A26">
        <v>3</v>
      </c>
      <c r="B26" t="s">
        <v>97</v>
      </c>
      <c r="C26">
        <v>4</v>
      </c>
      <c r="D26">
        <v>-99</v>
      </c>
      <c r="E26">
        <v>0</v>
      </c>
      <c r="F26">
        <v>1</v>
      </c>
      <c r="G26">
        <v>9.5625599999999995</v>
      </c>
      <c r="H26">
        <v>8.9800500000000003</v>
      </c>
      <c r="I26">
        <v>30.2</v>
      </c>
      <c r="J26">
        <v>3.15707E-2</v>
      </c>
      <c r="K26">
        <v>3.6900299999999997E-2</v>
      </c>
      <c r="L26" s="1">
        <v>-1.03113E-14</v>
      </c>
      <c r="M26" s="1">
        <v>-1.6577799999999999E-11</v>
      </c>
      <c r="N26" s="1">
        <v>3.1856000000000002E-2</v>
      </c>
      <c r="O26" s="1">
        <v>3.9066000000000002E-5</v>
      </c>
      <c r="P26" s="1">
        <v>3.1894999999999998E-7</v>
      </c>
      <c r="Q26" s="1">
        <v>9.1722E-6</v>
      </c>
      <c r="R26" s="1">
        <v>2.4583000000000002E-5</v>
      </c>
      <c r="S26" s="1">
        <v>1.1824000000000001E-4</v>
      </c>
      <c r="T26" s="1">
        <v>7.9048999999999995E-5</v>
      </c>
      <c r="U26" s="1">
        <v>0</v>
      </c>
      <c r="V26" s="1">
        <v>5.0957E-5</v>
      </c>
      <c r="W26" s="1">
        <v>0</v>
      </c>
      <c r="X26" s="1">
        <v>1.2932E-6</v>
      </c>
      <c r="Y26" s="1">
        <v>2.7586000000000002E-6</v>
      </c>
      <c r="Z26" s="1">
        <v>3.8994000000000001E-7</v>
      </c>
      <c r="AA26" s="1">
        <v>4.1426999999999997E-14</v>
      </c>
      <c r="AB26" s="1">
        <v>4.6356000000000002E-12</v>
      </c>
      <c r="AC26" s="1">
        <v>3.5423999999999997E-7</v>
      </c>
      <c r="AD26" s="1">
        <v>2.7415E-7</v>
      </c>
      <c r="AE26" s="1">
        <v>3.0721000000000001E-7</v>
      </c>
      <c r="AF26" s="1">
        <v>4.2016000000000003E-10</v>
      </c>
      <c r="AG26" s="1">
        <v>1.7495000000000001E-5</v>
      </c>
      <c r="AH26" s="1">
        <v>6.1828000000000005E-5</v>
      </c>
      <c r="AI26" s="1">
        <v>1.8939000000000001E-2</v>
      </c>
      <c r="AJ26" s="1">
        <v>5.7330000000000002E-3</v>
      </c>
      <c r="AK26" s="1">
        <v>0</v>
      </c>
      <c r="AL26" s="1">
        <v>0</v>
      </c>
      <c r="AM26" s="1">
        <v>0</v>
      </c>
      <c r="AN26" s="1">
        <v>0</v>
      </c>
      <c r="AO26" s="8">
        <v>4.4336999999999996E-6</v>
      </c>
      <c r="AP26" s="1">
        <v>4.4336999999999996E-6</v>
      </c>
      <c r="AQ26" s="8">
        <v>8.3795999999999997E-10</v>
      </c>
      <c r="AR26" s="1">
        <v>8.3795999999999997E-10</v>
      </c>
      <c r="AS26" s="8">
        <v>0</v>
      </c>
      <c r="AT26" s="1">
        <v>0</v>
      </c>
      <c r="AU26" s="8">
        <v>7.2860000000000002E-6</v>
      </c>
      <c r="AV26" s="1">
        <v>7.2860000000000002E-6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8">
        <v>1.2711E-2</v>
      </c>
      <c r="BD26" s="1">
        <v>1.2711E-2</v>
      </c>
      <c r="BE26" s="1">
        <v>0</v>
      </c>
      <c r="BF26" s="1">
        <v>0</v>
      </c>
      <c r="BG26" s="8">
        <v>1.2373E-6</v>
      </c>
      <c r="BH26" s="1">
        <v>1.2373E-6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8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t="s">
        <v>80</v>
      </c>
      <c r="BV26" s="1">
        <v>0</v>
      </c>
      <c r="BW26" s="1">
        <v>2.2957999999999998</v>
      </c>
      <c r="BX26" s="1">
        <v>1.5801000000000001E-3</v>
      </c>
    </row>
    <row r="27" spans="1:76" x14ac:dyDescent="0.25">
      <c r="A27">
        <v>3</v>
      </c>
      <c r="B27" t="s">
        <v>97</v>
      </c>
      <c r="C27">
        <v>5</v>
      </c>
      <c r="D27">
        <v>-99</v>
      </c>
      <c r="E27">
        <v>0</v>
      </c>
      <c r="F27">
        <v>1</v>
      </c>
      <c r="G27">
        <v>9.2312499999999993</v>
      </c>
      <c r="H27">
        <v>9.4273600000000002</v>
      </c>
      <c r="I27">
        <v>29.8</v>
      </c>
      <c r="J27">
        <v>1.0402700000000001E-2</v>
      </c>
      <c r="K27">
        <v>1.1376300000000001E-2</v>
      </c>
      <c r="L27" s="1">
        <v>-1.8003099999999999E-15</v>
      </c>
      <c r="M27" s="1">
        <v>-8.6476300000000008E-12</v>
      </c>
      <c r="N27" s="1">
        <v>1.0491E-2</v>
      </c>
      <c r="O27" s="1">
        <v>1.4139E-5</v>
      </c>
      <c r="P27" s="1">
        <v>1.2302E-8</v>
      </c>
      <c r="Q27" s="1">
        <v>1.4287999999999999E-5</v>
      </c>
      <c r="R27" s="1">
        <v>3.3636000000000001E-5</v>
      </c>
      <c r="S27" s="1">
        <v>5.8183000000000002E-5</v>
      </c>
      <c r="T27" s="1">
        <v>0</v>
      </c>
      <c r="U27" s="1">
        <v>0</v>
      </c>
      <c r="V27" s="1">
        <v>5.0214999999999999E-5</v>
      </c>
      <c r="W27" s="1">
        <v>0</v>
      </c>
      <c r="X27" s="1">
        <v>5.4168000000000002E-7</v>
      </c>
      <c r="Y27" s="1">
        <v>6.9535999999999998E-6</v>
      </c>
      <c r="Z27" s="1">
        <v>2.0590000000000001E-7</v>
      </c>
      <c r="AA27" s="1">
        <v>2.9148999999999998E-14</v>
      </c>
      <c r="AB27" s="1">
        <v>3.3788000000000001E-12</v>
      </c>
      <c r="AC27" s="1">
        <v>7.2855E-8</v>
      </c>
      <c r="AD27" s="1">
        <v>1.4676E-7</v>
      </c>
      <c r="AE27" s="1">
        <v>8.4952E-7</v>
      </c>
      <c r="AF27" s="1">
        <v>1.24E-7</v>
      </c>
      <c r="AG27" s="1">
        <v>3.3303999999999998E-5</v>
      </c>
      <c r="AH27" s="1">
        <v>2.6094000000000001E-5</v>
      </c>
      <c r="AI27" s="1">
        <v>8.2999000000000007E-3</v>
      </c>
      <c r="AJ27" s="1">
        <v>9.5029999999999995E-4</v>
      </c>
      <c r="AK27" s="1">
        <v>0</v>
      </c>
      <c r="AL27" s="1">
        <v>0</v>
      </c>
      <c r="AM27" s="1">
        <v>0</v>
      </c>
      <c r="AN27" s="1">
        <v>0</v>
      </c>
      <c r="AO27" s="8">
        <v>5.6336999999999999E-10</v>
      </c>
      <c r="AP27" s="1">
        <v>5.6336999999999999E-10</v>
      </c>
      <c r="AQ27" s="8">
        <v>8.3719999999999996E-10</v>
      </c>
      <c r="AR27" s="1">
        <v>8.3719999999999996E-10</v>
      </c>
      <c r="AS27" s="8">
        <v>0</v>
      </c>
      <c r="AT27" s="1">
        <v>0</v>
      </c>
      <c r="AU27" s="8">
        <v>2.3319E-3</v>
      </c>
      <c r="AV27" s="1">
        <v>2.3319E-3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8">
        <v>8.9725000000000004E-4</v>
      </c>
      <c r="BD27" s="1">
        <v>8.9725000000000004E-4</v>
      </c>
      <c r="BE27" s="1">
        <v>0</v>
      </c>
      <c r="BF27" s="1">
        <v>0</v>
      </c>
      <c r="BG27" s="8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8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t="s">
        <v>81</v>
      </c>
      <c r="BV27" s="1">
        <v>0</v>
      </c>
      <c r="BW27" s="1">
        <v>0.82188000000000005</v>
      </c>
      <c r="BX27" s="1">
        <v>5.2066000000000005E-4</v>
      </c>
    </row>
    <row r="28" spans="1:76" x14ac:dyDescent="0.25">
      <c r="A28">
        <v>3</v>
      </c>
      <c r="B28" t="s">
        <v>97</v>
      </c>
      <c r="C28">
        <v>6</v>
      </c>
      <c r="D28">
        <v>-99</v>
      </c>
      <c r="E28">
        <v>0</v>
      </c>
      <c r="F28">
        <v>1</v>
      </c>
      <c r="G28">
        <v>9.2634100000000004</v>
      </c>
      <c r="H28">
        <v>9.1868800000000004</v>
      </c>
      <c r="I28">
        <v>30.1</v>
      </c>
      <c r="J28">
        <v>1.1489600000000001E-2</v>
      </c>
      <c r="K28">
        <v>1.2810800000000001E-2</v>
      </c>
      <c r="L28" s="1">
        <v>-1.6883399999999999E-15</v>
      </c>
      <c r="M28" s="1">
        <v>-7.2394800000000002E-12</v>
      </c>
      <c r="N28" s="1">
        <v>1.1727E-2</v>
      </c>
      <c r="O28" s="1">
        <v>6.2150999999999995E-5</v>
      </c>
      <c r="P28" s="1">
        <v>1.2302999999999999E-8</v>
      </c>
      <c r="Q28" s="1">
        <v>1.3426E-5</v>
      </c>
      <c r="R28" s="1">
        <v>1.6592000000000001E-4</v>
      </c>
      <c r="S28" s="1">
        <v>8.3807999999999994E-5</v>
      </c>
      <c r="T28" s="1">
        <v>0</v>
      </c>
      <c r="U28" s="1">
        <v>4.2243000000000002E-5</v>
      </c>
      <c r="V28" s="1">
        <v>5.3072999999999998E-5</v>
      </c>
      <c r="W28" s="1">
        <v>0</v>
      </c>
      <c r="X28" s="1">
        <v>6.0309999999999999E-7</v>
      </c>
      <c r="Y28" s="1">
        <v>1.0930999999999999E-5</v>
      </c>
      <c r="Z28" s="1">
        <v>4.1855E-7</v>
      </c>
      <c r="AA28" s="1">
        <v>6.8547000000000006E-14</v>
      </c>
      <c r="AB28" s="1">
        <v>3.3861999999999998E-12</v>
      </c>
      <c r="AC28" s="1">
        <v>1.5240999999999999E-6</v>
      </c>
      <c r="AD28" s="1">
        <v>3.1768999999999998E-7</v>
      </c>
      <c r="AE28" s="1">
        <v>9.9778000000000008E-7</v>
      </c>
      <c r="AF28" s="1">
        <v>3.2366999999999999E-7</v>
      </c>
      <c r="AG28" s="1">
        <v>1.4920999999999999E-4</v>
      </c>
      <c r="AH28" s="1">
        <v>2.8884E-5</v>
      </c>
      <c r="AI28" s="1">
        <v>8.9495000000000009E-3</v>
      </c>
      <c r="AJ28" s="1">
        <v>1.1284999999999999E-3</v>
      </c>
      <c r="AK28" s="1">
        <v>0</v>
      </c>
      <c r="AL28" s="1">
        <v>0</v>
      </c>
      <c r="AM28" s="1">
        <v>0</v>
      </c>
      <c r="AN28" s="1">
        <v>0</v>
      </c>
      <c r="AO28" s="8">
        <v>4.1075000000000002E-5</v>
      </c>
      <c r="AP28" s="1">
        <v>4.1075000000000002E-5</v>
      </c>
      <c r="AQ28" s="8">
        <v>1.0959E-7</v>
      </c>
      <c r="AR28" s="1">
        <v>1.0959E-7</v>
      </c>
      <c r="AS28" s="8">
        <v>0</v>
      </c>
      <c r="AT28" s="1">
        <v>0</v>
      </c>
      <c r="AU28" s="8">
        <v>2.4691000000000001E-3</v>
      </c>
      <c r="AV28" s="1">
        <v>2.4691000000000001E-3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8">
        <v>1.0943999999999999E-3</v>
      </c>
      <c r="BD28" s="1">
        <v>1.0943999999999999E-3</v>
      </c>
      <c r="BE28" s="1">
        <v>0</v>
      </c>
      <c r="BF28" s="1">
        <v>0</v>
      </c>
      <c r="BG28" s="8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8">
        <v>9.0217000000000006E-8</v>
      </c>
      <c r="BP28" s="1">
        <v>9.0217000000000006E-8</v>
      </c>
      <c r="BQ28" s="1">
        <v>0</v>
      </c>
      <c r="BR28" s="1">
        <v>0</v>
      </c>
      <c r="BS28" s="1">
        <v>0</v>
      </c>
      <c r="BT28" s="1">
        <v>0</v>
      </c>
      <c r="BU28" t="s">
        <v>82</v>
      </c>
      <c r="BV28" s="1">
        <v>0</v>
      </c>
      <c r="BW28" s="1">
        <v>0.91896</v>
      </c>
      <c r="BX28" s="1">
        <v>5.7505999999999996E-4</v>
      </c>
    </row>
    <row r="29" spans="1:76" x14ac:dyDescent="0.25">
      <c r="A29">
        <v>3</v>
      </c>
      <c r="B29" t="s">
        <v>97</v>
      </c>
      <c r="C29">
        <v>7</v>
      </c>
      <c r="D29">
        <v>-99</v>
      </c>
      <c r="E29">
        <v>0</v>
      </c>
      <c r="F29">
        <v>1</v>
      </c>
      <c r="G29">
        <v>9.2028800000000004</v>
      </c>
      <c r="H29">
        <v>9.4487299999999994</v>
      </c>
      <c r="I29">
        <v>30.1</v>
      </c>
      <c r="J29">
        <v>9.5825700000000003E-3</v>
      </c>
      <c r="K29">
        <v>1.04414E-2</v>
      </c>
      <c r="L29" s="1">
        <v>-3.5686400000000001E-16</v>
      </c>
      <c r="M29" s="1">
        <v>-1.8590700000000001E-12</v>
      </c>
      <c r="N29" s="1">
        <v>9.6682999999999995E-3</v>
      </c>
      <c r="O29" s="1">
        <v>1.5438E-5</v>
      </c>
      <c r="P29" s="1">
        <v>6.8940000000000002E-7</v>
      </c>
      <c r="Q29" s="1">
        <v>1.5113000000000001E-5</v>
      </c>
      <c r="R29" s="1">
        <v>3.4783000000000002E-5</v>
      </c>
      <c r="S29" s="1">
        <v>6.2216000000000002E-5</v>
      </c>
      <c r="T29" s="1">
        <v>0</v>
      </c>
      <c r="U29" s="1">
        <v>0</v>
      </c>
      <c r="V29" s="1">
        <v>5.0435000000000001E-5</v>
      </c>
      <c r="W29" s="1">
        <v>0</v>
      </c>
      <c r="X29" s="1">
        <v>5.1946000000000002E-7</v>
      </c>
      <c r="Y29" s="1">
        <v>1.1539000000000001E-5</v>
      </c>
      <c r="Z29" s="1">
        <v>1.2118999999999999E-7</v>
      </c>
      <c r="AA29" s="1">
        <v>2.7609999999999999E-14</v>
      </c>
      <c r="AB29" s="1">
        <v>3.2270999999999999E-12</v>
      </c>
      <c r="AC29" s="1">
        <v>6.2966999999999997E-8</v>
      </c>
      <c r="AD29" s="1">
        <v>1.0251E-7</v>
      </c>
      <c r="AE29" s="1">
        <v>6.0185999999999996E-7</v>
      </c>
      <c r="AF29" s="1">
        <v>3.6771E-7</v>
      </c>
      <c r="AG29" s="1">
        <v>1.7984000000000001E-4</v>
      </c>
      <c r="AH29" s="1">
        <v>2.4875000000000002E-5</v>
      </c>
      <c r="AI29" s="1">
        <v>7.7098000000000002E-3</v>
      </c>
      <c r="AJ29" s="1">
        <v>8.2167000000000004E-4</v>
      </c>
      <c r="AK29" s="1">
        <v>0</v>
      </c>
      <c r="AL29" s="1">
        <v>0</v>
      </c>
      <c r="AM29" s="1">
        <v>0</v>
      </c>
      <c r="AN29" s="1">
        <v>0</v>
      </c>
      <c r="AO29" s="8">
        <v>1.5994999999999998E-5</v>
      </c>
      <c r="AP29" s="1">
        <v>1.5994999999999998E-5</v>
      </c>
      <c r="AQ29" s="8">
        <v>8.3718999999999998E-10</v>
      </c>
      <c r="AR29" s="1">
        <v>8.3718999999999998E-10</v>
      </c>
      <c r="AS29" s="8">
        <v>0</v>
      </c>
      <c r="AT29" s="1">
        <v>0</v>
      </c>
      <c r="AU29" s="8">
        <v>1.8542999999999999E-3</v>
      </c>
      <c r="AV29" s="1">
        <v>1.8542999999999999E-3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8">
        <v>1.0012E-3</v>
      </c>
      <c r="BD29" s="1">
        <v>1.0012E-3</v>
      </c>
      <c r="BE29" s="1">
        <v>0</v>
      </c>
      <c r="BF29" s="1">
        <v>0</v>
      </c>
      <c r="BG29" s="8">
        <v>5.7578000000000004E-7</v>
      </c>
      <c r="BH29" s="1">
        <v>5.7578000000000004E-7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8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t="s">
        <v>83</v>
      </c>
      <c r="BV29" s="1">
        <v>0</v>
      </c>
      <c r="BW29" s="1">
        <v>0.76851999999999998</v>
      </c>
      <c r="BX29" s="1">
        <v>4.7961E-4</v>
      </c>
    </row>
    <row r="30" spans="1:76" x14ac:dyDescent="0.25">
      <c r="A30">
        <v>3</v>
      </c>
      <c r="B30" t="s">
        <v>97</v>
      </c>
      <c r="C30">
        <v>8</v>
      </c>
      <c r="D30">
        <v>-99</v>
      </c>
      <c r="E30">
        <v>0</v>
      </c>
      <c r="F30">
        <v>1</v>
      </c>
      <c r="G30">
        <v>9.2828999999999997</v>
      </c>
      <c r="H30">
        <v>9.3814100000000007</v>
      </c>
      <c r="I30">
        <v>29.6</v>
      </c>
      <c r="J30">
        <v>1.22361E-2</v>
      </c>
      <c r="K30">
        <v>1.36007E-2</v>
      </c>
      <c r="L30" s="1">
        <v>-3.0302999999999997E-14</v>
      </c>
      <c r="M30" s="1">
        <v>-1.2321999999999999E-10</v>
      </c>
      <c r="N30" s="1">
        <v>1.243E-2</v>
      </c>
      <c r="O30" s="1">
        <v>1.7589E-5</v>
      </c>
      <c r="P30" s="1">
        <v>5.6380000000000001E-7</v>
      </c>
      <c r="Q30" s="1">
        <v>1.3012E-5</v>
      </c>
      <c r="R30" s="1">
        <v>2.8317999999999999E-5</v>
      </c>
      <c r="S30" s="1">
        <v>5.8081999999999997E-5</v>
      </c>
      <c r="T30" s="1">
        <v>5.3662999999999998E-5</v>
      </c>
      <c r="U30" s="1">
        <v>0</v>
      </c>
      <c r="V30" s="1">
        <v>5.0346000000000002E-5</v>
      </c>
      <c r="W30" s="1">
        <v>0</v>
      </c>
      <c r="X30" s="1">
        <v>6.0434000000000002E-7</v>
      </c>
      <c r="Y30" s="1">
        <v>2.7497999999999999E-6</v>
      </c>
      <c r="Z30" s="1">
        <v>1.0042E-7</v>
      </c>
      <c r="AA30" s="1">
        <v>2.9859000000000002E-14</v>
      </c>
      <c r="AB30" s="1">
        <v>3.5841E-12</v>
      </c>
      <c r="AC30" s="1">
        <v>1.0655E-7</v>
      </c>
      <c r="AD30" s="1">
        <v>2.4298999999999998E-7</v>
      </c>
      <c r="AE30" s="1">
        <v>1.8066999999999999E-7</v>
      </c>
      <c r="AF30" s="1">
        <v>4.2000999999999998E-10</v>
      </c>
      <c r="AG30" s="1">
        <v>1.7155E-4</v>
      </c>
      <c r="AH30" s="1">
        <v>2.9230999999999998E-5</v>
      </c>
      <c r="AI30" s="1">
        <v>9.4579E-3</v>
      </c>
      <c r="AJ30" s="1">
        <v>1.2470000000000001E-3</v>
      </c>
      <c r="AK30" s="1">
        <v>0</v>
      </c>
      <c r="AL30" s="1">
        <v>0</v>
      </c>
      <c r="AM30" s="1">
        <v>0</v>
      </c>
      <c r="AN30" s="1">
        <v>0</v>
      </c>
      <c r="AO30" s="8">
        <v>4.6933999999999998E-6</v>
      </c>
      <c r="AP30" s="1">
        <v>4.6933999999999998E-6</v>
      </c>
      <c r="AQ30" s="8">
        <v>8.3759E-10</v>
      </c>
      <c r="AR30" s="1">
        <v>8.3759E-10</v>
      </c>
      <c r="AS30" s="8">
        <v>0</v>
      </c>
      <c r="AT30" s="1">
        <v>0</v>
      </c>
      <c r="AU30" s="8">
        <v>2.3937000000000001E-6</v>
      </c>
      <c r="AV30" s="1">
        <v>2.3937000000000001E-6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8">
        <v>1.2423999999999999E-2</v>
      </c>
      <c r="BD30" s="1">
        <v>1.2423999999999999E-2</v>
      </c>
      <c r="BE30" s="1">
        <v>0</v>
      </c>
      <c r="BF30" s="1">
        <v>0</v>
      </c>
      <c r="BG30" s="8">
        <v>9.1801E-7</v>
      </c>
      <c r="BH30" s="1">
        <v>9.1801E-7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8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t="s">
        <v>84</v>
      </c>
      <c r="BV30" s="1">
        <v>0</v>
      </c>
      <c r="BW30" s="1">
        <v>0.97070000000000001</v>
      </c>
      <c r="BX30" s="1">
        <v>6.1242000000000002E-4</v>
      </c>
    </row>
    <row r="31" spans="1:76" x14ac:dyDescent="0.25">
      <c r="A31">
        <v>3</v>
      </c>
      <c r="B31" t="s">
        <v>97</v>
      </c>
      <c r="C31">
        <v>9</v>
      </c>
      <c r="D31">
        <v>-99</v>
      </c>
      <c r="E31">
        <v>0</v>
      </c>
      <c r="F31">
        <v>1</v>
      </c>
      <c r="G31">
        <v>9.0790100000000002</v>
      </c>
      <c r="H31">
        <v>9.4006299999999996</v>
      </c>
      <c r="I31">
        <v>30.2</v>
      </c>
      <c r="J31">
        <v>6.7188300000000003E-3</v>
      </c>
      <c r="K31">
        <v>7.2191599999999996E-3</v>
      </c>
      <c r="L31" s="1">
        <v>-1.50385E-15</v>
      </c>
      <c r="M31" s="1">
        <v>-1.11199E-11</v>
      </c>
      <c r="N31" s="1">
        <v>6.7786000000000001E-3</v>
      </c>
      <c r="O31" s="1">
        <v>1.1167E-5</v>
      </c>
      <c r="P31" s="1">
        <v>1.2301E-8</v>
      </c>
      <c r="Q31" s="1">
        <v>2.0296E-5</v>
      </c>
      <c r="R31" s="1">
        <v>1.9511999999999999E-5</v>
      </c>
      <c r="S31" s="1">
        <v>4.9994000000000003E-5</v>
      </c>
      <c r="T31" s="1">
        <v>0</v>
      </c>
      <c r="U31" s="1">
        <v>0</v>
      </c>
      <c r="V31" s="1">
        <v>5.4771999999999997E-5</v>
      </c>
      <c r="W31" s="1">
        <v>0</v>
      </c>
      <c r="X31" s="1">
        <v>3.8792E-7</v>
      </c>
      <c r="Y31" s="1">
        <v>6.4598999999999998E-6</v>
      </c>
      <c r="Z31" s="1">
        <v>2.1605000000000001E-7</v>
      </c>
      <c r="AA31" s="1">
        <v>6.2302000000000003E-14</v>
      </c>
      <c r="AB31" s="1">
        <v>2.9463000000000001E-12</v>
      </c>
      <c r="AC31" s="1">
        <v>2.0352E-6</v>
      </c>
      <c r="AD31" s="1">
        <v>3.5974000000000002E-7</v>
      </c>
      <c r="AE31" s="1">
        <v>2.6324999999999998E-7</v>
      </c>
      <c r="AF31" s="1">
        <v>4.1987000000000002E-10</v>
      </c>
      <c r="AG31" s="1">
        <v>1.9148E-4</v>
      </c>
      <c r="AH31" s="1">
        <v>1.8532000000000001E-5</v>
      </c>
      <c r="AI31" s="1">
        <v>5.6969999999999998E-3</v>
      </c>
      <c r="AJ31" s="1">
        <v>4.3634000000000001E-4</v>
      </c>
      <c r="AK31" s="1">
        <v>0</v>
      </c>
      <c r="AL31" s="1">
        <v>0</v>
      </c>
      <c r="AM31" s="1">
        <v>0</v>
      </c>
      <c r="AN31" s="1">
        <v>0</v>
      </c>
      <c r="AO31" s="8">
        <v>1.2208E-6</v>
      </c>
      <c r="AP31" s="1">
        <v>1.2208E-6</v>
      </c>
      <c r="AQ31" s="8">
        <v>1.2727E-7</v>
      </c>
      <c r="AR31" s="1">
        <v>1.2727E-7</v>
      </c>
      <c r="AS31" s="8">
        <v>0</v>
      </c>
      <c r="AT31" s="1">
        <v>0</v>
      </c>
      <c r="AU31" s="8">
        <v>1.2604000000000001E-3</v>
      </c>
      <c r="AV31" s="1">
        <v>1.2604000000000001E-3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8">
        <v>9.4430999999999996E-4</v>
      </c>
      <c r="BD31" s="1">
        <v>9.4430999999999996E-4</v>
      </c>
      <c r="BE31" s="1">
        <v>0</v>
      </c>
      <c r="BF31" s="1">
        <v>0</v>
      </c>
      <c r="BG31" s="8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8">
        <v>1.4345999999999999E-7</v>
      </c>
      <c r="BP31" s="1">
        <v>1.4345999999999999E-7</v>
      </c>
      <c r="BQ31" s="1">
        <v>0</v>
      </c>
      <c r="BR31" s="1">
        <v>0</v>
      </c>
      <c r="BS31" s="1">
        <v>0</v>
      </c>
      <c r="BT31" s="1">
        <v>0</v>
      </c>
      <c r="BU31" t="s">
        <v>85</v>
      </c>
      <c r="BV31" s="1">
        <v>0</v>
      </c>
      <c r="BW31" s="1">
        <v>0.55335999999999996</v>
      </c>
      <c r="BX31" s="1">
        <v>3.3628E-4</v>
      </c>
    </row>
    <row r="32" spans="1:76" x14ac:dyDescent="0.25">
      <c r="A32">
        <v>3</v>
      </c>
      <c r="B32" t="s">
        <v>97</v>
      </c>
      <c r="C32">
        <v>10</v>
      </c>
      <c r="D32">
        <v>-99</v>
      </c>
      <c r="E32">
        <v>0</v>
      </c>
      <c r="F32">
        <v>1</v>
      </c>
      <c r="G32">
        <v>9.0993499999999994</v>
      </c>
      <c r="H32">
        <v>9.4386100000000006</v>
      </c>
      <c r="I32">
        <v>29.6</v>
      </c>
      <c r="J32">
        <v>7.1704000000000004E-3</v>
      </c>
      <c r="K32">
        <v>7.7899800000000002E-3</v>
      </c>
      <c r="L32" s="1">
        <v>-3.6249700000000002E-15</v>
      </c>
      <c r="M32" s="1">
        <v>-2.48834E-11</v>
      </c>
      <c r="N32" s="1">
        <v>7.2835E-3</v>
      </c>
      <c r="O32" s="1">
        <v>3.6455999999999998E-5</v>
      </c>
      <c r="P32" s="1">
        <v>9.6342999999999994E-7</v>
      </c>
      <c r="Q32" s="1">
        <v>1.9395999999999999E-5</v>
      </c>
      <c r="R32" s="1">
        <v>2.4797999999999999E-5</v>
      </c>
      <c r="S32" s="1">
        <v>6.0745000000000002E-5</v>
      </c>
      <c r="T32" s="1">
        <v>0</v>
      </c>
      <c r="U32" s="1">
        <v>4.3888999999999999E-5</v>
      </c>
      <c r="V32" s="1">
        <v>7.0937000000000002E-5</v>
      </c>
      <c r="W32" s="1">
        <v>0</v>
      </c>
      <c r="X32" s="1">
        <v>3.8596E-7</v>
      </c>
      <c r="Y32" s="1">
        <v>7.6579E-6</v>
      </c>
      <c r="Z32" s="1">
        <v>3.4750000000000001E-7</v>
      </c>
      <c r="AA32" s="1">
        <v>5.7047000000000004E-14</v>
      </c>
      <c r="AB32" s="1">
        <v>3.1311999999999998E-12</v>
      </c>
      <c r="AC32" s="1">
        <v>1.6196999999999999E-7</v>
      </c>
      <c r="AD32" s="1">
        <v>3.1604000000000002E-7</v>
      </c>
      <c r="AE32" s="1">
        <v>4.3468999999999998E-7</v>
      </c>
      <c r="AF32" s="1">
        <v>2.3417000000000001E-7</v>
      </c>
      <c r="AG32" s="1">
        <v>2.0479999999999999E-4</v>
      </c>
      <c r="AH32" s="1">
        <v>1.8658999999999999E-5</v>
      </c>
      <c r="AI32" s="1">
        <v>6.0420999999999999E-3</v>
      </c>
      <c r="AJ32" s="1">
        <v>4.8409000000000001E-4</v>
      </c>
      <c r="AK32" s="1">
        <v>0</v>
      </c>
      <c r="AL32" s="1">
        <v>0</v>
      </c>
      <c r="AM32" s="1">
        <v>0</v>
      </c>
      <c r="AN32" s="1">
        <v>0</v>
      </c>
      <c r="AO32" s="8">
        <v>1.7946999999999999E-4</v>
      </c>
      <c r="AP32" s="1">
        <v>1.7946999999999999E-4</v>
      </c>
      <c r="AQ32" s="8">
        <v>1.2055E-7</v>
      </c>
      <c r="AR32" s="1">
        <v>1.2055E-7</v>
      </c>
      <c r="AS32" s="8">
        <v>0</v>
      </c>
      <c r="AT32" s="1">
        <v>0</v>
      </c>
      <c r="AU32" s="8">
        <v>1.3468E-3</v>
      </c>
      <c r="AV32" s="1">
        <v>1.3468E-3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8">
        <v>9.6274999999999996E-4</v>
      </c>
      <c r="BD32" s="1">
        <v>9.6274999999999996E-4</v>
      </c>
      <c r="BE32" s="1">
        <v>0</v>
      </c>
      <c r="BF32" s="1">
        <v>0</v>
      </c>
      <c r="BG32" s="8">
        <v>7.0457999999999997E-7</v>
      </c>
      <c r="BH32" s="1">
        <v>7.0457999999999997E-7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8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t="s">
        <v>86</v>
      </c>
      <c r="BV32" s="1">
        <v>0</v>
      </c>
      <c r="BW32" s="1">
        <v>0.59604000000000001</v>
      </c>
      <c r="BX32" s="1">
        <v>3.5888000000000001E-4</v>
      </c>
    </row>
    <row r="33" spans="1:76" x14ac:dyDescent="0.25">
      <c r="A33">
        <v>3</v>
      </c>
      <c r="B33" t="s">
        <v>97</v>
      </c>
      <c r="C33">
        <v>11</v>
      </c>
      <c r="D33">
        <v>-99</v>
      </c>
      <c r="E33">
        <v>0</v>
      </c>
      <c r="F33">
        <v>1</v>
      </c>
      <c r="G33">
        <v>9.0869700000000009</v>
      </c>
      <c r="H33">
        <v>9.51281</v>
      </c>
      <c r="I33">
        <v>31.4</v>
      </c>
      <c r="J33">
        <v>6.7243099999999998E-3</v>
      </c>
      <c r="K33">
        <v>7.2765499999999997E-3</v>
      </c>
      <c r="L33" s="1">
        <v>1.16249E-17</v>
      </c>
      <c r="M33" s="1">
        <v>8.5464300000000005E-14</v>
      </c>
      <c r="N33" s="1">
        <v>6.8089999999999999E-3</v>
      </c>
      <c r="O33" s="1">
        <v>1.2599000000000001E-5</v>
      </c>
      <c r="P33" s="1">
        <v>9.5209999999999996E-7</v>
      </c>
      <c r="Q33" s="1">
        <v>1.9595000000000001E-5</v>
      </c>
      <c r="R33" s="1">
        <v>1.8627E-5</v>
      </c>
      <c r="S33" s="1">
        <v>7.2225999999999996E-5</v>
      </c>
      <c r="T33" s="1">
        <v>0</v>
      </c>
      <c r="U33" s="1">
        <v>0</v>
      </c>
      <c r="V33" s="1">
        <v>5.6557000000000001E-5</v>
      </c>
      <c r="W33" s="1">
        <v>0</v>
      </c>
      <c r="X33" s="1">
        <v>4.4084999999999998E-7</v>
      </c>
      <c r="Y33" s="1">
        <v>6.7917999999999999E-6</v>
      </c>
      <c r="Z33" s="1">
        <v>1.9371000000000001E-7</v>
      </c>
      <c r="AA33" s="1">
        <v>2.4413E-14</v>
      </c>
      <c r="AB33" s="1">
        <v>2.6888E-12</v>
      </c>
      <c r="AC33" s="1">
        <v>1.2274E-7</v>
      </c>
      <c r="AD33" s="1">
        <v>2.2884E-7</v>
      </c>
      <c r="AE33" s="1">
        <v>2.7314999999999998E-7</v>
      </c>
      <c r="AF33" s="1">
        <v>2.2509000000000001E-7</v>
      </c>
      <c r="AG33" s="1">
        <v>2.5142E-6</v>
      </c>
      <c r="AH33" s="1">
        <v>2.0571E-5</v>
      </c>
      <c r="AI33" s="1">
        <v>5.7019999999999996E-3</v>
      </c>
      <c r="AJ33" s="1">
        <v>4.5490999999999999E-4</v>
      </c>
      <c r="AK33" s="1">
        <v>0</v>
      </c>
      <c r="AL33" s="1">
        <v>0</v>
      </c>
      <c r="AM33" s="1">
        <v>0</v>
      </c>
      <c r="AN33" s="1">
        <v>0</v>
      </c>
      <c r="AO33" s="8">
        <v>6.1342999999999999E-5</v>
      </c>
      <c r="AP33" s="1">
        <v>6.1342999999999999E-5</v>
      </c>
      <c r="AQ33" s="8">
        <v>8.3712E-10</v>
      </c>
      <c r="AR33" s="1">
        <v>8.3712E-10</v>
      </c>
      <c r="AS33" s="8">
        <v>0</v>
      </c>
      <c r="AT33" s="1">
        <v>0</v>
      </c>
      <c r="AU33" s="8">
        <v>1.3730999999999999E-3</v>
      </c>
      <c r="AV33" s="1">
        <v>1.3730999999999999E-3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8">
        <v>1.0386E-3</v>
      </c>
      <c r="BD33" s="1">
        <v>1.0386E-3</v>
      </c>
      <c r="BE33" s="1">
        <v>0</v>
      </c>
      <c r="BF33" s="1">
        <v>0</v>
      </c>
      <c r="BG33" s="8">
        <v>1.4998E-6</v>
      </c>
      <c r="BH33" s="1">
        <v>1.4998E-6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8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t="s">
        <v>87</v>
      </c>
      <c r="BV33" s="1">
        <v>0</v>
      </c>
      <c r="BW33" s="1">
        <v>0.54425999999999997</v>
      </c>
      <c r="BX33" s="1">
        <v>3.3655000000000002E-4</v>
      </c>
    </row>
    <row r="34" spans="1:76" x14ac:dyDescent="0.25">
      <c r="A34">
        <v>3</v>
      </c>
      <c r="B34" t="s">
        <v>97</v>
      </c>
      <c r="C34">
        <v>12</v>
      </c>
      <c r="D34">
        <v>-99</v>
      </c>
      <c r="E34">
        <v>0</v>
      </c>
      <c r="F34">
        <v>1</v>
      </c>
      <c r="G34">
        <v>8.9238499999999998</v>
      </c>
      <c r="H34">
        <v>9.8217999999999996</v>
      </c>
      <c r="I34">
        <v>29.7</v>
      </c>
      <c r="J34">
        <v>4.5729799999999999E-3</v>
      </c>
      <c r="K34">
        <v>5.1696099999999998E-3</v>
      </c>
      <c r="L34" s="1">
        <v>5.2191500000000002E-16</v>
      </c>
      <c r="M34" s="1">
        <v>5.3456000000000002E-12</v>
      </c>
      <c r="N34" s="1">
        <v>4.8510000000000003E-3</v>
      </c>
      <c r="O34" s="1">
        <v>8.8436999999999997E-6</v>
      </c>
      <c r="P34" s="1">
        <v>1.2299999999999999E-8</v>
      </c>
      <c r="Q34" s="1">
        <v>3.4008999999999999E-5</v>
      </c>
      <c r="R34" s="1">
        <v>2.287E-5</v>
      </c>
      <c r="S34" s="1">
        <v>2.6895000000000001E-4</v>
      </c>
      <c r="T34" s="1">
        <v>5.2820999999999998E-6</v>
      </c>
      <c r="U34" s="1">
        <v>0</v>
      </c>
      <c r="V34" s="1">
        <v>5.7277000000000001E-5</v>
      </c>
      <c r="W34" s="1">
        <v>5.5219000000000001E-5</v>
      </c>
      <c r="X34" s="1">
        <v>2.5613E-7</v>
      </c>
      <c r="Y34" s="1">
        <v>2.5544000000000001E-6</v>
      </c>
      <c r="Z34" s="1">
        <v>4.2734999999999999E-8</v>
      </c>
      <c r="AA34" s="1">
        <v>2.5616E-14</v>
      </c>
      <c r="AB34" s="1">
        <v>2.8347E-12</v>
      </c>
      <c r="AC34" s="1">
        <v>7.5629999999999996E-8</v>
      </c>
      <c r="AD34" s="1">
        <v>1.8845E-7</v>
      </c>
      <c r="AE34" s="1">
        <v>3.3266999999999997E-7</v>
      </c>
      <c r="AF34" s="1">
        <v>4.1985999999999999E-10</v>
      </c>
      <c r="AG34" s="1">
        <v>2.3183000000000001E-4</v>
      </c>
      <c r="AH34" s="1">
        <v>1.2347999999999999E-5</v>
      </c>
      <c r="AI34" s="1">
        <v>3.9654E-3</v>
      </c>
      <c r="AJ34" s="1">
        <v>2.0288000000000001E-4</v>
      </c>
      <c r="AK34" s="1">
        <v>0</v>
      </c>
      <c r="AL34" s="1">
        <v>0</v>
      </c>
      <c r="AM34" s="1">
        <v>0</v>
      </c>
      <c r="AN34" s="1">
        <v>0</v>
      </c>
      <c r="AO34" s="8">
        <v>7.8322999999999995E-7</v>
      </c>
      <c r="AP34" s="1">
        <v>7.8322999999999995E-7</v>
      </c>
      <c r="AQ34" s="8">
        <v>8.3712999999999998E-10</v>
      </c>
      <c r="AR34" s="1">
        <v>8.3712999999999998E-10</v>
      </c>
      <c r="AS34" s="8">
        <v>7.0562999999999995E-5</v>
      </c>
      <c r="AT34" s="1">
        <v>7.0562999999999995E-5</v>
      </c>
      <c r="AU34" s="8">
        <v>1.8173999999999999E-5</v>
      </c>
      <c r="AV34" s="1">
        <v>1.8173999999999999E-5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8">
        <v>2.4523000000000001E-3</v>
      </c>
      <c r="BD34" s="1">
        <v>2.4523000000000001E-3</v>
      </c>
      <c r="BE34" s="1">
        <v>0</v>
      </c>
      <c r="BF34" s="1">
        <v>0</v>
      </c>
      <c r="BG34" s="8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8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t="s">
        <v>88</v>
      </c>
      <c r="BV34" s="1">
        <v>0</v>
      </c>
      <c r="BW34" s="1">
        <v>0.40379999999999999</v>
      </c>
      <c r="BX34" s="1">
        <v>2.2887999999999999E-4</v>
      </c>
    </row>
    <row r="35" spans="1:76" x14ac:dyDescent="0.25">
      <c r="A35">
        <v>3</v>
      </c>
      <c r="B35" t="s">
        <v>97</v>
      </c>
      <c r="C35">
        <v>13</v>
      </c>
      <c r="D35">
        <v>-99</v>
      </c>
      <c r="E35">
        <v>0</v>
      </c>
      <c r="F35">
        <v>1</v>
      </c>
      <c r="G35">
        <v>8.9834899999999998</v>
      </c>
      <c r="H35">
        <v>9.55138</v>
      </c>
      <c r="I35">
        <v>29.9</v>
      </c>
      <c r="J35">
        <v>5.2053899999999998E-3</v>
      </c>
      <c r="K35">
        <v>5.5650200000000004E-3</v>
      </c>
      <c r="L35" s="1">
        <v>-9.0369800000000001E-17</v>
      </c>
      <c r="M35" s="1">
        <v>-8.5745700000000005E-13</v>
      </c>
      <c r="N35" s="1">
        <v>5.2556E-3</v>
      </c>
      <c r="O35" s="1">
        <v>9.8004000000000002E-6</v>
      </c>
      <c r="P35" s="1">
        <v>1.2299999999999999E-8</v>
      </c>
      <c r="Q35" s="1">
        <v>2.6797000000000001E-5</v>
      </c>
      <c r="R35" s="1">
        <v>1.7889000000000001E-5</v>
      </c>
      <c r="S35" s="1">
        <v>5.1177000000000001E-5</v>
      </c>
      <c r="T35" s="1">
        <v>0</v>
      </c>
      <c r="U35" s="1">
        <v>0</v>
      </c>
      <c r="V35" s="1">
        <v>5.4821000000000002E-5</v>
      </c>
      <c r="W35" s="1">
        <v>0</v>
      </c>
      <c r="X35" s="1">
        <v>2.9997000000000001E-7</v>
      </c>
      <c r="Y35" s="1">
        <v>5.3797999999999997E-6</v>
      </c>
      <c r="Z35" s="1">
        <v>5.6896000000000002E-8</v>
      </c>
      <c r="AA35" s="1">
        <v>5.6539000000000001E-14</v>
      </c>
      <c r="AB35" s="1">
        <v>2.8661000000000001E-12</v>
      </c>
      <c r="AC35" s="1">
        <v>1.5021E-6</v>
      </c>
      <c r="AD35" s="1">
        <v>3.9225999999999999E-7</v>
      </c>
      <c r="AE35" s="1">
        <v>1.4747000000000001E-7</v>
      </c>
      <c r="AF35" s="1">
        <v>1.2219000000000001E-7</v>
      </c>
      <c r="AG35" s="1">
        <v>2.3892999999999999E-4</v>
      </c>
      <c r="AH35" s="1">
        <v>1.4409E-5</v>
      </c>
      <c r="AI35" s="1">
        <v>4.5475000000000003E-3</v>
      </c>
      <c r="AJ35" s="1">
        <v>2.6998000000000001E-4</v>
      </c>
      <c r="AK35" s="1">
        <v>0</v>
      </c>
      <c r="AL35" s="1">
        <v>0</v>
      </c>
      <c r="AM35" s="1">
        <v>0</v>
      </c>
      <c r="AN35" s="1">
        <v>0</v>
      </c>
      <c r="AO35" s="8">
        <v>2.6309000000000001E-6</v>
      </c>
      <c r="AP35" s="1">
        <v>2.6309000000000001E-6</v>
      </c>
      <c r="AQ35" s="8">
        <v>8.7808000000000001E-8</v>
      </c>
      <c r="AR35" s="1">
        <v>8.7808000000000001E-8</v>
      </c>
      <c r="AS35" s="8">
        <v>8.8656E-5</v>
      </c>
      <c r="AT35" s="1">
        <v>8.8656E-5</v>
      </c>
      <c r="AU35" s="8">
        <v>7.6099999999999996E-4</v>
      </c>
      <c r="AV35" s="1">
        <v>7.6099999999999996E-4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8">
        <v>6.7871999999999995E-4</v>
      </c>
      <c r="BD35" s="1">
        <v>6.7871999999999995E-4</v>
      </c>
      <c r="BE35" s="1">
        <v>0</v>
      </c>
      <c r="BF35" s="1">
        <v>0</v>
      </c>
      <c r="BG35" s="8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8">
        <v>8.3134999999999996E-8</v>
      </c>
      <c r="BP35" s="1">
        <v>8.3134999999999996E-8</v>
      </c>
      <c r="BQ35" s="1">
        <v>0</v>
      </c>
      <c r="BR35" s="1">
        <v>0</v>
      </c>
      <c r="BS35" s="1">
        <v>0</v>
      </c>
      <c r="BT35" s="1">
        <v>0</v>
      </c>
      <c r="BU35" t="s">
        <v>89</v>
      </c>
      <c r="BV35" s="1">
        <v>0</v>
      </c>
      <c r="BW35" s="1">
        <v>0.44002999999999998</v>
      </c>
      <c r="BX35" s="1">
        <v>2.6052999999999997E-4</v>
      </c>
    </row>
    <row r="36" spans="1:76" x14ac:dyDescent="0.25">
      <c r="A36">
        <v>3</v>
      </c>
      <c r="B36" t="s">
        <v>97</v>
      </c>
      <c r="C36">
        <v>14</v>
      </c>
      <c r="D36">
        <v>-99</v>
      </c>
      <c r="E36">
        <v>0</v>
      </c>
      <c r="F36">
        <v>1</v>
      </c>
      <c r="G36">
        <v>8.9644200000000005</v>
      </c>
      <c r="H36">
        <v>9.5606500000000008</v>
      </c>
      <c r="I36">
        <v>29.3</v>
      </c>
      <c r="J36">
        <v>4.9599700000000002E-3</v>
      </c>
      <c r="K36">
        <v>5.3619200000000001E-3</v>
      </c>
      <c r="L36" s="1">
        <v>1.2173000000000001E-12</v>
      </c>
      <c r="M36" s="1">
        <v>1.19631E-8</v>
      </c>
      <c r="N36" s="1">
        <v>5.0423000000000004E-3</v>
      </c>
      <c r="O36" s="1">
        <v>2.796E-5</v>
      </c>
      <c r="P36" s="1">
        <v>1.5544999999999999E-6</v>
      </c>
      <c r="Q36" s="1">
        <v>2.8697999999999999E-5</v>
      </c>
      <c r="R36" s="1">
        <v>2.0537E-5</v>
      </c>
      <c r="S36" s="1">
        <v>5.7862999999999998E-5</v>
      </c>
      <c r="T36" s="1">
        <v>0</v>
      </c>
      <c r="U36" s="1">
        <v>4.3034999999999997E-5</v>
      </c>
      <c r="V36" s="1">
        <v>5.6844E-5</v>
      </c>
      <c r="W36" s="1">
        <v>0</v>
      </c>
      <c r="X36" s="1">
        <v>2.7136000000000002E-7</v>
      </c>
      <c r="Y36" s="1">
        <v>4.8967000000000001E-6</v>
      </c>
      <c r="Z36" s="1">
        <v>3.6722999999999999E-7</v>
      </c>
      <c r="AA36" s="1">
        <v>7.2678000000000006E-14</v>
      </c>
      <c r="AB36" s="1">
        <v>2.9810999999999999E-12</v>
      </c>
      <c r="AC36" s="1">
        <v>4.9391000000000001E-7</v>
      </c>
      <c r="AD36" s="1">
        <v>3.9663000000000003E-7</v>
      </c>
      <c r="AE36" s="1">
        <v>3.1716999999999997E-7</v>
      </c>
      <c r="AF36" s="1">
        <v>2.3229E-7</v>
      </c>
      <c r="AG36" s="1">
        <v>5.4775999999999999E-5</v>
      </c>
      <c r="AH36" s="1">
        <v>1.3188E-5</v>
      </c>
      <c r="AI36" s="1">
        <v>4.3851999999999997E-3</v>
      </c>
      <c r="AJ36" s="1">
        <v>2.4547000000000002E-4</v>
      </c>
      <c r="AK36" s="1">
        <v>0</v>
      </c>
      <c r="AL36" s="1">
        <v>0</v>
      </c>
      <c r="AM36" s="1">
        <v>0</v>
      </c>
      <c r="AN36" s="1">
        <v>0</v>
      </c>
      <c r="AO36" s="8">
        <v>3.1430999999999999E-4</v>
      </c>
      <c r="AP36" s="1">
        <v>3.1430999999999999E-4</v>
      </c>
      <c r="AQ36" s="8">
        <v>3.1095000000000001E-7</v>
      </c>
      <c r="AR36" s="1">
        <v>3.1095000000000001E-7</v>
      </c>
      <c r="AS36" s="8">
        <v>0</v>
      </c>
      <c r="AT36" s="1">
        <v>0</v>
      </c>
      <c r="AU36" s="8">
        <v>9.4129000000000001E-4</v>
      </c>
      <c r="AV36" s="1">
        <v>9.4129000000000001E-4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8">
        <v>3.5963999999999999E-4</v>
      </c>
      <c r="BD36" s="1">
        <v>3.5963999999999999E-4</v>
      </c>
      <c r="BE36" s="1">
        <v>0</v>
      </c>
      <c r="BF36" s="1">
        <v>0</v>
      </c>
      <c r="BG36" s="8">
        <v>5.2148999999999998E-6</v>
      </c>
      <c r="BH36" s="1">
        <v>5.2148999999999998E-6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8">
        <v>4.9525000000000002E-8</v>
      </c>
      <c r="BP36" s="1">
        <v>4.9525000000000002E-8</v>
      </c>
      <c r="BQ36" s="1">
        <v>0</v>
      </c>
      <c r="BR36" s="1">
        <v>0</v>
      </c>
      <c r="BS36" s="1">
        <v>0</v>
      </c>
      <c r="BT36" s="1">
        <v>0</v>
      </c>
      <c r="BU36" t="s">
        <v>90</v>
      </c>
      <c r="BV36" s="1">
        <v>0</v>
      </c>
      <c r="BW36" s="1">
        <v>0.41667999999999999</v>
      </c>
      <c r="BX36" s="1">
        <v>2.4824999999999999E-4</v>
      </c>
    </row>
    <row r="37" spans="1:76" x14ac:dyDescent="0.25">
      <c r="A37">
        <v>3</v>
      </c>
      <c r="B37" t="s">
        <v>97</v>
      </c>
      <c r="C37">
        <v>15</v>
      </c>
      <c r="D37">
        <v>-99</v>
      </c>
      <c r="E37">
        <v>0</v>
      </c>
      <c r="F37">
        <v>1</v>
      </c>
      <c r="G37">
        <v>8.9948899999999998</v>
      </c>
      <c r="H37">
        <v>9.6683000000000003</v>
      </c>
      <c r="I37">
        <v>30.7</v>
      </c>
      <c r="J37">
        <v>5.3059300000000004E-3</v>
      </c>
      <c r="K37">
        <v>5.6790599999999997E-3</v>
      </c>
      <c r="L37" s="1">
        <v>-2.1290100000000001E-16</v>
      </c>
      <c r="M37" s="1">
        <v>-1.98222E-12</v>
      </c>
      <c r="N37" s="1">
        <v>5.3600000000000002E-3</v>
      </c>
      <c r="O37" s="1">
        <v>9.6724999999999993E-6</v>
      </c>
      <c r="P37" s="1">
        <v>1.2299999999999999E-8</v>
      </c>
      <c r="Q37" s="1">
        <v>2.5596999999999999E-5</v>
      </c>
      <c r="R37" s="1">
        <v>1.5577999999999999E-5</v>
      </c>
      <c r="S37" s="1">
        <v>5.1149000000000001E-5</v>
      </c>
      <c r="T37" s="1">
        <v>0</v>
      </c>
      <c r="U37" s="1">
        <v>0</v>
      </c>
      <c r="V37" s="1">
        <v>5.4984000000000001E-5</v>
      </c>
      <c r="W37" s="1">
        <v>0</v>
      </c>
      <c r="X37" s="1">
        <v>3.3153E-7</v>
      </c>
      <c r="Y37" s="1">
        <v>4.1644000000000003E-6</v>
      </c>
      <c r="Z37" s="1">
        <v>1.0712E-7</v>
      </c>
      <c r="AA37" s="1">
        <v>2.4098E-14</v>
      </c>
      <c r="AB37" s="1">
        <v>2.7027000000000002E-12</v>
      </c>
      <c r="AC37" s="1">
        <v>4.3788E-7</v>
      </c>
      <c r="AD37" s="1">
        <v>3.2305000000000002E-7</v>
      </c>
      <c r="AE37" s="1">
        <v>1.4212E-7</v>
      </c>
      <c r="AF37" s="1">
        <v>1.3003999999999999E-7</v>
      </c>
      <c r="AG37" s="1">
        <v>2.4961999999999999E-4</v>
      </c>
      <c r="AH37" s="1">
        <v>1.5678000000000001E-5</v>
      </c>
      <c r="AI37" s="1">
        <v>4.6167999999999999E-3</v>
      </c>
      <c r="AJ37" s="1">
        <v>2.8610000000000002E-4</v>
      </c>
      <c r="AK37" s="1">
        <v>0</v>
      </c>
      <c r="AL37" s="1">
        <v>0</v>
      </c>
      <c r="AM37" s="1">
        <v>0</v>
      </c>
      <c r="AN37" s="1">
        <v>0</v>
      </c>
      <c r="AO37" s="8">
        <v>6.0785999999999997E-5</v>
      </c>
      <c r="AP37" s="1">
        <v>6.0785999999999997E-5</v>
      </c>
      <c r="AQ37" s="8">
        <v>8.3708999999999995E-10</v>
      </c>
      <c r="AR37" s="1">
        <v>8.3708999999999995E-10</v>
      </c>
      <c r="AS37" s="8">
        <v>5.0844000000000003E-5</v>
      </c>
      <c r="AT37" s="1">
        <v>5.0844000000000003E-5</v>
      </c>
      <c r="AU37" s="8">
        <v>8.6180000000000002E-4</v>
      </c>
      <c r="AV37" s="1">
        <v>8.6180000000000002E-4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8">
        <v>6.3823999999999999E-4</v>
      </c>
      <c r="BD37" s="1">
        <v>6.3823999999999999E-4</v>
      </c>
      <c r="BE37" s="1">
        <v>0</v>
      </c>
      <c r="BF37" s="1">
        <v>0</v>
      </c>
      <c r="BG37" s="8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8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t="s">
        <v>91</v>
      </c>
      <c r="BV37" s="1">
        <v>0</v>
      </c>
      <c r="BW37" s="1">
        <v>0.44799</v>
      </c>
      <c r="BX37" s="1">
        <v>2.6556000000000003E-4</v>
      </c>
    </row>
    <row r="38" spans="1:76" x14ac:dyDescent="0.25">
      <c r="A38">
        <v>3</v>
      </c>
      <c r="B38" t="s">
        <v>97</v>
      </c>
      <c r="C38">
        <v>16</v>
      </c>
      <c r="D38">
        <v>-99</v>
      </c>
      <c r="E38">
        <v>0</v>
      </c>
      <c r="F38">
        <v>1</v>
      </c>
      <c r="G38">
        <v>8.7600700000000007</v>
      </c>
      <c r="H38">
        <v>9.9216800000000003</v>
      </c>
      <c r="I38">
        <v>28.1</v>
      </c>
      <c r="J38">
        <v>3.1619500000000002E-3</v>
      </c>
      <c r="K38">
        <v>3.4546099999999999E-3</v>
      </c>
      <c r="L38" s="1">
        <v>3.5222800000000001E-14</v>
      </c>
      <c r="M38" s="1">
        <v>5.4504200000000003E-10</v>
      </c>
      <c r="N38" s="1">
        <v>3.1327E-3</v>
      </c>
      <c r="O38" s="1">
        <v>6.4308999999999997E-6</v>
      </c>
      <c r="P38" s="1">
        <v>1.2299999999999999E-8</v>
      </c>
      <c r="Q38" s="1">
        <v>6.3540000000000005E-5</v>
      </c>
      <c r="R38" s="1">
        <v>1.4460999999999999E-5</v>
      </c>
      <c r="S38" s="1">
        <v>4.3021E-5</v>
      </c>
      <c r="T38" s="1">
        <v>0</v>
      </c>
      <c r="U38" s="1">
        <v>0</v>
      </c>
      <c r="V38" s="1">
        <v>5.4555000000000002E-5</v>
      </c>
      <c r="W38" s="1">
        <v>8.5729999999999994E-5</v>
      </c>
      <c r="X38" s="1">
        <v>1.4976000000000001E-7</v>
      </c>
      <c r="Y38" s="1">
        <v>1.9564E-6</v>
      </c>
      <c r="Z38" s="1">
        <v>3.2124000000000002E-10</v>
      </c>
      <c r="AA38" s="1">
        <v>7.4919999999999998E-14</v>
      </c>
      <c r="AB38" s="1">
        <v>3.0382000000000001E-12</v>
      </c>
      <c r="AC38" s="1">
        <v>1.4889000000000001E-6</v>
      </c>
      <c r="AD38" s="1">
        <v>7.5726999999999995E-7</v>
      </c>
      <c r="AE38" s="1">
        <v>2.8215999999999998E-7</v>
      </c>
      <c r="AF38" s="1">
        <v>4.1982999999999999E-10</v>
      </c>
      <c r="AG38" s="1">
        <v>2.0505999999999999E-4</v>
      </c>
      <c r="AH38" s="1">
        <v>7.4406999999999998E-6</v>
      </c>
      <c r="AI38" s="1">
        <v>2.7488999999999999E-3</v>
      </c>
      <c r="AJ38" s="1">
        <v>9.0111000000000005E-5</v>
      </c>
      <c r="AK38" s="1">
        <v>0</v>
      </c>
      <c r="AL38" s="1">
        <v>0</v>
      </c>
      <c r="AM38" s="1">
        <v>0</v>
      </c>
      <c r="AN38" s="1">
        <v>0</v>
      </c>
      <c r="AO38" s="8">
        <v>5.636E-10</v>
      </c>
      <c r="AP38" s="1">
        <v>5.636E-10</v>
      </c>
      <c r="AQ38" s="8">
        <v>1.1981000000000001E-7</v>
      </c>
      <c r="AR38" s="1">
        <v>1.1981000000000001E-7</v>
      </c>
      <c r="AS38" s="8">
        <v>3.1495000000000003E-5</v>
      </c>
      <c r="AT38" s="1">
        <v>3.1495000000000003E-5</v>
      </c>
      <c r="AU38" s="8">
        <v>3.2200000000000002E-4</v>
      </c>
      <c r="AV38" s="1">
        <v>3.2200000000000002E-4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8">
        <v>1.4101000000000001E-3</v>
      </c>
      <c r="BD38" s="1">
        <v>1.4101000000000001E-3</v>
      </c>
      <c r="BE38" s="1">
        <v>0</v>
      </c>
      <c r="BF38" s="1">
        <v>0</v>
      </c>
      <c r="BG38" s="8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8">
        <v>4.6741000000000001E-8</v>
      </c>
      <c r="BP38" s="1">
        <v>4.6741000000000001E-8</v>
      </c>
      <c r="BQ38" s="1">
        <v>0</v>
      </c>
      <c r="BR38" s="1">
        <v>0</v>
      </c>
      <c r="BS38" s="1">
        <v>0</v>
      </c>
      <c r="BT38" s="1">
        <v>0</v>
      </c>
      <c r="BU38" t="s">
        <v>92</v>
      </c>
      <c r="BV38" s="1">
        <v>0</v>
      </c>
      <c r="BW38" s="1">
        <v>0.27606999999999998</v>
      </c>
      <c r="BX38" s="1">
        <v>1.5825999999999999E-4</v>
      </c>
    </row>
    <row r="39" spans="1:76" x14ac:dyDescent="0.25">
      <c r="A39">
        <v>3</v>
      </c>
      <c r="B39" t="s">
        <v>97</v>
      </c>
      <c r="C39">
        <v>17</v>
      </c>
      <c r="D39">
        <v>-99</v>
      </c>
      <c r="E39">
        <v>0</v>
      </c>
      <c r="F39">
        <v>1</v>
      </c>
      <c r="G39">
        <v>8.9365799999999993</v>
      </c>
      <c r="H39">
        <v>4.1412800000000001</v>
      </c>
      <c r="I39">
        <v>30.4</v>
      </c>
      <c r="J39">
        <v>4.5596999999999999E-3</v>
      </c>
      <c r="K39">
        <v>4.8604499999999997E-3</v>
      </c>
      <c r="L39" s="1">
        <v>3.65322E-13</v>
      </c>
      <c r="M39" s="1">
        <v>3.9549400000000004E-9</v>
      </c>
      <c r="N39" s="1">
        <v>4.5897999999999998E-3</v>
      </c>
      <c r="O39" s="1">
        <v>8.8791999999999996E-6</v>
      </c>
      <c r="P39" s="1">
        <v>1.2299999999999999E-8</v>
      </c>
      <c r="Q39" s="1">
        <v>3.082E-5</v>
      </c>
      <c r="R39" s="1">
        <v>2.0516000000000001E-5</v>
      </c>
      <c r="S39" s="1">
        <v>4.528E-5</v>
      </c>
      <c r="T39" s="1">
        <v>0</v>
      </c>
      <c r="U39" s="1">
        <v>4.0756000000000001E-5</v>
      </c>
      <c r="V39" s="1">
        <v>0</v>
      </c>
      <c r="W39" s="1">
        <v>0</v>
      </c>
      <c r="X39" s="1">
        <v>2.8055000000000001E-7</v>
      </c>
      <c r="Y39" s="1">
        <v>4.6099999999999999E-6</v>
      </c>
      <c r="Z39" s="1">
        <v>4.6165999999999998E-8</v>
      </c>
      <c r="AA39" s="1">
        <v>8.3708999999999995E-10</v>
      </c>
      <c r="AB39" s="1">
        <v>2.6929E-12</v>
      </c>
      <c r="AC39" s="1">
        <v>6.1320999999999997E-8</v>
      </c>
      <c r="AD39" s="1">
        <v>1.5115E-7</v>
      </c>
      <c r="AE39" s="1">
        <v>1.1294E-7</v>
      </c>
      <c r="AF39" s="1">
        <v>2.1720000000000001E-7</v>
      </c>
      <c r="AG39" s="1">
        <v>2.4049E-4</v>
      </c>
      <c r="AH39" s="1">
        <v>1.3342E-5</v>
      </c>
      <c r="AI39" s="1">
        <v>4.0324999999999996E-3</v>
      </c>
      <c r="AJ39" s="1">
        <v>2.1379999999999999E-4</v>
      </c>
      <c r="AK39" s="1">
        <v>0</v>
      </c>
      <c r="AL39" s="1">
        <v>0</v>
      </c>
      <c r="AM39" s="1">
        <v>0</v>
      </c>
      <c r="AN39" s="1">
        <v>0</v>
      </c>
      <c r="AO39" s="8">
        <v>8.7612000000000001E-6</v>
      </c>
      <c r="AP39" s="1">
        <v>8.7612000000000001E-6</v>
      </c>
      <c r="AQ39" s="8">
        <v>0</v>
      </c>
      <c r="AR39" s="1">
        <v>0</v>
      </c>
      <c r="AS39" s="8">
        <v>5.2073000000000001E-5</v>
      </c>
      <c r="AT39" s="1">
        <v>5.2073000000000001E-5</v>
      </c>
      <c r="AU39" s="8">
        <v>7.2480000000000005E-4</v>
      </c>
      <c r="AV39" s="1">
        <v>7.2480000000000005E-4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8">
        <v>4.1912999999999998E-4</v>
      </c>
      <c r="BD39" s="1">
        <v>4.1912999999999998E-4</v>
      </c>
      <c r="BE39" s="1">
        <v>0</v>
      </c>
      <c r="BF39" s="1">
        <v>0</v>
      </c>
      <c r="BG39" s="8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8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t="s">
        <v>93</v>
      </c>
      <c r="BV39" s="1">
        <v>0</v>
      </c>
      <c r="BW39" s="1">
        <v>0.3891</v>
      </c>
      <c r="BX39" s="1">
        <v>2.2821000000000001E-4</v>
      </c>
    </row>
    <row r="40" spans="1:76" x14ac:dyDescent="0.25">
      <c r="A40">
        <v>3</v>
      </c>
      <c r="B40" t="s">
        <v>97</v>
      </c>
      <c r="C40">
        <v>18</v>
      </c>
      <c r="D40">
        <v>-99</v>
      </c>
      <c r="E40">
        <v>0</v>
      </c>
      <c r="F40">
        <v>1</v>
      </c>
      <c r="G40">
        <v>8.9075199999999999</v>
      </c>
      <c r="H40">
        <v>9.5705600000000004</v>
      </c>
      <c r="I40">
        <v>30.2</v>
      </c>
      <c r="J40">
        <v>4.2207299999999998E-3</v>
      </c>
      <c r="K40">
        <v>4.5668499999999999E-3</v>
      </c>
      <c r="L40" s="1">
        <v>7.0964600000000002E-18</v>
      </c>
      <c r="M40" s="1">
        <v>8.1589799999999994E-14</v>
      </c>
      <c r="N40" s="1">
        <v>4.2412999999999999E-3</v>
      </c>
      <c r="O40" s="1">
        <v>7.1625999999999995E-5</v>
      </c>
      <c r="P40" s="1">
        <v>1.8716E-6</v>
      </c>
      <c r="Q40" s="1">
        <v>3.4051999999999999E-5</v>
      </c>
      <c r="R40" s="1">
        <v>2.2727000000000001E-5</v>
      </c>
      <c r="S40" s="1">
        <v>5.0216000000000002E-5</v>
      </c>
      <c r="T40" s="1">
        <v>0</v>
      </c>
      <c r="U40" s="1">
        <v>4.1044000000000002E-5</v>
      </c>
      <c r="V40" s="1">
        <v>5.5516000000000002E-5</v>
      </c>
      <c r="W40" s="1">
        <v>0</v>
      </c>
      <c r="X40" s="1">
        <v>2.5712999999999997E-7</v>
      </c>
      <c r="Y40" s="1">
        <v>3.5516999999999998E-6</v>
      </c>
      <c r="Z40" s="1">
        <v>3.6488999999999998E-7</v>
      </c>
      <c r="AA40" s="1">
        <v>7.1423000000000003E-14</v>
      </c>
      <c r="AB40" s="1">
        <v>2.7023999999999999E-12</v>
      </c>
      <c r="AC40" s="1">
        <v>1.5335999999999999E-7</v>
      </c>
      <c r="AD40" s="1">
        <v>4.3141999999999998E-7</v>
      </c>
      <c r="AE40" s="1">
        <v>2.8518000000000002E-7</v>
      </c>
      <c r="AF40" s="1">
        <v>1.5405000000000001E-7</v>
      </c>
      <c r="AG40" s="1">
        <v>1.1221E-4</v>
      </c>
      <c r="AH40" s="1">
        <v>1.2274E-5</v>
      </c>
      <c r="AI40" s="1">
        <v>3.7747000000000002E-3</v>
      </c>
      <c r="AJ40" s="1">
        <v>1.8535000000000001E-4</v>
      </c>
      <c r="AK40" s="1">
        <v>0</v>
      </c>
      <c r="AL40" s="1">
        <v>0</v>
      </c>
      <c r="AM40" s="1">
        <v>0</v>
      </c>
      <c r="AN40" s="1">
        <v>0</v>
      </c>
      <c r="AO40" s="8">
        <v>3.4600000000000001E-4</v>
      </c>
      <c r="AP40" s="1">
        <v>3.4600000000000001E-4</v>
      </c>
      <c r="AQ40" s="8">
        <v>3.0949E-7</v>
      </c>
      <c r="AR40" s="1">
        <v>3.0949E-7</v>
      </c>
      <c r="AS40" s="8">
        <v>0</v>
      </c>
      <c r="AT40" s="1">
        <v>0</v>
      </c>
      <c r="AU40" s="8">
        <v>7.9894999999999999E-4</v>
      </c>
      <c r="AV40" s="1">
        <v>7.9894999999999999E-4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8">
        <v>3.6351999999999999E-4</v>
      </c>
      <c r="BD40" s="1">
        <v>3.6351999999999999E-4</v>
      </c>
      <c r="BE40" s="1">
        <v>0</v>
      </c>
      <c r="BF40" s="1">
        <v>0</v>
      </c>
      <c r="BG40" s="8">
        <v>2.4615999999999999E-6</v>
      </c>
      <c r="BH40" s="1">
        <v>2.4615999999999999E-6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8">
        <v>2.8570000000000002E-7</v>
      </c>
      <c r="BP40" s="1">
        <v>2.8570000000000002E-7</v>
      </c>
      <c r="BQ40" s="1">
        <v>0</v>
      </c>
      <c r="BR40" s="1">
        <v>0</v>
      </c>
      <c r="BS40" s="1">
        <v>0</v>
      </c>
      <c r="BT40" s="1">
        <v>0</v>
      </c>
      <c r="BU40" t="s">
        <v>94</v>
      </c>
      <c r="BV40" s="1">
        <v>0</v>
      </c>
      <c r="BW40" s="1">
        <v>0.36176000000000003</v>
      </c>
      <c r="BX40" s="1">
        <v>2.1125000000000001E-4</v>
      </c>
    </row>
    <row r="41" spans="1:76" x14ac:dyDescent="0.25">
      <c r="A41">
        <v>3</v>
      </c>
      <c r="B41" t="s">
        <v>97</v>
      </c>
      <c r="C41">
        <v>19</v>
      </c>
      <c r="D41">
        <v>-99</v>
      </c>
      <c r="E41">
        <v>0</v>
      </c>
      <c r="F41">
        <v>1</v>
      </c>
      <c r="G41">
        <v>8.9628200000000007</v>
      </c>
      <c r="H41">
        <v>9.6939299999999999</v>
      </c>
      <c r="I41">
        <v>30.9</v>
      </c>
      <c r="J41">
        <v>4.8256499999999999E-3</v>
      </c>
      <c r="K41">
        <v>5.22392E-3</v>
      </c>
      <c r="L41" s="1">
        <v>8.98338E-18</v>
      </c>
      <c r="M41" s="1">
        <v>9.0656700000000003E-14</v>
      </c>
      <c r="N41" s="1">
        <v>4.9290999999999996E-3</v>
      </c>
      <c r="O41" s="1">
        <v>7.4414999999999998E-6</v>
      </c>
      <c r="P41" s="1">
        <v>1.4908E-6</v>
      </c>
      <c r="Q41" s="1">
        <v>2.8175999999999999E-5</v>
      </c>
      <c r="R41" s="1">
        <v>2.5786E-5</v>
      </c>
      <c r="S41" s="1">
        <v>5.1372999999999998E-5</v>
      </c>
      <c r="T41" s="1">
        <v>0</v>
      </c>
      <c r="U41" s="1">
        <v>4.2420999999999999E-5</v>
      </c>
      <c r="V41" s="1">
        <v>5.5467999999999998E-5</v>
      </c>
      <c r="W41" s="1">
        <v>0</v>
      </c>
      <c r="X41" s="1">
        <v>3.1267000000000001E-7</v>
      </c>
      <c r="Y41" s="1">
        <v>2.9608000000000001E-6</v>
      </c>
      <c r="Z41" s="1">
        <v>1.2625999999999999E-7</v>
      </c>
      <c r="AA41" s="1">
        <v>2.3908999999999999E-14</v>
      </c>
      <c r="AB41" s="1">
        <v>2.6184999999999998E-12</v>
      </c>
      <c r="AC41" s="1">
        <v>7.0198000000000004E-8</v>
      </c>
      <c r="AD41" s="1">
        <v>3.1646000000000002E-7</v>
      </c>
      <c r="AE41" s="1">
        <v>1.5965999999999999E-7</v>
      </c>
      <c r="AF41" s="1">
        <v>1.1818E-7</v>
      </c>
      <c r="AG41" s="1">
        <v>4.2122000000000001E-5</v>
      </c>
      <c r="AH41" s="1">
        <v>1.4725999999999999E-5</v>
      </c>
      <c r="AI41" s="1">
        <v>4.2626000000000001E-3</v>
      </c>
      <c r="AJ41" s="1">
        <v>2.4405E-4</v>
      </c>
      <c r="AK41" s="1">
        <v>0</v>
      </c>
      <c r="AL41" s="1">
        <v>0</v>
      </c>
      <c r="AM41" s="1">
        <v>0</v>
      </c>
      <c r="AN41" s="1">
        <v>0</v>
      </c>
      <c r="AO41" s="8">
        <v>1.2085E-4</v>
      </c>
      <c r="AP41" s="1">
        <v>1.2085E-4</v>
      </c>
      <c r="AQ41" s="8">
        <v>8.3706E-10</v>
      </c>
      <c r="AR41" s="1">
        <v>8.3706E-10</v>
      </c>
      <c r="AS41" s="8">
        <v>0</v>
      </c>
      <c r="AT41" s="1">
        <v>0</v>
      </c>
      <c r="AU41" s="8">
        <v>9.9201999999999992E-4</v>
      </c>
      <c r="AV41" s="1">
        <v>9.9201999999999992E-4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8">
        <v>3.3611999999999997E-4</v>
      </c>
      <c r="BD41" s="1">
        <v>3.3611999999999997E-4</v>
      </c>
      <c r="BE41" s="1">
        <v>0</v>
      </c>
      <c r="BF41" s="1">
        <v>0</v>
      </c>
      <c r="BG41" s="8">
        <v>3.0214999999999999E-7</v>
      </c>
      <c r="BH41" s="1">
        <v>3.0214999999999999E-7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8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t="s">
        <v>95</v>
      </c>
      <c r="BV41" s="1">
        <v>0</v>
      </c>
      <c r="BW41" s="1">
        <v>0.40418999999999999</v>
      </c>
      <c r="BX41" s="1">
        <v>2.4152000000000001E-4</v>
      </c>
    </row>
    <row r="42" spans="1:76" x14ac:dyDescent="0.25">
      <c r="A42">
        <v>3</v>
      </c>
      <c r="B42" t="s">
        <v>97</v>
      </c>
      <c r="C42">
        <v>20</v>
      </c>
      <c r="D42">
        <v>-99</v>
      </c>
      <c r="E42">
        <v>0</v>
      </c>
      <c r="F42">
        <v>1</v>
      </c>
      <c r="G42">
        <v>8.6671399999999998</v>
      </c>
      <c r="H42">
        <v>10.0883</v>
      </c>
      <c r="I42">
        <v>30.3</v>
      </c>
      <c r="J42">
        <v>2.54265E-3</v>
      </c>
      <c r="K42">
        <v>2.87748E-3</v>
      </c>
      <c r="L42" s="1">
        <v>-1.53908E-17</v>
      </c>
      <c r="M42" s="1">
        <v>-2.9286200000000002E-13</v>
      </c>
      <c r="N42" s="1">
        <v>2.4788000000000002E-3</v>
      </c>
      <c r="O42" s="1">
        <v>5.5636000000000004E-6</v>
      </c>
      <c r="P42" s="1">
        <v>1.2299E-8</v>
      </c>
      <c r="Q42" s="1">
        <v>8.9889999999999995E-5</v>
      </c>
      <c r="R42" s="1">
        <v>2.6253000000000001E-5</v>
      </c>
      <c r="S42" s="1">
        <v>4.1468999999999999E-5</v>
      </c>
      <c r="T42" s="1">
        <v>0</v>
      </c>
      <c r="U42" s="1">
        <v>0</v>
      </c>
      <c r="V42" s="1">
        <v>5.6743999999999997E-5</v>
      </c>
      <c r="W42" s="1">
        <v>1.2705999999999999E-4</v>
      </c>
      <c r="X42" s="1">
        <v>1.4735999999999999E-7</v>
      </c>
      <c r="Y42" s="1">
        <v>1.4493E-6</v>
      </c>
      <c r="Z42" s="1">
        <v>3.2124000000000002E-10</v>
      </c>
      <c r="AA42" s="1">
        <v>3.4535999999999998E-14</v>
      </c>
      <c r="AB42" s="1">
        <v>2.4776999999999998E-12</v>
      </c>
      <c r="AC42" s="1">
        <v>7.6096999999999996E-8</v>
      </c>
      <c r="AD42" s="1">
        <v>1.2045E-7</v>
      </c>
      <c r="AE42" s="1">
        <v>2.1703000000000001E-7</v>
      </c>
      <c r="AF42" s="1">
        <v>4.1982999999999999E-10</v>
      </c>
      <c r="AG42" s="1">
        <v>1.1487E-5</v>
      </c>
      <c r="AH42" s="1">
        <v>7.0071000000000002E-6</v>
      </c>
      <c r="AI42" s="1">
        <v>2.1369000000000002E-3</v>
      </c>
      <c r="AJ42" s="1">
        <v>5.7973000000000002E-5</v>
      </c>
      <c r="AK42" s="1">
        <v>0</v>
      </c>
      <c r="AL42" s="1">
        <v>0</v>
      </c>
      <c r="AM42" s="1">
        <v>0</v>
      </c>
      <c r="AN42" s="1">
        <v>0</v>
      </c>
      <c r="AO42" s="8">
        <v>5.6416000000000005E-10</v>
      </c>
      <c r="AP42" s="1">
        <v>5.6416000000000005E-10</v>
      </c>
      <c r="AQ42" s="8">
        <v>8.3704000000000004E-10</v>
      </c>
      <c r="AR42" s="1">
        <v>8.3704000000000004E-10</v>
      </c>
      <c r="AS42" s="8">
        <v>0</v>
      </c>
      <c r="AT42" s="1">
        <v>0</v>
      </c>
      <c r="AU42" s="8">
        <v>4.8655999999999998E-4</v>
      </c>
      <c r="AV42" s="1">
        <v>4.8655999999999998E-4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8">
        <v>1.7638E-3</v>
      </c>
      <c r="BD42" s="1">
        <v>1.7638E-3</v>
      </c>
      <c r="BE42" s="1">
        <v>0</v>
      </c>
      <c r="BF42" s="1">
        <v>0</v>
      </c>
      <c r="BG42" s="8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8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t="s">
        <v>96</v>
      </c>
      <c r="BV42" s="1">
        <v>0</v>
      </c>
      <c r="BW42" s="1">
        <v>0.21462999999999999</v>
      </c>
      <c r="BX42" s="1">
        <v>1.2726E-4</v>
      </c>
    </row>
    <row r="44" spans="1:76" x14ac:dyDescent="0.25">
      <c r="A44" t="s">
        <v>166</v>
      </c>
    </row>
    <row r="45" spans="1:76" x14ac:dyDescent="0.25">
      <c r="C45" s="9" t="s">
        <v>159</v>
      </c>
      <c r="D45" s="9" t="s">
        <v>160</v>
      </c>
      <c r="E45" s="9" t="s">
        <v>161</v>
      </c>
      <c r="F45" s="9" t="s">
        <v>162</v>
      </c>
      <c r="G45" s="9" t="s">
        <v>164</v>
      </c>
      <c r="H45" s="9" t="s">
        <v>163</v>
      </c>
      <c r="I45" s="9" t="s">
        <v>165</v>
      </c>
    </row>
    <row r="46" spans="1:76" ht="15.75" x14ac:dyDescent="0.25">
      <c r="B46" s="3" t="s">
        <v>154</v>
      </c>
      <c r="C46" s="8">
        <v>5.6129000000000003E-10</v>
      </c>
      <c r="D46" s="8">
        <v>1.1255E-7</v>
      </c>
      <c r="E46" s="8">
        <v>0</v>
      </c>
      <c r="F46" s="8">
        <v>4.9876E-3</v>
      </c>
      <c r="G46" s="8">
        <v>1.8025999999999999E-3</v>
      </c>
      <c r="H46" s="8">
        <v>0</v>
      </c>
      <c r="I46" s="8">
        <v>1.7333999999999999E-7</v>
      </c>
    </row>
    <row r="47" spans="1:76" ht="15.75" x14ac:dyDescent="0.25">
      <c r="B47" s="4" t="s">
        <v>155</v>
      </c>
      <c r="C47" s="8">
        <v>1.3814E-5</v>
      </c>
      <c r="D47" s="8">
        <v>8.3741999999999999E-10</v>
      </c>
      <c r="E47" s="8">
        <v>0</v>
      </c>
      <c r="F47" s="8">
        <v>3.7377000000000001E-3</v>
      </c>
      <c r="G47" s="8">
        <v>1.4760000000000001E-3</v>
      </c>
      <c r="H47" s="8">
        <v>0</v>
      </c>
      <c r="I47" s="8">
        <v>0</v>
      </c>
    </row>
    <row r="48" spans="1:76" ht="15.75" x14ac:dyDescent="0.25">
      <c r="B48" s="4" t="s">
        <v>156</v>
      </c>
      <c r="C48" s="8">
        <v>4.6622E-7</v>
      </c>
      <c r="D48" s="8">
        <v>8.3747999999999999E-10</v>
      </c>
      <c r="E48" s="8">
        <v>0</v>
      </c>
      <c r="F48" s="8">
        <v>4.8316000000000001E-3</v>
      </c>
      <c r="G48" s="8">
        <v>1.4071000000000001E-3</v>
      </c>
      <c r="H48" s="8">
        <v>0</v>
      </c>
      <c r="I48" s="8">
        <v>0</v>
      </c>
    </row>
    <row r="49" spans="2:9" ht="15.75" x14ac:dyDescent="0.25">
      <c r="B49" s="5" t="s">
        <v>157</v>
      </c>
      <c r="C49" s="8">
        <v>4.4336999999999996E-6</v>
      </c>
      <c r="D49" s="8">
        <v>8.3795999999999997E-10</v>
      </c>
      <c r="E49" s="8">
        <v>0</v>
      </c>
      <c r="F49" s="8">
        <v>7.2860000000000002E-6</v>
      </c>
      <c r="G49" s="8">
        <v>1.2711E-2</v>
      </c>
      <c r="H49" s="8">
        <v>1.2373E-6</v>
      </c>
      <c r="I49" s="8">
        <v>0</v>
      </c>
    </row>
    <row r="50" spans="2:9" ht="15.75" x14ac:dyDescent="0.25">
      <c r="B50" s="3" t="s">
        <v>154</v>
      </c>
      <c r="C50" s="8">
        <v>5.6336999999999999E-10</v>
      </c>
      <c r="D50" s="8">
        <v>8.3719999999999996E-10</v>
      </c>
      <c r="E50" s="8">
        <v>0</v>
      </c>
      <c r="F50" s="8">
        <v>2.3319E-3</v>
      </c>
      <c r="G50" s="8">
        <v>8.9725000000000004E-4</v>
      </c>
      <c r="H50" s="8">
        <v>0</v>
      </c>
      <c r="I50" s="8">
        <v>0</v>
      </c>
    </row>
    <row r="51" spans="2:9" ht="15.75" x14ac:dyDescent="0.25">
      <c r="B51" s="4" t="s">
        <v>155</v>
      </c>
      <c r="C51" s="8">
        <v>4.1075000000000002E-5</v>
      </c>
      <c r="D51" s="8">
        <v>1.0959E-7</v>
      </c>
      <c r="E51" s="8">
        <v>0</v>
      </c>
      <c r="F51" s="8">
        <v>2.4691000000000001E-3</v>
      </c>
      <c r="G51" s="8">
        <v>1.0943999999999999E-3</v>
      </c>
      <c r="H51" s="8">
        <v>0</v>
      </c>
      <c r="I51" s="8">
        <v>9.0217000000000006E-8</v>
      </c>
    </row>
    <row r="52" spans="2:9" ht="15.75" x14ac:dyDescent="0.25">
      <c r="B52" s="4" t="s">
        <v>156</v>
      </c>
      <c r="C52" s="8">
        <v>1.5994999999999998E-5</v>
      </c>
      <c r="D52" s="8">
        <v>8.3718999999999998E-10</v>
      </c>
      <c r="E52" s="8">
        <v>0</v>
      </c>
      <c r="F52" s="8">
        <v>1.8542999999999999E-3</v>
      </c>
      <c r="G52" s="8">
        <v>1.0012E-3</v>
      </c>
      <c r="H52" s="8">
        <v>5.7578000000000004E-7</v>
      </c>
      <c r="I52" s="8">
        <v>0</v>
      </c>
    </row>
    <row r="53" spans="2:9" ht="15.75" x14ac:dyDescent="0.25">
      <c r="B53" s="5" t="s">
        <v>157</v>
      </c>
      <c r="C53" s="8">
        <v>4.6933999999999998E-6</v>
      </c>
      <c r="D53" s="8">
        <v>8.3759E-10</v>
      </c>
      <c r="E53" s="8">
        <v>0</v>
      </c>
      <c r="F53" s="8">
        <v>2.3937000000000001E-6</v>
      </c>
      <c r="G53" s="8">
        <v>1.2423999999999999E-2</v>
      </c>
      <c r="H53" s="8">
        <v>9.1801E-7</v>
      </c>
      <c r="I53" s="8">
        <v>0</v>
      </c>
    </row>
    <row r="54" spans="2:9" ht="15.75" x14ac:dyDescent="0.25">
      <c r="B54" s="3" t="s">
        <v>154</v>
      </c>
      <c r="C54" s="8">
        <v>1.2208E-6</v>
      </c>
      <c r="D54" s="8">
        <v>1.2727E-7</v>
      </c>
      <c r="E54" s="8">
        <v>0</v>
      </c>
      <c r="F54" s="8">
        <v>1.2604000000000001E-3</v>
      </c>
      <c r="G54" s="8">
        <v>9.4430999999999996E-4</v>
      </c>
      <c r="H54" s="8">
        <v>0</v>
      </c>
      <c r="I54" s="8">
        <v>1.4345999999999999E-7</v>
      </c>
    </row>
    <row r="55" spans="2:9" ht="15.75" x14ac:dyDescent="0.25">
      <c r="B55" s="4" t="s">
        <v>155</v>
      </c>
      <c r="C55" s="8">
        <v>1.7946999999999999E-4</v>
      </c>
      <c r="D55" s="8">
        <v>1.2055E-7</v>
      </c>
      <c r="E55" s="8">
        <v>0</v>
      </c>
      <c r="F55" s="8">
        <v>1.3468E-3</v>
      </c>
      <c r="G55" s="8">
        <v>9.6274999999999996E-4</v>
      </c>
      <c r="H55" s="8">
        <v>7.0457999999999997E-7</v>
      </c>
      <c r="I55" s="8">
        <v>0</v>
      </c>
    </row>
    <row r="56" spans="2:9" ht="15.75" x14ac:dyDescent="0.25">
      <c r="B56" s="4" t="s">
        <v>156</v>
      </c>
      <c r="C56" s="8">
        <v>6.1342999999999999E-5</v>
      </c>
      <c r="D56" s="8">
        <v>8.3712E-10</v>
      </c>
      <c r="E56" s="8">
        <v>0</v>
      </c>
      <c r="F56" s="8">
        <v>1.3730999999999999E-3</v>
      </c>
      <c r="G56" s="8">
        <v>1.0386E-3</v>
      </c>
      <c r="H56" s="8">
        <v>1.4998E-6</v>
      </c>
      <c r="I56" s="8">
        <v>0</v>
      </c>
    </row>
    <row r="57" spans="2:9" ht="15.75" x14ac:dyDescent="0.25">
      <c r="B57" s="5" t="s">
        <v>157</v>
      </c>
      <c r="C57" s="8">
        <v>7.8322999999999995E-7</v>
      </c>
      <c r="D57" s="8">
        <v>8.3712999999999998E-10</v>
      </c>
      <c r="E57" s="8">
        <v>7.0562999999999995E-5</v>
      </c>
      <c r="F57" s="8">
        <v>1.8173999999999999E-5</v>
      </c>
      <c r="G57" s="8">
        <v>2.4523000000000001E-3</v>
      </c>
      <c r="H57" s="8">
        <v>0</v>
      </c>
      <c r="I57" s="8">
        <v>0</v>
      </c>
    </row>
    <row r="58" spans="2:9" ht="15.75" x14ac:dyDescent="0.25">
      <c r="B58" s="3" t="s">
        <v>154</v>
      </c>
      <c r="C58" s="8">
        <v>2.6309000000000001E-6</v>
      </c>
      <c r="D58" s="8">
        <v>8.7808000000000001E-8</v>
      </c>
      <c r="E58" s="8">
        <v>8.8656E-5</v>
      </c>
      <c r="F58" s="8">
        <v>7.6099999999999996E-4</v>
      </c>
      <c r="G58" s="8">
        <v>6.7871999999999995E-4</v>
      </c>
      <c r="H58" s="8">
        <v>0</v>
      </c>
      <c r="I58" s="8">
        <v>8.3134999999999996E-8</v>
      </c>
    </row>
    <row r="59" spans="2:9" ht="15.75" x14ac:dyDescent="0.25">
      <c r="B59" s="4" t="s">
        <v>155</v>
      </c>
      <c r="C59" s="8">
        <v>3.1430999999999999E-4</v>
      </c>
      <c r="D59" s="8">
        <v>3.1095000000000001E-7</v>
      </c>
      <c r="E59" s="8">
        <v>0</v>
      </c>
      <c r="F59" s="8">
        <v>9.4129000000000001E-4</v>
      </c>
      <c r="G59" s="8">
        <v>3.5963999999999999E-4</v>
      </c>
      <c r="H59" s="8">
        <v>5.2148999999999998E-6</v>
      </c>
      <c r="I59" s="8">
        <v>4.9525000000000002E-8</v>
      </c>
    </row>
    <row r="60" spans="2:9" ht="15.75" x14ac:dyDescent="0.25">
      <c r="B60" s="4" t="s">
        <v>156</v>
      </c>
      <c r="C60" s="8">
        <v>6.0785999999999997E-5</v>
      </c>
      <c r="D60" s="8">
        <v>8.3708999999999995E-10</v>
      </c>
      <c r="E60" s="8">
        <v>5.0844000000000003E-5</v>
      </c>
      <c r="F60" s="8">
        <v>8.6180000000000002E-4</v>
      </c>
      <c r="G60" s="8">
        <v>6.3823999999999999E-4</v>
      </c>
      <c r="H60" s="8">
        <v>0</v>
      </c>
      <c r="I60" s="8">
        <v>0</v>
      </c>
    </row>
    <row r="61" spans="2:9" ht="15.75" x14ac:dyDescent="0.25">
      <c r="B61" s="5" t="s">
        <v>157</v>
      </c>
      <c r="C61" s="8">
        <v>5.636E-10</v>
      </c>
      <c r="D61" s="8">
        <v>1.1981000000000001E-7</v>
      </c>
      <c r="E61" s="8">
        <v>3.1495000000000003E-5</v>
      </c>
      <c r="F61" s="8">
        <v>3.2200000000000002E-4</v>
      </c>
      <c r="G61" s="8">
        <v>1.4101000000000001E-3</v>
      </c>
      <c r="H61" s="8">
        <v>0</v>
      </c>
      <c r="I61" s="8">
        <v>4.6741000000000001E-8</v>
      </c>
    </row>
    <row r="62" spans="2:9" ht="15.75" x14ac:dyDescent="0.25">
      <c r="B62" s="3" t="s">
        <v>154</v>
      </c>
      <c r="C62" s="8">
        <v>8.7612000000000001E-6</v>
      </c>
      <c r="D62" s="8">
        <v>0</v>
      </c>
      <c r="E62" s="8">
        <v>5.2073000000000001E-5</v>
      </c>
      <c r="F62" s="8">
        <v>7.2480000000000005E-4</v>
      </c>
      <c r="G62" s="8">
        <v>4.1912999999999998E-4</v>
      </c>
      <c r="H62" s="8">
        <v>0</v>
      </c>
      <c r="I62" s="8">
        <v>0</v>
      </c>
    </row>
    <row r="63" spans="2:9" ht="15.75" x14ac:dyDescent="0.25">
      <c r="B63" s="4" t="s">
        <v>155</v>
      </c>
      <c r="C63" s="8">
        <v>3.4600000000000001E-4</v>
      </c>
      <c r="D63" s="8">
        <v>3.0949E-7</v>
      </c>
      <c r="E63" s="8">
        <v>0</v>
      </c>
      <c r="F63" s="8">
        <v>7.9894999999999999E-4</v>
      </c>
      <c r="G63" s="8">
        <v>3.6351999999999999E-4</v>
      </c>
      <c r="H63" s="8">
        <v>2.4615999999999999E-6</v>
      </c>
      <c r="I63" s="8">
        <v>2.8570000000000002E-7</v>
      </c>
    </row>
    <row r="64" spans="2:9" ht="15.75" x14ac:dyDescent="0.25">
      <c r="B64" s="4" t="s">
        <v>156</v>
      </c>
      <c r="C64" s="8">
        <v>1.2085E-4</v>
      </c>
      <c r="D64" s="8">
        <v>8.3706E-10</v>
      </c>
      <c r="E64" s="8">
        <v>0</v>
      </c>
      <c r="F64" s="8">
        <v>9.9201999999999992E-4</v>
      </c>
      <c r="G64" s="8">
        <v>3.3611999999999997E-4</v>
      </c>
      <c r="H64" s="8">
        <v>3.0214999999999999E-7</v>
      </c>
      <c r="I64" s="8">
        <v>0</v>
      </c>
    </row>
    <row r="65" spans="2:9" ht="15.75" x14ac:dyDescent="0.25">
      <c r="B65" s="5" t="s">
        <v>157</v>
      </c>
      <c r="C65" s="8">
        <v>5.6416000000000005E-10</v>
      </c>
      <c r="D65" s="8">
        <v>8.3704000000000004E-10</v>
      </c>
      <c r="E65" s="8">
        <v>0</v>
      </c>
      <c r="F65" s="8">
        <v>4.8655999999999998E-4</v>
      </c>
      <c r="G65" s="8">
        <v>1.7638E-3</v>
      </c>
      <c r="H65" s="8">
        <v>0</v>
      </c>
      <c r="I65" s="8">
        <v>0</v>
      </c>
    </row>
    <row r="71" spans="2:9" x14ac:dyDescent="0.25">
      <c r="C71" s="7" t="s">
        <v>54</v>
      </c>
      <c r="D71" s="7" t="s">
        <v>58</v>
      </c>
      <c r="E71" s="7" t="s">
        <v>66</v>
      </c>
    </row>
    <row r="72" spans="2:9" x14ac:dyDescent="0.25">
      <c r="B72" t="s">
        <v>77</v>
      </c>
      <c r="C72" s="8">
        <v>1.8025999999999999E-3</v>
      </c>
      <c r="D72" s="8">
        <v>0</v>
      </c>
      <c r="E72" s="8">
        <v>1.7333999999999999E-7</v>
      </c>
    </row>
    <row r="73" spans="2:9" x14ac:dyDescent="0.25">
      <c r="B73" t="s">
        <v>78</v>
      </c>
      <c r="C73" s="8">
        <v>1.4760000000000001E-3</v>
      </c>
      <c r="D73" s="8">
        <v>0</v>
      </c>
      <c r="E73" s="8">
        <v>0</v>
      </c>
    </row>
    <row r="74" spans="2:9" x14ac:dyDescent="0.25">
      <c r="B74" t="s">
        <v>79</v>
      </c>
      <c r="C74" s="8">
        <v>1.4071000000000001E-3</v>
      </c>
      <c r="D74" s="8">
        <v>0</v>
      </c>
      <c r="E74" s="8">
        <v>0</v>
      </c>
    </row>
    <row r="75" spans="2:9" x14ac:dyDescent="0.25">
      <c r="B75" t="s">
        <v>80</v>
      </c>
      <c r="C75" s="8">
        <v>1.2711E-2</v>
      </c>
      <c r="D75" s="8">
        <v>1.2373E-6</v>
      </c>
      <c r="E75" s="8">
        <v>0</v>
      </c>
    </row>
    <row r="76" spans="2:9" x14ac:dyDescent="0.25">
      <c r="B76" t="s">
        <v>81</v>
      </c>
      <c r="C76" s="8">
        <v>8.9725000000000004E-4</v>
      </c>
      <c r="D76" s="8">
        <v>0</v>
      </c>
      <c r="E76" s="8">
        <v>0</v>
      </c>
    </row>
    <row r="77" spans="2:9" x14ac:dyDescent="0.25">
      <c r="B77" t="s">
        <v>82</v>
      </c>
      <c r="C77" s="8">
        <v>1.0943999999999999E-3</v>
      </c>
      <c r="D77" s="8">
        <v>0</v>
      </c>
      <c r="E77" s="8">
        <v>9.0217000000000006E-8</v>
      </c>
    </row>
    <row r="78" spans="2:9" x14ac:dyDescent="0.25">
      <c r="B78" t="s">
        <v>83</v>
      </c>
      <c r="C78" s="8">
        <v>1.0012E-3</v>
      </c>
      <c r="D78" s="8">
        <v>5.7578000000000004E-7</v>
      </c>
      <c r="E78" s="8">
        <v>0</v>
      </c>
    </row>
    <row r="79" spans="2:9" x14ac:dyDescent="0.25">
      <c r="B79" t="s">
        <v>84</v>
      </c>
      <c r="C79" s="8">
        <v>1.2423999999999999E-2</v>
      </c>
      <c r="D79" s="8">
        <v>9.1801E-7</v>
      </c>
      <c r="E79" s="8">
        <v>0</v>
      </c>
    </row>
    <row r="80" spans="2:9" x14ac:dyDescent="0.25">
      <c r="B80" t="s">
        <v>85</v>
      </c>
      <c r="C80" s="8">
        <v>9.4430999999999996E-4</v>
      </c>
      <c r="D80" s="8">
        <v>0</v>
      </c>
      <c r="E80" s="8">
        <v>1.4345999999999999E-7</v>
      </c>
    </row>
    <row r="81" spans="1:5" x14ac:dyDescent="0.25">
      <c r="B81" t="s">
        <v>86</v>
      </c>
      <c r="C81" s="8">
        <v>9.6274999999999996E-4</v>
      </c>
      <c r="D81" s="8">
        <v>7.0457999999999997E-7</v>
      </c>
      <c r="E81" s="8">
        <v>0</v>
      </c>
    </row>
    <row r="82" spans="1:5" x14ac:dyDescent="0.25">
      <c r="B82" t="s">
        <v>87</v>
      </c>
      <c r="C82" s="8">
        <v>1.0386E-3</v>
      </c>
      <c r="D82" s="8">
        <v>1.4998E-6</v>
      </c>
      <c r="E82" s="8">
        <v>0</v>
      </c>
    </row>
    <row r="83" spans="1:5" x14ac:dyDescent="0.25">
      <c r="B83" t="s">
        <v>88</v>
      </c>
      <c r="C83" s="8">
        <v>2.4523000000000001E-3</v>
      </c>
      <c r="D83" s="8">
        <v>0</v>
      </c>
      <c r="E83" s="8">
        <v>0</v>
      </c>
    </row>
    <row r="84" spans="1:5" x14ac:dyDescent="0.25">
      <c r="B84" t="s">
        <v>89</v>
      </c>
      <c r="C84" s="8">
        <v>6.7871999999999995E-4</v>
      </c>
      <c r="D84" s="8">
        <v>0</v>
      </c>
      <c r="E84" s="8">
        <v>8.3134999999999996E-8</v>
      </c>
    </row>
    <row r="85" spans="1:5" x14ac:dyDescent="0.25">
      <c r="B85" t="s">
        <v>90</v>
      </c>
      <c r="C85" s="8">
        <v>3.5963999999999999E-4</v>
      </c>
      <c r="D85" s="8">
        <v>5.2148999999999998E-6</v>
      </c>
      <c r="E85" s="8">
        <v>4.9525000000000002E-8</v>
      </c>
    </row>
    <row r="86" spans="1:5" x14ac:dyDescent="0.25">
      <c r="B86" t="s">
        <v>91</v>
      </c>
      <c r="C86" s="8">
        <v>6.3823999999999999E-4</v>
      </c>
      <c r="D86" s="8">
        <v>0</v>
      </c>
      <c r="E86" s="8">
        <v>0</v>
      </c>
    </row>
    <row r="87" spans="1:5" x14ac:dyDescent="0.25">
      <c r="B87" t="s">
        <v>92</v>
      </c>
      <c r="C87" s="8">
        <v>1.4101000000000001E-3</v>
      </c>
      <c r="D87" s="8">
        <v>0</v>
      </c>
      <c r="E87" s="8">
        <v>4.6741000000000001E-8</v>
      </c>
    </row>
    <row r="88" spans="1:5" x14ac:dyDescent="0.25">
      <c r="B88" t="s">
        <v>93</v>
      </c>
      <c r="C88" s="8">
        <v>4.1912999999999998E-4</v>
      </c>
      <c r="D88" s="8">
        <v>0</v>
      </c>
      <c r="E88" s="8">
        <v>0</v>
      </c>
    </row>
    <row r="89" spans="1:5" x14ac:dyDescent="0.25">
      <c r="B89" t="s">
        <v>94</v>
      </c>
      <c r="C89" s="8">
        <v>3.6351999999999999E-4</v>
      </c>
      <c r="D89" s="8">
        <v>2.4615999999999999E-6</v>
      </c>
      <c r="E89" s="8">
        <v>2.8570000000000002E-7</v>
      </c>
    </row>
    <row r="90" spans="1:5" x14ac:dyDescent="0.25">
      <c r="B90" t="s">
        <v>95</v>
      </c>
      <c r="C90" s="8">
        <v>3.3611999999999997E-4</v>
      </c>
      <c r="D90" s="8">
        <v>3.0214999999999999E-7</v>
      </c>
      <c r="E90" s="8">
        <v>0</v>
      </c>
    </row>
    <row r="91" spans="1:5" x14ac:dyDescent="0.25">
      <c r="B91" t="s">
        <v>96</v>
      </c>
      <c r="C91" s="8">
        <v>1.7638E-3</v>
      </c>
      <c r="D91" s="8">
        <v>0</v>
      </c>
      <c r="E91" s="8">
        <v>0</v>
      </c>
    </row>
    <row r="96" spans="1:5" x14ac:dyDescent="0.25">
      <c r="A96" t="s">
        <v>167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zoomScale="140" zoomScaleNormal="100" zoomScalePageLayoutView="140" workbookViewId="0">
      <selection activeCell="D26" sqref="D26"/>
    </sheetView>
  </sheetViews>
  <sheetFormatPr defaultRowHeight="15" x14ac:dyDescent="0.25"/>
  <sheetData/>
  <pageMargins left="0.7" right="0.7" top="0.75" bottom="0.75" header="0.3" footer="0.3"/>
  <pageSetup paperSize="9" orientation="portrait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149"/>
  <sheetViews>
    <sheetView tabSelected="1" topLeftCell="A100" workbookViewId="0">
      <selection activeCell="C114" sqref="C114"/>
    </sheetView>
  </sheetViews>
  <sheetFormatPr defaultRowHeight="15" x14ac:dyDescent="0.25"/>
  <cols>
    <col min="2" max="2" width="18.85546875" bestFit="1" customWidth="1"/>
    <col min="3" max="3" width="17.42578125" bestFit="1" customWidth="1"/>
    <col min="4" max="5" width="13.42578125" bestFit="1" customWidth="1"/>
    <col min="6" max="6" width="11.7109375" bestFit="1" customWidth="1"/>
    <col min="7" max="7" width="11.5703125" bestFit="1" customWidth="1"/>
    <col min="8" max="8" width="11.28515625" bestFit="1" customWidth="1"/>
    <col min="9" max="9" width="11.7109375" bestFit="1" customWidth="1"/>
    <col min="10" max="10" width="12.42578125" bestFit="1" customWidth="1"/>
    <col min="11" max="11" width="11.42578125" bestFit="1" customWidth="1"/>
    <col min="12" max="12" width="11.7109375" bestFit="1" customWidth="1"/>
    <col min="13" max="14" width="12.5703125" bestFit="1" customWidth="1"/>
    <col min="15" max="15" width="11.42578125" bestFit="1" customWidth="1"/>
    <col min="16" max="16" width="11.28515625" bestFit="1" customWidth="1"/>
  </cols>
  <sheetData>
    <row r="2" spans="2:16" x14ac:dyDescent="0.25">
      <c r="B2" t="s">
        <v>98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</row>
    <row r="3" spans="2:16" x14ac:dyDescent="0.25"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114</v>
      </c>
      <c r="I3" t="s">
        <v>115</v>
      </c>
    </row>
    <row r="9" spans="2:16" x14ac:dyDescent="0.25">
      <c r="B9" t="s">
        <v>116</v>
      </c>
      <c r="C9" t="s">
        <v>117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</row>
    <row r="10" spans="2:16" x14ac:dyDescent="0.25">
      <c r="B10" t="s">
        <v>124</v>
      </c>
      <c r="F10" t="s">
        <v>125</v>
      </c>
      <c r="M10" t="s">
        <v>126</v>
      </c>
      <c r="N10" t="s">
        <v>33</v>
      </c>
      <c r="O10" t="s">
        <v>34</v>
      </c>
      <c r="P10" t="s">
        <v>35</v>
      </c>
    </row>
    <row r="11" spans="2:16" x14ac:dyDescent="0.25">
      <c r="L11" t="s">
        <v>127</v>
      </c>
      <c r="N11" s="1">
        <v>1.7387000000000001E-5</v>
      </c>
      <c r="O11" s="1">
        <v>8.0005000000000007E-3</v>
      </c>
      <c r="P11" s="1">
        <v>8.1174999999999997E-4</v>
      </c>
    </row>
    <row r="12" spans="2:16" x14ac:dyDescent="0.25">
      <c r="L12" t="s">
        <v>128</v>
      </c>
      <c r="N12" s="1">
        <v>1.1612E-5</v>
      </c>
      <c r="O12" s="1">
        <v>5.3451999999999996E-3</v>
      </c>
      <c r="P12" s="1">
        <v>3.5603000000000002E-4</v>
      </c>
    </row>
    <row r="13" spans="2:16" x14ac:dyDescent="0.25">
      <c r="L13" t="s">
        <v>129</v>
      </c>
      <c r="N13" s="1">
        <v>2.7733E-5</v>
      </c>
      <c r="O13" s="1">
        <v>9.2026E-3</v>
      </c>
      <c r="P13" s="1">
        <v>1.2225999999999999E-3</v>
      </c>
    </row>
    <row r="14" spans="2:16" x14ac:dyDescent="0.25">
      <c r="L14">
        <v>3</v>
      </c>
      <c r="N14" s="1">
        <v>3.5425E-6</v>
      </c>
      <c r="O14" s="1">
        <v>1.0846E-3</v>
      </c>
      <c r="P14" s="1">
        <v>1.9117E-5</v>
      </c>
    </row>
    <row r="15" spans="2:16" x14ac:dyDescent="0.25">
      <c r="N15" s="1">
        <v>2.4133000000000001E-5</v>
      </c>
      <c r="O15" s="1">
        <v>7.6747999999999999E-3</v>
      </c>
      <c r="P15" s="1">
        <v>8.2242000000000003E-4</v>
      </c>
    </row>
    <row r="16" spans="2:16" x14ac:dyDescent="0.25">
      <c r="N16" s="1">
        <v>1.4469E-5</v>
      </c>
      <c r="O16" s="1">
        <v>4.4838999999999999E-3</v>
      </c>
      <c r="P16" s="1">
        <v>2.8102999999999998E-4</v>
      </c>
    </row>
    <row r="17" spans="3:62" x14ac:dyDescent="0.25">
      <c r="N17" s="1">
        <v>2.2408999999999998E-5</v>
      </c>
      <c r="O17" s="1">
        <v>6.9442999999999996E-3</v>
      </c>
      <c r="P17" s="1">
        <v>6.7431000000000001E-4</v>
      </c>
    </row>
    <row r="18" spans="3:62" x14ac:dyDescent="0.25">
      <c r="N18" s="1">
        <v>3.5750999999999999E-6</v>
      </c>
      <c r="O18" s="1">
        <v>1.1543E-3</v>
      </c>
      <c r="P18" s="1">
        <v>2.0421E-5</v>
      </c>
    </row>
    <row r="19" spans="3:62" x14ac:dyDescent="0.25">
      <c r="N19" s="1">
        <v>1.9757000000000001E-5</v>
      </c>
      <c r="O19" s="1">
        <v>6.0718999999999999E-3</v>
      </c>
      <c r="P19" s="1">
        <v>5.0626000000000002E-4</v>
      </c>
    </row>
    <row r="20" spans="3:62" x14ac:dyDescent="0.25">
      <c r="N20" s="1">
        <v>9.2611000000000002E-6</v>
      </c>
      <c r="O20" s="1">
        <v>2.9989000000000001E-3</v>
      </c>
      <c r="P20" s="1">
        <v>1.1937E-4</v>
      </c>
    </row>
    <row r="21" spans="3:62" x14ac:dyDescent="0.25">
      <c r="N21" s="1">
        <v>1.9539999999999999E-5</v>
      </c>
      <c r="O21" s="1">
        <v>5.4148E-3</v>
      </c>
      <c r="P21" s="1">
        <v>4.1787999999999998E-4</v>
      </c>
    </row>
    <row r="22" spans="3:62" x14ac:dyDescent="0.25">
      <c r="N22" s="1">
        <v>1.0125999999999999E-5</v>
      </c>
      <c r="O22" s="1">
        <v>3.2499999999999999E-3</v>
      </c>
      <c r="P22" s="1">
        <v>1.4194000000000001E-4</v>
      </c>
    </row>
    <row r="23" spans="3:62" x14ac:dyDescent="0.25">
      <c r="N23" s="1">
        <v>1.6501E-5</v>
      </c>
      <c r="O23" s="1">
        <v>5.2059999999999997E-3</v>
      </c>
      <c r="P23" s="1">
        <v>3.6174999999999998E-4</v>
      </c>
    </row>
    <row r="24" spans="3:62" x14ac:dyDescent="0.25">
      <c r="N24" s="1">
        <v>8.4085999999999994E-6</v>
      </c>
      <c r="O24" s="1">
        <v>2.7959E-3</v>
      </c>
      <c r="P24" s="1">
        <v>9.9857000000000003E-5</v>
      </c>
    </row>
    <row r="25" spans="3:62" x14ac:dyDescent="0.25">
      <c r="N25" s="1">
        <v>1.1446E-5</v>
      </c>
      <c r="O25" s="1">
        <v>3.3704E-3</v>
      </c>
      <c r="P25" s="1">
        <v>1.5367000000000001E-4</v>
      </c>
    </row>
    <row r="26" spans="3:62" x14ac:dyDescent="0.25">
      <c r="N26" s="1">
        <v>1.0899E-5</v>
      </c>
      <c r="O26" s="1">
        <v>4.0245000000000003E-3</v>
      </c>
      <c r="P26" s="1">
        <v>2.0162000000000001E-4</v>
      </c>
    </row>
    <row r="27" spans="3:62" x14ac:dyDescent="0.25">
      <c r="N27" s="1">
        <v>1.5287000000000001E-5</v>
      </c>
      <c r="O27" s="1">
        <v>4.6192999999999998E-3</v>
      </c>
      <c r="P27" s="1">
        <v>2.8580000000000001E-4</v>
      </c>
    </row>
    <row r="28" spans="3:62" x14ac:dyDescent="0.25">
      <c r="N28" s="1">
        <v>8.7198999999999993E-6</v>
      </c>
      <c r="O28" s="1">
        <v>2.6814999999999999E-3</v>
      </c>
      <c r="P28" s="1">
        <v>9.3984E-5</v>
      </c>
    </row>
    <row r="29" spans="3:62" x14ac:dyDescent="0.25">
      <c r="N29" s="1">
        <v>1.0716999999999999E-5</v>
      </c>
      <c r="O29" s="1">
        <v>3.1021999999999998E-3</v>
      </c>
      <c r="P29" s="1">
        <v>1.2970000000000001E-4</v>
      </c>
    </row>
    <row r="30" spans="3:62" x14ac:dyDescent="0.25">
      <c r="N30" s="1">
        <v>1.1980999999999999E-5</v>
      </c>
      <c r="O30" s="1">
        <v>3.6518000000000002E-3</v>
      </c>
      <c r="P30" s="1">
        <v>1.7885000000000001E-4</v>
      </c>
    </row>
    <row r="31" spans="3:62" x14ac:dyDescent="0.25">
      <c r="C31" t="s">
        <v>130</v>
      </c>
    </row>
    <row r="32" spans="3:62" x14ac:dyDescent="0.25">
      <c r="C32" t="s">
        <v>131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  <c r="W32" t="s">
        <v>20</v>
      </c>
      <c r="X32" t="s">
        <v>21</v>
      </c>
      <c r="Y32" t="s">
        <v>22</v>
      </c>
      <c r="Z32" t="s">
        <v>23</v>
      </c>
      <c r="AA32" t="s">
        <v>24</v>
      </c>
      <c r="AB32" t="s">
        <v>25</v>
      </c>
      <c r="AC32" t="s">
        <v>26</v>
      </c>
      <c r="AD32" t="s">
        <v>27</v>
      </c>
      <c r="AE32" t="s">
        <v>28</v>
      </c>
      <c r="AF32" t="s">
        <v>29</v>
      </c>
      <c r="AG32" t="s">
        <v>30</v>
      </c>
      <c r="AH32" t="s">
        <v>31</v>
      </c>
      <c r="AI32" t="s">
        <v>32</v>
      </c>
      <c r="AJ32" t="s">
        <v>33</v>
      </c>
      <c r="AK32" t="s">
        <v>34</v>
      </c>
      <c r="AL32" t="s">
        <v>35</v>
      </c>
      <c r="AM32" t="s">
        <v>132</v>
      </c>
      <c r="AN32" t="s">
        <v>133</v>
      </c>
      <c r="AO32" t="s">
        <v>134</v>
      </c>
      <c r="AP32" t="s">
        <v>135</v>
      </c>
      <c r="AQ32" t="s">
        <v>136</v>
      </c>
      <c r="AR32" t="s">
        <v>137</v>
      </c>
      <c r="AS32" t="s">
        <v>138</v>
      </c>
      <c r="AT32" t="s">
        <v>139</v>
      </c>
      <c r="AU32" t="s">
        <v>140</v>
      </c>
      <c r="AV32" t="s">
        <v>141</v>
      </c>
      <c r="AW32" t="s">
        <v>142</v>
      </c>
      <c r="AX32" t="s">
        <v>143</v>
      </c>
      <c r="AY32" t="s">
        <v>144</v>
      </c>
      <c r="AZ32" t="s">
        <v>145</v>
      </c>
      <c r="BA32" t="s">
        <v>146</v>
      </c>
      <c r="BB32" t="s">
        <v>147</v>
      </c>
      <c r="BC32" t="s">
        <v>148</v>
      </c>
      <c r="BD32" t="s">
        <v>149</v>
      </c>
      <c r="BE32" t="s">
        <v>150</v>
      </c>
      <c r="BF32" t="s">
        <v>151</v>
      </c>
      <c r="BG32" t="s">
        <v>72</v>
      </c>
      <c r="BH32" t="s">
        <v>73</v>
      </c>
      <c r="BI32" t="s">
        <v>74</v>
      </c>
      <c r="BJ32" t="s">
        <v>75</v>
      </c>
    </row>
    <row r="33" spans="3:62" x14ac:dyDescent="0.25">
      <c r="C33">
        <v>2</v>
      </c>
      <c r="D33" t="s">
        <v>76</v>
      </c>
      <c r="E33">
        <v>1</v>
      </c>
      <c r="F33">
        <v>-99</v>
      </c>
      <c r="G33">
        <v>-99</v>
      </c>
      <c r="H33">
        <v>-99</v>
      </c>
      <c r="I33">
        <v>12.1759</v>
      </c>
      <c r="J33">
        <v>4</v>
      </c>
      <c r="K33">
        <v>25.6</v>
      </c>
      <c r="L33">
        <v>3.7874400000000003E-2</v>
      </c>
      <c r="M33">
        <v>2.4428499999999999E-2</v>
      </c>
      <c r="N33" s="1">
        <v>-2.53529E-17</v>
      </c>
      <c r="O33" s="1">
        <v>-5.5556499999999998E-14</v>
      </c>
      <c r="P33" s="1">
        <v>1.9439000000000001E-2</v>
      </c>
      <c r="Q33" s="1">
        <v>2.6003000000000002E-5</v>
      </c>
      <c r="R33" s="1">
        <v>1.2305999999999999E-8</v>
      </c>
      <c r="S33" s="1">
        <v>1.8134E-3</v>
      </c>
      <c r="T33" s="1">
        <v>6.1940999999999995E-5</v>
      </c>
      <c r="U33" s="1">
        <v>9.2126999999999994E-5</v>
      </c>
      <c r="V33" s="1">
        <v>0</v>
      </c>
      <c r="W33" s="1">
        <v>0</v>
      </c>
      <c r="X33" s="1">
        <v>5.1073999999999999E-5</v>
      </c>
      <c r="Y33" s="1">
        <v>0</v>
      </c>
      <c r="Z33" s="1">
        <v>4.9881999999999999E-3</v>
      </c>
      <c r="AA33" s="1">
        <v>9.9021999999999998E-6</v>
      </c>
      <c r="AB33" s="1">
        <v>4.9829E-7</v>
      </c>
      <c r="AC33" s="1">
        <v>1.1255E-7</v>
      </c>
      <c r="AD33" s="1">
        <v>5.6692000000000004E-10</v>
      </c>
      <c r="AE33" s="1">
        <v>1.9889000000000001E-6</v>
      </c>
      <c r="AF33" s="1">
        <v>1.1535000000000001E-6</v>
      </c>
      <c r="AG33" s="1">
        <v>2.6593999999999999E-6</v>
      </c>
      <c r="AH33" s="1">
        <v>1.5907000000000001E-7</v>
      </c>
      <c r="AI33" s="1">
        <v>3.5480000000000002E-6</v>
      </c>
      <c r="AJ33" s="1">
        <v>1.7609E-2</v>
      </c>
      <c r="AK33" s="1">
        <v>0</v>
      </c>
      <c r="AL33" s="1">
        <v>0</v>
      </c>
      <c r="AM33">
        <v>-16.9145</v>
      </c>
      <c r="AN33">
        <v>-5.4981</v>
      </c>
      <c r="AO33">
        <v>0.57469999999999999</v>
      </c>
      <c r="AP33">
        <v>-0.39650000000000002</v>
      </c>
      <c r="AQ33">
        <v>5.1646999999999998</v>
      </c>
      <c r="AR33">
        <v>-6.1776999999999997</v>
      </c>
      <c r="AS33">
        <v>1.1716</v>
      </c>
      <c r="AT33">
        <v>-13.171099999999999</v>
      </c>
      <c r="AU33">
        <v>0.76949999999999996</v>
      </c>
      <c r="AV33">
        <v>-6.6952999999999996</v>
      </c>
      <c r="AW33">
        <v>-999.99900000000002</v>
      </c>
      <c r="AX33">
        <v>-999.99900000000002</v>
      </c>
      <c r="AY33">
        <v>-999.99900000000002</v>
      </c>
      <c r="AZ33">
        <v>-999.99900000000002</v>
      </c>
      <c r="BA33">
        <v>-999.99900000000002</v>
      </c>
      <c r="BB33">
        <v>-999.99900000000002</v>
      </c>
      <c r="BC33">
        <v>-999.99900000000002</v>
      </c>
      <c r="BD33">
        <v>-999.99900000000002</v>
      </c>
      <c r="BE33">
        <v>-999.99900000000002</v>
      </c>
      <c r="BF33">
        <v>-999.99900000000002</v>
      </c>
      <c r="BG33" t="s">
        <v>77</v>
      </c>
      <c r="BH33" s="1">
        <v>0</v>
      </c>
      <c r="BI33" s="1">
        <v>1.127</v>
      </c>
      <c r="BJ33" s="1">
        <v>1.8956000000000001E-3</v>
      </c>
    </row>
    <row r="34" spans="3:62" x14ac:dyDescent="0.25">
      <c r="C34">
        <v>2</v>
      </c>
      <c r="D34" t="s">
        <v>76</v>
      </c>
      <c r="E34">
        <v>2</v>
      </c>
      <c r="F34">
        <v>-99</v>
      </c>
      <c r="G34">
        <v>-99</v>
      </c>
      <c r="H34">
        <v>-99</v>
      </c>
      <c r="I34">
        <v>12.167899999999999</v>
      </c>
      <c r="J34">
        <v>4</v>
      </c>
      <c r="K34">
        <v>25.6</v>
      </c>
      <c r="L34">
        <v>3.2702200000000001E-2</v>
      </c>
      <c r="M34">
        <v>2.2865300000000002E-2</v>
      </c>
      <c r="N34" s="1">
        <v>-1.8532500000000001E-16</v>
      </c>
      <c r="O34" s="1">
        <v>-4.3076299999999999E-13</v>
      </c>
      <c r="P34" s="1">
        <v>1.8737E-2</v>
      </c>
      <c r="Q34" s="1">
        <v>1.0007E-4</v>
      </c>
      <c r="R34" s="1">
        <v>1.2305999999999999E-8</v>
      </c>
      <c r="S34" s="1">
        <v>1.487E-3</v>
      </c>
      <c r="T34" s="1">
        <v>2.8561999999999999E-5</v>
      </c>
      <c r="U34" s="1">
        <v>2.7820999999999998E-4</v>
      </c>
      <c r="V34" s="1">
        <v>0</v>
      </c>
      <c r="W34" s="1">
        <v>0</v>
      </c>
      <c r="X34" s="1">
        <v>5.2979000000000002E-5</v>
      </c>
      <c r="Y34" s="1">
        <v>0</v>
      </c>
      <c r="Z34" s="1">
        <v>3.7382000000000001E-3</v>
      </c>
      <c r="AA34" s="1">
        <v>1.5778999999999999E-5</v>
      </c>
      <c r="AB34" s="1">
        <v>7.2770000000000004E-7</v>
      </c>
      <c r="AC34" s="1">
        <v>8.3746000000000002E-10</v>
      </c>
      <c r="AD34" s="1">
        <v>1.3814E-5</v>
      </c>
      <c r="AE34" s="1">
        <v>5.7474000000000002E-7</v>
      </c>
      <c r="AF34" s="1">
        <v>1.7046999999999999E-7</v>
      </c>
      <c r="AG34" s="1">
        <v>2.2230000000000001E-6</v>
      </c>
      <c r="AH34" s="1">
        <v>4.2043000000000001E-7</v>
      </c>
      <c r="AI34" s="1">
        <v>2.0986999999999999E-4</v>
      </c>
      <c r="AJ34" s="1">
        <v>1.7215000000000001E-2</v>
      </c>
      <c r="AK34" s="1">
        <v>0</v>
      </c>
      <c r="AL34" s="1">
        <v>0</v>
      </c>
      <c r="AM34">
        <v>-12.5099</v>
      </c>
      <c r="AN34">
        <v>-1.1015999999999999</v>
      </c>
      <c r="AO34">
        <v>0.45929999999999999</v>
      </c>
      <c r="AP34">
        <v>4</v>
      </c>
      <c r="AQ34">
        <v>3.4874000000000001</v>
      </c>
      <c r="AR34">
        <v>-2.8321999999999998</v>
      </c>
      <c r="AS34">
        <v>1.0561</v>
      </c>
      <c r="AT34">
        <v>2.6499999999999999E-2</v>
      </c>
      <c r="AU34">
        <v>0.65400000000000003</v>
      </c>
      <c r="AV34">
        <v>-7.7111000000000001</v>
      </c>
      <c r="AW34">
        <v>-999.99900000000002</v>
      </c>
      <c r="AX34">
        <v>-999.99900000000002</v>
      </c>
      <c r="AY34">
        <v>-999.99900000000002</v>
      </c>
      <c r="AZ34">
        <v>-999.99900000000002</v>
      </c>
      <c r="BA34">
        <v>-999.99900000000002</v>
      </c>
      <c r="BB34">
        <v>-999.99900000000002</v>
      </c>
      <c r="BC34">
        <v>-999.99900000000002</v>
      </c>
      <c r="BD34">
        <v>-999.99900000000002</v>
      </c>
      <c r="BE34">
        <v>-999.99900000000002</v>
      </c>
      <c r="BF34">
        <v>-999.99900000000002</v>
      </c>
      <c r="BG34" t="s">
        <v>78</v>
      </c>
      <c r="BH34" s="1">
        <v>0</v>
      </c>
      <c r="BI34" s="1">
        <v>1.0443</v>
      </c>
      <c r="BJ34" s="1">
        <v>1.6367E-3</v>
      </c>
    </row>
    <row r="35" spans="3:62" x14ac:dyDescent="0.25">
      <c r="C35">
        <v>2</v>
      </c>
      <c r="D35" t="s">
        <v>76</v>
      </c>
      <c r="E35">
        <v>3</v>
      </c>
      <c r="F35">
        <v>-99</v>
      </c>
      <c r="G35">
        <v>-99</v>
      </c>
      <c r="H35">
        <v>-99</v>
      </c>
      <c r="I35">
        <v>12.0337</v>
      </c>
      <c r="J35">
        <v>4</v>
      </c>
      <c r="K35">
        <v>29.3</v>
      </c>
      <c r="L35">
        <v>3.6483599999999998E-2</v>
      </c>
      <c r="M35">
        <v>2.3413300000000001E-2</v>
      </c>
      <c r="N35" s="1">
        <v>-3.0756700000000002E-17</v>
      </c>
      <c r="O35" s="1">
        <v>-6.9654699999999998E-14</v>
      </c>
      <c r="P35" s="1">
        <v>1.9494999999999998E-2</v>
      </c>
      <c r="Q35" s="1">
        <v>2.4973999999999998E-5</v>
      </c>
      <c r="R35" s="1">
        <v>1.2305999999999999E-8</v>
      </c>
      <c r="S35" s="1">
        <v>1.4177E-3</v>
      </c>
      <c r="T35" s="1">
        <v>7.8427E-5</v>
      </c>
      <c r="U35" s="1">
        <v>8.7781000000000005E-5</v>
      </c>
      <c r="V35" s="1">
        <v>0</v>
      </c>
      <c r="W35" s="1">
        <v>0</v>
      </c>
      <c r="X35" s="1">
        <v>2.2860999999999999E-4</v>
      </c>
      <c r="Y35" s="1">
        <v>0</v>
      </c>
      <c r="Z35" s="1">
        <v>4.8323999999999997E-3</v>
      </c>
      <c r="AA35" s="1">
        <v>1.7385999999999999E-5</v>
      </c>
      <c r="AB35" s="1">
        <v>4.3004E-7</v>
      </c>
      <c r="AC35" s="1">
        <v>8.3749999999999995E-10</v>
      </c>
      <c r="AD35" s="1">
        <v>4.6622E-7</v>
      </c>
      <c r="AE35" s="1">
        <v>9.9679000000000002E-8</v>
      </c>
      <c r="AF35" s="1">
        <v>1.3890999999999999E-7</v>
      </c>
      <c r="AG35" s="1">
        <v>2.7655999999999998E-6</v>
      </c>
      <c r="AH35" s="1">
        <v>4.1483999999999997E-7</v>
      </c>
      <c r="AI35" s="1">
        <v>2.8151000000000001E-4</v>
      </c>
      <c r="AJ35" s="1">
        <v>1.6625000000000001E-2</v>
      </c>
      <c r="AK35" s="1">
        <v>0</v>
      </c>
      <c r="AL35" s="1">
        <v>0</v>
      </c>
      <c r="AM35">
        <v>-13.5596</v>
      </c>
      <c r="AN35">
        <v>-2.2604000000000002</v>
      </c>
      <c r="AO35">
        <v>0.53820000000000001</v>
      </c>
      <c r="AP35">
        <v>2.7928999999999999</v>
      </c>
      <c r="AQ35">
        <v>3.7530000000000001</v>
      </c>
      <c r="AR35">
        <v>-2.3323999999999998</v>
      </c>
      <c r="AS35">
        <v>1.151</v>
      </c>
      <c r="AT35">
        <v>-3.4409000000000001</v>
      </c>
      <c r="AU35">
        <v>0.755</v>
      </c>
      <c r="AV35">
        <v>-8.3880999999999997</v>
      </c>
      <c r="AW35">
        <v>-999.99900000000002</v>
      </c>
      <c r="AX35">
        <v>-999.99900000000002</v>
      </c>
      <c r="AY35">
        <v>-999.99900000000002</v>
      </c>
      <c r="AZ35">
        <v>-999.99900000000002</v>
      </c>
      <c r="BA35">
        <v>-999.99900000000002</v>
      </c>
      <c r="BB35">
        <v>-999.99900000000002</v>
      </c>
      <c r="BC35">
        <v>-999.99900000000002</v>
      </c>
      <c r="BD35">
        <v>-999.99900000000002</v>
      </c>
      <c r="BE35">
        <v>-999.99900000000002</v>
      </c>
      <c r="BF35">
        <v>-999.99900000000002</v>
      </c>
      <c r="BG35" t="s">
        <v>79</v>
      </c>
      <c r="BH35" s="1">
        <v>0</v>
      </c>
      <c r="BI35" s="1">
        <v>1.1185</v>
      </c>
      <c r="BJ35" s="1">
        <v>1.8259999999999999E-3</v>
      </c>
    </row>
    <row r="36" spans="3:62" x14ac:dyDescent="0.25">
      <c r="C36">
        <v>2</v>
      </c>
      <c r="D36" t="s">
        <v>76</v>
      </c>
      <c r="E36">
        <v>4</v>
      </c>
      <c r="F36">
        <v>-99</v>
      </c>
      <c r="G36">
        <v>-99</v>
      </c>
      <c r="H36">
        <v>-99</v>
      </c>
      <c r="I36">
        <v>12.4871</v>
      </c>
      <c r="J36">
        <v>4</v>
      </c>
      <c r="K36">
        <v>30.2</v>
      </c>
      <c r="L36">
        <v>5.70342E-2</v>
      </c>
      <c r="M36">
        <v>6.4929500000000001E-2</v>
      </c>
      <c r="N36" s="1">
        <v>-8.7280099999999996E-15</v>
      </c>
      <c r="O36" s="1">
        <v>-7.9870699999999998E-12</v>
      </c>
      <c r="P36" s="1">
        <v>3.1866999999999999E-2</v>
      </c>
      <c r="Q36" s="1">
        <v>3.9079000000000003E-5</v>
      </c>
      <c r="R36" s="1">
        <v>1.5564E-6</v>
      </c>
      <c r="S36" s="1">
        <v>1.2721E-2</v>
      </c>
      <c r="T36" s="1">
        <v>2.4590999999999999E-5</v>
      </c>
      <c r="U36" s="1">
        <v>1.1828E-4</v>
      </c>
      <c r="V36" s="1">
        <v>7.9074999999999998E-5</v>
      </c>
      <c r="W36" s="1">
        <v>0</v>
      </c>
      <c r="X36" s="1">
        <v>5.0974999999999999E-5</v>
      </c>
      <c r="Y36" s="1">
        <v>0</v>
      </c>
      <c r="Z36" s="1">
        <v>8.5796E-6</v>
      </c>
      <c r="AA36" s="1">
        <v>2.7595999999999998E-6</v>
      </c>
      <c r="AB36" s="1">
        <v>3.9007E-7</v>
      </c>
      <c r="AC36" s="1">
        <v>8.38E-10</v>
      </c>
      <c r="AD36" s="1">
        <v>4.4336999999999996E-6</v>
      </c>
      <c r="AE36" s="1">
        <v>3.5436E-7</v>
      </c>
      <c r="AF36" s="1">
        <v>2.7424E-7</v>
      </c>
      <c r="AG36" s="1">
        <v>3.0731999999999998E-7</v>
      </c>
      <c r="AH36" s="1">
        <v>4.2029999999999999E-10</v>
      </c>
      <c r="AI36" s="1">
        <v>1.7501000000000001E-5</v>
      </c>
      <c r="AJ36" s="1">
        <v>5.4290999999999999E-2</v>
      </c>
      <c r="AK36" s="1">
        <v>0</v>
      </c>
      <c r="AL36" s="1">
        <v>0</v>
      </c>
      <c r="AM36">
        <v>-13.4803</v>
      </c>
      <c r="AN36">
        <v>-1.7222999999999999</v>
      </c>
      <c r="AO36">
        <v>-2.7374000000000001</v>
      </c>
      <c r="AP36">
        <v>3.3199000000000001</v>
      </c>
      <c r="AQ36">
        <v>4.5372000000000003</v>
      </c>
      <c r="AR36">
        <v>-12.567600000000001</v>
      </c>
      <c r="AS36">
        <v>-2.1206</v>
      </c>
      <c r="AT36">
        <v>-2.3075000000000001</v>
      </c>
      <c r="AU36">
        <v>-2.5150999999999999</v>
      </c>
      <c r="AV36">
        <v>-10.2531</v>
      </c>
      <c r="AW36">
        <v>-999.99900000000002</v>
      </c>
      <c r="AX36">
        <v>-999.99900000000002</v>
      </c>
      <c r="AY36">
        <v>-999.99900000000002</v>
      </c>
      <c r="AZ36">
        <v>-999.99900000000002</v>
      </c>
      <c r="BA36">
        <v>-999.99900000000002</v>
      </c>
      <c r="BB36">
        <v>-999.99900000000002</v>
      </c>
      <c r="BC36">
        <v>-999.99900000000002</v>
      </c>
      <c r="BD36">
        <v>-999.99900000000002</v>
      </c>
      <c r="BE36">
        <v>-999.99900000000002</v>
      </c>
      <c r="BF36">
        <v>-999.99900000000002</v>
      </c>
      <c r="BG36" t="s">
        <v>80</v>
      </c>
      <c r="BH36" s="1">
        <v>0</v>
      </c>
      <c r="BI36" s="1">
        <v>2.2258</v>
      </c>
      <c r="BJ36" s="1">
        <v>2.8546000000000001E-3</v>
      </c>
    </row>
    <row r="37" spans="3:62" x14ac:dyDescent="0.25">
      <c r="C37">
        <v>2</v>
      </c>
      <c r="D37" t="s">
        <v>76</v>
      </c>
      <c r="E37">
        <v>5</v>
      </c>
      <c r="F37">
        <v>-99</v>
      </c>
      <c r="G37">
        <v>-99</v>
      </c>
      <c r="H37">
        <v>-99</v>
      </c>
      <c r="I37">
        <v>11.8001</v>
      </c>
      <c r="J37">
        <v>4</v>
      </c>
      <c r="K37">
        <v>29.8</v>
      </c>
      <c r="L37">
        <v>1.91927E-2</v>
      </c>
      <c r="M37">
        <v>1.3117200000000001E-2</v>
      </c>
      <c r="N37" s="1">
        <v>-1.9259599999999998E-15</v>
      </c>
      <c r="O37" s="1">
        <v>-7.8615199999999994E-12</v>
      </c>
      <c r="P37" s="1">
        <v>1.0491E-2</v>
      </c>
      <c r="Q37" s="1">
        <v>1.4139E-5</v>
      </c>
      <c r="R37" s="1">
        <v>1.2302E-8</v>
      </c>
      <c r="S37" s="1">
        <v>9.1153999999999996E-4</v>
      </c>
      <c r="T37" s="1">
        <v>3.3636000000000001E-5</v>
      </c>
      <c r="U37" s="1">
        <v>5.8182E-5</v>
      </c>
      <c r="V37" s="1">
        <v>0</v>
      </c>
      <c r="W37" s="1">
        <v>0</v>
      </c>
      <c r="X37" s="1">
        <v>5.0214999999999999E-5</v>
      </c>
      <c r="Y37" s="1">
        <v>0</v>
      </c>
      <c r="Z37" s="1">
        <v>2.3324000000000001E-3</v>
      </c>
      <c r="AA37" s="1">
        <v>6.9534999999999996E-6</v>
      </c>
      <c r="AB37" s="1">
        <v>2.0590000000000001E-7</v>
      </c>
      <c r="AC37" s="1">
        <v>8.3723000000000001E-10</v>
      </c>
      <c r="AD37" s="1">
        <v>5.6674000000000005E-10</v>
      </c>
      <c r="AE37" s="1">
        <v>7.2853999999999998E-8</v>
      </c>
      <c r="AF37" s="1">
        <v>1.4676E-7</v>
      </c>
      <c r="AG37" s="1">
        <v>8.4951000000000004E-7</v>
      </c>
      <c r="AH37" s="1">
        <v>1.24E-7</v>
      </c>
      <c r="AI37" s="1">
        <v>3.3303999999999998E-5</v>
      </c>
      <c r="AJ37" s="1">
        <v>9.7379000000000007E-3</v>
      </c>
      <c r="AK37" s="1">
        <v>0</v>
      </c>
      <c r="AL37" s="1">
        <v>0</v>
      </c>
      <c r="AM37">
        <v>-15.9742</v>
      </c>
      <c r="AN37">
        <v>-4.9053000000000004</v>
      </c>
      <c r="AO37">
        <v>0.4481</v>
      </c>
      <c r="AP37">
        <v>0.1414</v>
      </c>
      <c r="AQ37">
        <v>3.3607999999999998</v>
      </c>
      <c r="AR37">
        <v>-3.7225000000000001</v>
      </c>
      <c r="AS37">
        <v>1.0627</v>
      </c>
      <c r="AT37">
        <v>-11.1592</v>
      </c>
      <c r="AU37">
        <v>0.66759999999999997</v>
      </c>
      <c r="AV37">
        <v>-7.1391999999999998</v>
      </c>
      <c r="AW37">
        <v>-999.99900000000002</v>
      </c>
      <c r="AX37">
        <v>-999.99900000000002</v>
      </c>
      <c r="AY37">
        <v>-999.99900000000002</v>
      </c>
      <c r="AZ37">
        <v>-999.99900000000002</v>
      </c>
      <c r="BA37">
        <v>-999.99900000000002</v>
      </c>
      <c r="BB37">
        <v>-999.99900000000002</v>
      </c>
      <c r="BC37">
        <v>-999.99900000000002</v>
      </c>
      <c r="BD37">
        <v>-999.99900000000002</v>
      </c>
      <c r="BE37">
        <v>-999.99900000000002</v>
      </c>
      <c r="BF37">
        <v>-999.99900000000002</v>
      </c>
      <c r="BG37" t="s">
        <v>81</v>
      </c>
      <c r="BH37" s="1">
        <v>0</v>
      </c>
      <c r="BI37" s="1">
        <v>0.59153</v>
      </c>
      <c r="BJ37" s="1">
        <v>9.6060000000000004E-4</v>
      </c>
    </row>
    <row r="38" spans="3:62" x14ac:dyDescent="0.25">
      <c r="C38">
        <v>2</v>
      </c>
      <c r="D38" t="s">
        <v>76</v>
      </c>
      <c r="E38">
        <v>6</v>
      </c>
      <c r="F38">
        <v>-99</v>
      </c>
      <c r="G38">
        <v>-99</v>
      </c>
      <c r="H38">
        <v>-99</v>
      </c>
      <c r="I38">
        <v>11.835900000000001</v>
      </c>
      <c r="J38">
        <v>4</v>
      </c>
      <c r="K38">
        <v>30.1</v>
      </c>
      <c r="L38">
        <v>2.1127799999999999E-2</v>
      </c>
      <c r="M38">
        <v>1.49354E-2</v>
      </c>
      <c r="N38" s="1">
        <v>-1.6656900000000001E-15</v>
      </c>
      <c r="O38" s="1">
        <v>-6.0025300000000003E-12</v>
      </c>
      <c r="P38" s="1">
        <v>1.1727E-2</v>
      </c>
      <c r="Q38" s="1">
        <v>6.2150999999999995E-5</v>
      </c>
      <c r="R38" s="1">
        <v>1.2302999999999999E-8</v>
      </c>
      <c r="S38" s="1">
        <v>1.1077999999999999E-3</v>
      </c>
      <c r="T38" s="1">
        <v>1.6592000000000001E-4</v>
      </c>
      <c r="U38" s="1">
        <v>8.3807999999999994E-5</v>
      </c>
      <c r="V38" s="1">
        <v>0</v>
      </c>
      <c r="W38" s="1">
        <v>4.2243000000000002E-5</v>
      </c>
      <c r="X38" s="1">
        <v>5.3118000000000002E-5</v>
      </c>
      <c r="Y38" s="1">
        <v>0</v>
      </c>
      <c r="Z38" s="1">
        <v>2.4697E-3</v>
      </c>
      <c r="AA38" s="1">
        <v>1.0930999999999999E-5</v>
      </c>
      <c r="AB38" s="1">
        <v>4.1855E-7</v>
      </c>
      <c r="AC38" s="1">
        <v>1.0959E-7</v>
      </c>
      <c r="AD38" s="1">
        <v>4.1075000000000002E-5</v>
      </c>
      <c r="AE38" s="1">
        <v>1.5240999999999999E-6</v>
      </c>
      <c r="AF38" s="1">
        <v>7.6878000000000003E-7</v>
      </c>
      <c r="AG38" s="1">
        <v>9.9778000000000008E-7</v>
      </c>
      <c r="AH38" s="1">
        <v>3.2366999999999999E-7</v>
      </c>
      <c r="AI38" s="1">
        <v>1.4920999999999999E-4</v>
      </c>
      <c r="AJ38" s="1">
        <v>1.0881E-2</v>
      </c>
      <c r="AK38" s="1">
        <v>0</v>
      </c>
      <c r="AL38" s="1">
        <v>0</v>
      </c>
      <c r="AM38">
        <v>-11.176</v>
      </c>
      <c r="AN38">
        <v>-6.93E-2</v>
      </c>
      <c r="AO38">
        <v>0.4209</v>
      </c>
      <c r="AP38">
        <v>4.9736000000000002</v>
      </c>
      <c r="AQ38">
        <v>4.9564000000000004</v>
      </c>
      <c r="AR38">
        <v>-2.5931999999999999</v>
      </c>
      <c r="AS38">
        <v>1.0367999999999999</v>
      </c>
      <c r="AT38">
        <v>3.3031999999999999</v>
      </c>
      <c r="AU38">
        <v>0.64219999999999999</v>
      </c>
      <c r="AV38">
        <v>-4.7329999999999997</v>
      </c>
      <c r="AW38">
        <v>-999.99900000000002</v>
      </c>
      <c r="AX38">
        <v>-999.99900000000002</v>
      </c>
      <c r="AY38">
        <v>-999.99900000000002</v>
      </c>
      <c r="AZ38">
        <v>-999.99900000000002</v>
      </c>
      <c r="BA38">
        <v>-999.99900000000002</v>
      </c>
      <c r="BB38">
        <v>-999.99900000000002</v>
      </c>
      <c r="BC38">
        <v>-999.99900000000002</v>
      </c>
      <c r="BD38">
        <v>-999.99900000000002</v>
      </c>
      <c r="BE38">
        <v>-999.99900000000002</v>
      </c>
      <c r="BF38">
        <v>-999.99900000000002</v>
      </c>
      <c r="BG38" t="s">
        <v>82</v>
      </c>
      <c r="BH38" s="1">
        <v>0</v>
      </c>
      <c r="BI38" s="1">
        <v>0.67927999999999999</v>
      </c>
      <c r="BJ38" s="1">
        <v>1.0574E-3</v>
      </c>
    </row>
    <row r="39" spans="3:62" x14ac:dyDescent="0.25">
      <c r="C39">
        <v>2</v>
      </c>
      <c r="D39" t="s">
        <v>76</v>
      </c>
      <c r="E39">
        <v>7</v>
      </c>
      <c r="F39">
        <v>-99</v>
      </c>
      <c r="G39">
        <v>-99</v>
      </c>
      <c r="H39">
        <v>-99</v>
      </c>
      <c r="I39">
        <v>11.7773</v>
      </c>
      <c r="J39">
        <v>4</v>
      </c>
      <c r="K39">
        <v>30.1</v>
      </c>
      <c r="L39">
        <v>1.71662E-2</v>
      </c>
      <c r="M39">
        <v>1.25875E-2</v>
      </c>
      <c r="N39" s="1">
        <v>-3.09965E-16</v>
      </c>
      <c r="O39" s="1">
        <v>-1.3354100000000001E-12</v>
      </c>
      <c r="P39" s="1">
        <v>9.6682999999999995E-3</v>
      </c>
      <c r="Q39" s="1">
        <v>1.5438E-5</v>
      </c>
      <c r="R39" s="1">
        <v>1.2652E-6</v>
      </c>
      <c r="S39" s="1">
        <v>1.0169000000000001E-3</v>
      </c>
      <c r="T39" s="1">
        <v>3.4783000000000002E-5</v>
      </c>
      <c r="U39" s="1">
        <v>6.2216000000000002E-5</v>
      </c>
      <c r="V39" s="1">
        <v>0</v>
      </c>
      <c r="W39" s="1">
        <v>0</v>
      </c>
      <c r="X39" s="1">
        <v>5.0435000000000001E-5</v>
      </c>
      <c r="Y39" s="1">
        <v>0</v>
      </c>
      <c r="Z39" s="1">
        <v>1.8548E-3</v>
      </c>
      <c r="AA39" s="1">
        <v>1.1539000000000001E-5</v>
      </c>
      <c r="AB39" s="1">
        <v>1.2118999999999999E-7</v>
      </c>
      <c r="AC39" s="1">
        <v>8.3722000000000003E-10</v>
      </c>
      <c r="AD39" s="1">
        <v>1.5994999999999998E-5</v>
      </c>
      <c r="AE39" s="1">
        <v>6.2966999999999997E-8</v>
      </c>
      <c r="AF39" s="1">
        <v>1.0251E-7</v>
      </c>
      <c r="AG39" s="1">
        <v>6.0185999999999996E-7</v>
      </c>
      <c r="AH39" s="1">
        <v>3.6771E-7</v>
      </c>
      <c r="AI39" s="1">
        <v>1.7984000000000001E-4</v>
      </c>
      <c r="AJ39" s="1">
        <v>9.4213999999999999E-3</v>
      </c>
      <c r="AK39" s="1">
        <v>0</v>
      </c>
      <c r="AL39" s="1">
        <v>0</v>
      </c>
      <c r="AM39">
        <v>-11.4649</v>
      </c>
      <c r="AN39">
        <v>-0.4168</v>
      </c>
      <c r="AO39">
        <v>0.35920000000000002</v>
      </c>
      <c r="AP39">
        <v>4.6260000000000003</v>
      </c>
      <c r="AQ39">
        <v>3.3513000000000002</v>
      </c>
      <c r="AR39">
        <v>-2.3854000000000002</v>
      </c>
      <c r="AS39">
        <v>0.97509999999999997</v>
      </c>
      <c r="AT39">
        <v>2.3191999999999999</v>
      </c>
      <c r="AU39">
        <v>0.58040000000000003</v>
      </c>
      <c r="AV39">
        <v>-7.1181999999999999</v>
      </c>
      <c r="AW39">
        <v>-999.99900000000002</v>
      </c>
      <c r="AX39">
        <v>-999.99900000000002</v>
      </c>
      <c r="AY39">
        <v>-999.99900000000002</v>
      </c>
      <c r="AZ39">
        <v>-999.99900000000002</v>
      </c>
      <c r="BA39">
        <v>-999.99900000000002</v>
      </c>
      <c r="BB39">
        <v>-999.99900000000002</v>
      </c>
      <c r="BC39">
        <v>-999.99900000000002</v>
      </c>
      <c r="BD39">
        <v>-999.99900000000002</v>
      </c>
      <c r="BE39">
        <v>-999.99900000000002</v>
      </c>
      <c r="BF39">
        <v>-999.99900000000002</v>
      </c>
      <c r="BG39" t="s">
        <v>83</v>
      </c>
      <c r="BH39" s="1">
        <v>0</v>
      </c>
      <c r="BI39" s="1">
        <v>0.55752999999999997</v>
      </c>
      <c r="BJ39" s="1">
        <v>8.5917000000000003E-4</v>
      </c>
    </row>
    <row r="40" spans="3:62" x14ac:dyDescent="0.25">
      <c r="C40">
        <v>2</v>
      </c>
      <c r="D40" t="s">
        <v>76</v>
      </c>
      <c r="E40">
        <v>8</v>
      </c>
      <c r="F40">
        <v>-99</v>
      </c>
      <c r="G40">
        <v>-99</v>
      </c>
      <c r="H40">
        <v>-99</v>
      </c>
      <c r="I40">
        <v>12.3263</v>
      </c>
      <c r="J40">
        <v>4</v>
      </c>
      <c r="K40">
        <v>29.6</v>
      </c>
      <c r="L40">
        <v>3.7103299999999999E-2</v>
      </c>
      <c r="M40">
        <v>4.59496E-2</v>
      </c>
      <c r="N40" s="1">
        <v>-3.0314799999999999E-14</v>
      </c>
      <c r="O40" s="1">
        <v>-4.2900100000000001E-11</v>
      </c>
      <c r="P40" s="1">
        <v>1.2433E-2</v>
      </c>
      <c r="Q40" s="1">
        <v>1.7592999999999999E-5</v>
      </c>
      <c r="R40" s="1">
        <v>1.482E-6</v>
      </c>
      <c r="S40" s="1">
        <v>1.2437999999999999E-2</v>
      </c>
      <c r="T40" s="1">
        <v>2.8325000000000001E-5</v>
      </c>
      <c r="U40" s="1">
        <v>5.8096000000000001E-5</v>
      </c>
      <c r="V40" s="1">
        <v>5.3675999999999999E-5</v>
      </c>
      <c r="W40" s="1">
        <v>0</v>
      </c>
      <c r="X40" s="1">
        <v>5.0358999999999997E-5</v>
      </c>
      <c r="Y40" s="1">
        <v>0</v>
      </c>
      <c r="Z40" s="1">
        <v>2.9981999999999999E-6</v>
      </c>
      <c r="AA40" s="1">
        <v>2.7505000000000002E-6</v>
      </c>
      <c r="AB40" s="1">
        <v>1.0045E-7</v>
      </c>
      <c r="AC40" s="1">
        <v>8.3762000000000005E-10</v>
      </c>
      <c r="AD40" s="1">
        <v>4.6933999999999998E-6</v>
      </c>
      <c r="AE40" s="1">
        <v>1.0658000000000001E-7</v>
      </c>
      <c r="AF40" s="1">
        <v>2.4305E-7</v>
      </c>
      <c r="AG40" s="1">
        <v>1.8071999999999999E-7</v>
      </c>
      <c r="AH40" s="1">
        <v>4.2011000000000001E-10</v>
      </c>
      <c r="AI40" s="1">
        <v>1.7159E-4</v>
      </c>
      <c r="AJ40" s="1">
        <v>3.4937999999999997E-2</v>
      </c>
      <c r="AK40" s="1">
        <v>0</v>
      </c>
      <c r="AL40" s="1">
        <v>0</v>
      </c>
      <c r="AM40">
        <v>-13.148099999999999</v>
      </c>
      <c r="AN40">
        <v>-1.5545</v>
      </c>
      <c r="AO40">
        <v>-2.9941</v>
      </c>
      <c r="AP40">
        <v>3.4950000000000001</v>
      </c>
      <c r="AQ40">
        <v>4.2523999999999997</v>
      </c>
      <c r="AR40">
        <v>-10.423500000000001</v>
      </c>
      <c r="AS40">
        <v>-2.38</v>
      </c>
      <c r="AT40">
        <v>-1.6251</v>
      </c>
      <c r="AU40">
        <v>-2.7755000000000001</v>
      </c>
      <c r="AV40">
        <v>-10.244</v>
      </c>
      <c r="AW40">
        <v>-999.99900000000002</v>
      </c>
      <c r="AX40">
        <v>-999.99900000000002</v>
      </c>
      <c r="AY40">
        <v>-999.99900000000002</v>
      </c>
      <c r="AZ40">
        <v>-999.99900000000002</v>
      </c>
      <c r="BA40">
        <v>-999.99900000000002</v>
      </c>
      <c r="BB40">
        <v>-999.99900000000002</v>
      </c>
      <c r="BC40">
        <v>-999.99900000000002</v>
      </c>
      <c r="BD40">
        <v>-999.99900000000002</v>
      </c>
      <c r="BE40">
        <v>-999.99900000000002</v>
      </c>
      <c r="BF40">
        <v>-999.99900000000002</v>
      </c>
      <c r="BG40" t="s">
        <v>84</v>
      </c>
      <c r="BH40" s="1">
        <v>0</v>
      </c>
      <c r="BI40" s="1">
        <v>1.4356</v>
      </c>
      <c r="BJ40" s="1">
        <v>1.8569999999999999E-3</v>
      </c>
    </row>
    <row r="41" spans="3:62" x14ac:dyDescent="0.25">
      <c r="C41">
        <v>2</v>
      </c>
      <c r="D41" t="s">
        <v>76</v>
      </c>
      <c r="E41">
        <v>9</v>
      </c>
      <c r="F41">
        <v>-99</v>
      </c>
      <c r="G41">
        <v>-99</v>
      </c>
      <c r="H41">
        <v>-99</v>
      </c>
      <c r="I41">
        <v>11.655099999999999</v>
      </c>
      <c r="J41">
        <v>4</v>
      </c>
      <c r="K41">
        <v>30.2</v>
      </c>
      <c r="L41">
        <v>1.2391599999999999E-2</v>
      </c>
      <c r="M41">
        <v>9.5699800000000005E-3</v>
      </c>
      <c r="N41" s="1">
        <v>-1.4861600000000001E-15</v>
      </c>
      <c r="O41" s="1">
        <v>-8.6076700000000006E-12</v>
      </c>
      <c r="P41" s="1">
        <v>6.7786000000000001E-3</v>
      </c>
      <c r="Q41" s="1">
        <v>1.1167E-5</v>
      </c>
      <c r="R41" s="1">
        <v>1.2301E-8</v>
      </c>
      <c r="S41" s="1">
        <v>9.6460000000000003E-4</v>
      </c>
      <c r="T41" s="1">
        <v>1.9511999999999999E-5</v>
      </c>
      <c r="U41" s="1">
        <v>4.9994000000000003E-5</v>
      </c>
      <c r="V41" s="1">
        <v>0</v>
      </c>
      <c r="W41" s="1">
        <v>0</v>
      </c>
      <c r="X41" s="1">
        <v>5.4823E-5</v>
      </c>
      <c r="Y41" s="1">
        <v>0</v>
      </c>
      <c r="Z41" s="1">
        <v>1.2608000000000001E-3</v>
      </c>
      <c r="AA41" s="1">
        <v>6.46E-6</v>
      </c>
      <c r="AB41" s="1">
        <v>2.1605000000000001E-7</v>
      </c>
      <c r="AC41" s="1">
        <v>1.2727E-7</v>
      </c>
      <c r="AD41" s="1">
        <v>1.2208E-6</v>
      </c>
      <c r="AE41" s="1">
        <v>2.0352E-6</v>
      </c>
      <c r="AF41" s="1">
        <v>1.077E-6</v>
      </c>
      <c r="AG41" s="1">
        <v>2.6324999999999998E-7</v>
      </c>
      <c r="AH41" s="1">
        <v>4.1987000000000002E-10</v>
      </c>
      <c r="AI41" s="1">
        <v>1.9148E-4</v>
      </c>
      <c r="AJ41" s="1">
        <v>7.0679999999999996E-3</v>
      </c>
      <c r="AK41" s="1">
        <v>0</v>
      </c>
      <c r="AL41" s="1">
        <v>0</v>
      </c>
      <c r="AM41">
        <v>-12.3291</v>
      </c>
      <c r="AN41">
        <v>-1.4025000000000001</v>
      </c>
      <c r="AO41">
        <v>0.31519999999999998</v>
      </c>
      <c r="AP41">
        <v>3.6389999999999998</v>
      </c>
      <c r="AQ41">
        <v>4.5644999999999998</v>
      </c>
      <c r="AR41">
        <v>-2.1002999999999998</v>
      </c>
      <c r="AS41">
        <v>0.93140000000000001</v>
      </c>
      <c r="AT41">
        <v>-0.51919999999999999</v>
      </c>
      <c r="AU41">
        <v>0.53690000000000004</v>
      </c>
      <c r="AV41">
        <v>-3.3199000000000001</v>
      </c>
      <c r="AW41">
        <v>-999.99900000000002</v>
      </c>
      <c r="AX41">
        <v>-999.99900000000002</v>
      </c>
      <c r="AY41">
        <v>-999.99900000000002</v>
      </c>
      <c r="AZ41">
        <v>-999.99900000000002</v>
      </c>
      <c r="BA41">
        <v>-999.99900000000002</v>
      </c>
      <c r="BB41">
        <v>-999.99900000000002</v>
      </c>
      <c r="BC41">
        <v>-999.99900000000002</v>
      </c>
      <c r="BD41">
        <v>-999.99900000000002</v>
      </c>
      <c r="BE41">
        <v>-999.99900000000002</v>
      </c>
      <c r="BF41">
        <v>-999.99900000000002</v>
      </c>
      <c r="BG41" t="s">
        <v>85</v>
      </c>
      <c r="BH41" s="1">
        <v>0</v>
      </c>
      <c r="BI41" s="1">
        <v>0.4118</v>
      </c>
      <c r="BJ41" s="1">
        <v>6.202E-4</v>
      </c>
    </row>
    <row r="42" spans="3:62" x14ac:dyDescent="0.25">
      <c r="C42">
        <v>2</v>
      </c>
      <c r="D42" t="s">
        <v>76</v>
      </c>
      <c r="E42">
        <v>10</v>
      </c>
      <c r="F42">
        <v>-99</v>
      </c>
      <c r="G42">
        <v>-99</v>
      </c>
      <c r="H42">
        <v>-99</v>
      </c>
      <c r="I42">
        <v>11.685600000000001</v>
      </c>
      <c r="J42">
        <v>4</v>
      </c>
      <c r="K42">
        <v>29.6</v>
      </c>
      <c r="L42">
        <v>1.33189E-2</v>
      </c>
      <c r="M42">
        <v>1.01487E-2</v>
      </c>
      <c r="N42" s="1">
        <v>-3.6063499999999999E-15</v>
      </c>
      <c r="O42" s="1">
        <v>-1.9612599999999999E-11</v>
      </c>
      <c r="P42" s="1">
        <v>7.2835E-3</v>
      </c>
      <c r="Q42" s="1">
        <v>3.6457E-5</v>
      </c>
      <c r="R42" s="1">
        <v>1.668E-6</v>
      </c>
      <c r="S42" s="1">
        <v>9.8284999999999996E-4</v>
      </c>
      <c r="T42" s="1">
        <v>2.4797999999999999E-5</v>
      </c>
      <c r="U42" s="1">
        <v>6.0745000000000002E-5</v>
      </c>
      <c r="V42" s="1">
        <v>0</v>
      </c>
      <c r="W42" s="1">
        <v>4.3890000000000002E-5</v>
      </c>
      <c r="X42" s="1">
        <v>7.0986000000000001E-5</v>
      </c>
      <c r="Y42" s="1">
        <v>0</v>
      </c>
      <c r="Z42" s="1">
        <v>1.3472E-3</v>
      </c>
      <c r="AA42" s="1">
        <v>7.6579E-6</v>
      </c>
      <c r="AB42" s="1">
        <v>3.4751000000000002E-7</v>
      </c>
      <c r="AC42" s="1">
        <v>1.2055E-7</v>
      </c>
      <c r="AD42" s="1">
        <v>1.7946999999999999E-4</v>
      </c>
      <c r="AE42" s="1">
        <v>1.6196999999999999E-7</v>
      </c>
      <c r="AF42" s="1">
        <v>3.1604000000000002E-7</v>
      </c>
      <c r="AG42" s="1">
        <v>4.3469999999999999E-7</v>
      </c>
      <c r="AH42" s="1">
        <v>2.3418E-7</v>
      </c>
      <c r="AI42" s="1">
        <v>2.0481000000000001E-4</v>
      </c>
      <c r="AJ42" s="1">
        <v>7.2814999999999998E-3</v>
      </c>
      <c r="AK42" s="1">
        <v>0</v>
      </c>
      <c r="AL42" s="1">
        <v>0</v>
      </c>
      <c r="AM42">
        <v>-10.2484</v>
      </c>
      <c r="AN42">
        <v>0.70479999999999998</v>
      </c>
      <c r="AO42">
        <v>0.33860000000000001</v>
      </c>
      <c r="AP42">
        <v>5.7539999999999996</v>
      </c>
      <c r="AQ42">
        <v>4.5472999999999999</v>
      </c>
      <c r="AR42">
        <v>-2.0377000000000001</v>
      </c>
      <c r="AS42">
        <v>0.95240000000000002</v>
      </c>
      <c r="AT42">
        <v>5.7919</v>
      </c>
      <c r="AU42">
        <v>0.55700000000000005</v>
      </c>
      <c r="AV42">
        <v>-5.7176999999999998</v>
      </c>
      <c r="AW42">
        <v>-999.99900000000002</v>
      </c>
      <c r="AX42">
        <v>-999.99900000000002</v>
      </c>
      <c r="AY42">
        <v>-999.99900000000002</v>
      </c>
      <c r="AZ42">
        <v>-999.99900000000002</v>
      </c>
      <c r="BA42">
        <v>-999.99900000000002</v>
      </c>
      <c r="BB42">
        <v>-999.99900000000002</v>
      </c>
      <c r="BC42">
        <v>-999.99900000000002</v>
      </c>
      <c r="BD42">
        <v>-999.99900000000002</v>
      </c>
      <c r="BE42">
        <v>-999.99900000000002</v>
      </c>
      <c r="BF42">
        <v>-999.99900000000002</v>
      </c>
      <c r="BG42" t="s">
        <v>86</v>
      </c>
      <c r="BH42" s="1">
        <v>0</v>
      </c>
      <c r="BI42" s="1">
        <v>0.46195000000000003</v>
      </c>
      <c r="BJ42" s="1">
        <v>6.6660999999999999E-4</v>
      </c>
    </row>
    <row r="43" spans="3:62" x14ac:dyDescent="0.25">
      <c r="C43">
        <v>2</v>
      </c>
      <c r="D43" t="s">
        <v>76</v>
      </c>
      <c r="E43">
        <v>11</v>
      </c>
      <c r="F43">
        <v>-99</v>
      </c>
      <c r="G43">
        <v>-99</v>
      </c>
      <c r="H43">
        <v>-99</v>
      </c>
      <c r="I43">
        <v>11.6309</v>
      </c>
      <c r="J43">
        <v>4</v>
      </c>
      <c r="K43">
        <v>31.4</v>
      </c>
      <c r="L43">
        <v>1.2988E-2</v>
      </c>
      <c r="M43">
        <v>9.9162399999999998E-3</v>
      </c>
      <c r="N43" s="1">
        <v>8.7754999999999993E-18</v>
      </c>
      <c r="O43" s="1">
        <v>4.9346200000000002E-14</v>
      </c>
      <c r="P43" s="1">
        <v>6.8089999999999999E-3</v>
      </c>
      <c r="Q43" s="1">
        <v>1.26E-5</v>
      </c>
      <c r="R43" s="1">
        <v>2.4519000000000002E-6</v>
      </c>
      <c r="S43" s="1">
        <v>1.0597E-3</v>
      </c>
      <c r="T43" s="1">
        <v>1.8627E-5</v>
      </c>
      <c r="U43" s="1">
        <v>7.2226999999999998E-5</v>
      </c>
      <c r="V43" s="1">
        <v>0</v>
      </c>
      <c r="W43" s="1">
        <v>0</v>
      </c>
      <c r="X43" s="1">
        <v>5.6558000000000003E-5</v>
      </c>
      <c r="Y43" s="1">
        <v>0</v>
      </c>
      <c r="Z43" s="1">
        <v>1.3734999999999999E-3</v>
      </c>
      <c r="AA43" s="1">
        <v>6.7917999999999999E-6</v>
      </c>
      <c r="AB43" s="1">
        <v>1.9371000000000001E-7</v>
      </c>
      <c r="AC43" s="1">
        <v>8.3715000000000005E-10</v>
      </c>
      <c r="AD43" s="1">
        <v>6.1342999999999999E-5</v>
      </c>
      <c r="AE43" s="1">
        <v>1.2274E-7</v>
      </c>
      <c r="AF43" s="1">
        <v>2.2884E-7</v>
      </c>
      <c r="AG43" s="1">
        <v>2.7314999999999998E-7</v>
      </c>
      <c r="AH43" s="1">
        <v>2.2509000000000001E-7</v>
      </c>
      <c r="AI43" s="1">
        <v>2.5142E-6</v>
      </c>
      <c r="AJ43" s="1">
        <v>7.2951999999999999E-3</v>
      </c>
      <c r="AK43" s="1">
        <v>0</v>
      </c>
      <c r="AL43" s="1">
        <v>0</v>
      </c>
      <c r="AM43">
        <v>-10.5313</v>
      </c>
      <c r="AN43">
        <v>0.37890000000000001</v>
      </c>
      <c r="AO43">
        <v>0.32350000000000001</v>
      </c>
      <c r="AP43">
        <v>5.4051</v>
      </c>
      <c r="AQ43">
        <v>3.1909999999999998</v>
      </c>
      <c r="AR43">
        <v>-5.8662999999999998</v>
      </c>
      <c r="AS43">
        <v>0.9446</v>
      </c>
      <c r="AT43">
        <v>4.8099999999999996</v>
      </c>
      <c r="AU43">
        <v>0.55210000000000004</v>
      </c>
      <c r="AV43">
        <v>-5.6052999999999997</v>
      </c>
      <c r="AW43">
        <v>-999.99900000000002</v>
      </c>
      <c r="AX43">
        <v>-999.99900000000002</v>
      </c>
      <c r="AY43">
        <v>-999.99900000000002</v>
      </c>
      <c r="AZ43">
        <v>-999.99900000000002</v>
      </c>
      <c r="BA43">
        <v>-999.99900000000002</v>
      </c>
      <c r="BB43">
        <v>-999.99900000000002</v>
      </c>
      <c r="BC43">
        <v>-999.99900000000002</v>
      </c>
      <c r="BD43">
        <v>-999.99900000000002</v>
      </c>
      <c r="BE43">
        <v>-999.99900000000002</v>
      </c>
      <c r="BF43">
        <v>-999.99900000000002</v>
      </c>
      <c r="BG43" t="s">
        <v>87</v>
      </c>
      <c r="BH43" s="1">
        <v>0</v>
      </c>
      <c r="BI43" s="1">
        <v>0.4204</v>
      </c>
      <c r="BJ43" s="1">
        <v>6.5005E-4</v>
      </c>
    </row>
    <row r="44" spans="3:62" x14ac:dyDescent="0.25">
      <c r="C44">
        <v>2</v>
      </c>
      <c r="D44" t="s">
        <v>76</v>
      </c>
      <c r="E44">
        <v>12</v>
      </c>
      <c r="F44">
        <v>-99</v>
      </c>
      <c r="G44">
        <v>-99</v>
      </c>
      <c r="H44">
        <v>-99</v>
      </c>
      <c r="I44">
        <v>11.7521</v>
      </c>
      <c r="J44">
        <v>4</v>
      </c>
      <c r="K44">
        <v>29.7</v>
      </c>
      <c r="L44">
        <v>9.9563900000000007E-3</v>
      </c>
      <c r="M44">
        <v>1.1855299999999999E-2</v>
      </c>
      <c r="N44" s="1">
        <v>-1.57799E-17</v>
      </c>
      <c r="O44" s="1">
        <v>-8.2776700000000003E-14</v>
      </c>
      <c r="P44" s="1">
        <v>4.8512E-3</v>
      </c>
      <c r="Q44" s="1">
        <v>8.8440000000000004E-6</v>
      </c>
      <c r="R44" s="1">
        <v>1.2301E-8</v>
      </c>
      <c r="S44" s="1">
        <v>2.4862999999999999E-3</v>
      </c>
      <c r="T44" s="1">
        <v>2.2870999999999998E-5</v>
      </c>
      <c r="U44" s="1">
        <v>2.6896E-4</v>
      </c>
      <c r="V44" s="1">
        <v>5.2823999999999996E-6</v>
      </c>
      <c r="W44" s="1">
        <v>0</v>
      </c>
      <c r="X44" s="1">
        <v>5.728E-5</v>
      </c>
      <c r="Y44" s="1">
        <v>5.5222000000000001E-5</v>
      </c>
      <c r="Z44" s="1">
        <v>1.5956E-4</v>
      </c>
      <c r="AA44" s="1">
        <v>2.5546000000000001E-6</v>
      </c>
      <c r="AB44" s="1">
        <v>4.2737000000000001E-8</v>
      </c>
      <c r="AC44" s="1">
        <v>8.3715000000000005E-10</v>
      </c>
      <c r="AD44" s="1">
        <v>7.8322999999999995E-7</v>
      </c>
      <c r="AE44" s="1">
        <v>7.5634000000000001E-8</v>
      </c>
      <c r="AF44" s="1">
        <v>1.8846000000000001E-7</v>
      </c>
      <c r="AG44" s="1">
        <v>3.3269E-7</v>
      </c>
      <c r="AH44" s="1">
        <v>4.1988E-10</v>
      </c>
      <c r="AI44" s="1">
        <v>3.7296999999999997E-4</v>
      </c>
      <c r="AJ44" s="1">
        <v>8.6139000000000007E-3</v>
      </c>
      <c r="AK44" s="1">
        <v>0</v>
      </c>
      <c r="AL44" s="1">
        <v>0</v>
      </c>
      <c r="AM44">
        <v>-12.7402</v>
      </c>
      <c r="AN44">
        <v>-1.7198</v>
      </c>
      <c r="AO44">
        <v>-0.66190000000000004</v>
      </c>
      <c r="AP44">
        <v>3.3281000000000001</v>
      </c>
      <c r="AQ44">
        <v>3.2423000000000002</v>
      </c>
      <c r="AR44">
        <v>-3.6092</v>
      </c>
      <c r="AS44">
        <v>-4.7699999999999999E-2</v>
      </c>
      <c r="AT44">
        <v>-1.5517000000000001</v>
      </c>
      <c r="AU44">
        <v>-0.443</v>
      </c>
      <c r="AV44">
        <v>-6.8029000000000002</v>
      </c>
      <c r="AW44">
        <v>-999.99900000000002</v>
      </c>
      <c r="AX44">
        <v>-999.99900000000002</v>
      </c>
      <c r="AY44">
        <v>-999.99900000000002</v>
      </c>
      <c r="AZ44">
        <v>-999.99900000000002</v>
      </c>
      <c r="BA44">
        <v>-999.99900000000002</v>
      </c>
      <c r="BB44">
        <v>-999.99900000000002</v>
      </c>
      <c r="BC44">
        <v>-999.99900000000002</v>
      </c>
      <c r="BD44">
        <v>-999.99900000000002</v>
      </c>
      <c r="BE44">
        <v>-999.99900000000002</v>
      </c>
      <c r="BF44">
        <v>-999.99900000000002</v>
      </c>
      <c r="BG44" t="s">
        <v>88</v>
      </c>
      <c r="BH44" s="1">
        <v>0</v>
      </c>
      <c r="BI44" s="1">
        <v>0.41832000000000003</v>
      </c>
      <c r="BJ44" s="1">
        <v>4.9832000000000001E-4</v>
      </c>
    </row>
    <row r="45" spans="3:62" x14ac:dyDescent="0.25">
      <c r="C45">
        <v>2</v>
      </c>
      <c r="D45" t="s">
        <v>76</v>
      </c>
      <c r="E45">
        <v>13</v>
      </c>
      <c r="F45">
        <v>-99</v>
      </c>
      <c r="G45">
        <v>-99</v>
      </c>
      <c r="H45">
        <v>-99</v>
      </c>
      <c r="I45">
        <v>11.5318</v>
      </c>
      <c r="J45">
        <v>4</v>
      </c>
      <c r="K45">
        <v>29.9</v>
      </c>
      <c r="L45">
        <v>9.38136E-3</v>
      </c>
      <c r="M45">
        <v>7.2841800000000003E-3</v>
      </c>
      <c r="N45" s="1">
        <v>-8.0296600000000002E-17</v>
      </c>
      <c r="O45" s="1">
        <v>-6.0975200000000005E-13</v>
      </c>
      <c r="P45" s="1">
        <v>5.2556E-3</v>
      </c>
      <c r="Q45" s="1">
        <v>9.8004000000000002E-6</v>
      </c>
      <c r="R45" s="1">
        <v>1.2299999999999999E-8</v>
      </c>
      <c r="S45" s="1">
        <v>7.0551999999999995E-4</v>
      </c>
      <c r="T45" s="1">
        <v>1.7889000000000001E-5</v>
      </c>
      <c r="U45" s="1">
        <v>5.1177000000000001E-5</v>
      </c>
      <c r="V45" s="1">
        <v>0</v>
      </c>
      <c r="W45" s="1">
        <v>0</v>
      </c>
      <c r="X45" s="1">
        <v>5.4855999999999998E-5</v>
      </c>
      <c r="Y45" s="1">
        <v>0</v>
      </c>
      <c r="Z45" s="1">
        <v>9.3860999999999999E-4</v>
      </c>
      <c r="AA45" s="1">
        <v>5.3797999999999997E-6</v>
      </c>
      <c r="AB45" s="1">
        <v>5.6896000000000002E-8</v>
      </c>
      <c r="AC45" s="1">
        <v>8.7808000000000001E-8</v>
      </c>
      <c r="AD45" s="1">
        <v>2.6309000000000001E-6</v>
      </c>
      <c r="AE45" s="1">
        <v>1.5021E-6</v>
      </c>
      <c r="AF45" s="1">
        <v>8.0793000000000001E-7</v>
      </c>
      <c r="AG45" s="1">
        <v>1.4747000000000001E-7</v>
      </c>
      <c r="AH45" s="1">
        <v>1.2219000000000001E-7</v>
      </c>
      <c r="AI45" s="1">
        <v>4.1624000000000001E-4</v>
      </c>
      <c r="AJ45" s="1">
        <v>5.1463999999999998E-3</v>
      </c>
      <c r="AK45" s="1">
        <v>0</v>
      </c>
      <c r="AL45" s="1">
        <v>0</v>
      </c>
      <c r="AM45">
        <v>-11.7576</v>
      </c>
      <c r="AN45">
        <v>-0.95630000000000004</v>
      </c>
      <c r="AO45">
        <v>0.3286</v>
      </c>
      <c r="AP45">
        <v>4.0891000000000002</v>
      </c>
      <c r="AQ45">
        <v>4.1322000000000001</v>
      </c>
      <c r="AR45">
        <v>-1.0857000000000001</v>
      </c>
      <c r="AS45">
        <v>0.94359999999999999</v>
      </c>
      <c r="AT45">
        <v>0.9526</v>
      </c>
      <c r="AU45">
        <v>0.54859999999999998</v>
      </c>
      <c r="AV45">
        <v>-2.8083999999999998</v>
      </c>
      <c r="AW45">
        <v>-999.99900000000002</v>
      </c>
      <c r="AX45">
        <v>-999.99900000000002</v>
      </c>
      <c r="AY45">
        <v>-999.99900000000002</v>
      </c>
      <c r="AZ45">
        <v>-999.99900000000002</v>
      </c>
      <c r="BA45">
        <v>-999.99900000000002</v>
      </c>
      <c r="BB45">
        <v>-999.99900000000002</v>
      </c>
      <c r="BC45">
        <v>-999.99900000000002</v>
      </c>
      <c r="BD45">
        <v>-999.99900000000002</v>
      </c>
      <c r="BE45">
        <v>-999.99900000000002</v>
      </c>
      <c r="BF45">
        <v>-999.99900000000002</v>
      </c>
      <c r="BG45" t="s">
        <v>89</v>
      </c>
      <c r="BH45" s="1">
        <v>0</v>
      </c>
      <c r="BI45" s="1">
        <v>0.33167000000000002</v>
      </c>
      <c r="BJ45" s="1">
        <v>4.6954000000000001E-4</v>
      </c>
    </row>
    <row r="46" spans="3:62" x14ac:dyDescent="0.25">
      <c r="C46">
        <v>2</v>
      </c>
      <c r="D46" t="s">
        <v>76</v>
      </c>
      <c r="E46">
        <v>14</v>
      </c>
      <c r="F46">
        <v>-99</v>
      </c>
      <c r="G46">
        <v>-99</v>
      </c>
      <c r="H46">
        <v>-99</v>
      </c>
      <c r="I46">
        <v>11.4811</v>
      </c>
      <c r="J46">
        <v>4</v>
      </c>
      <c r="K46">
        <v>29.3</v>
      </c>
      <c r="L46">
        <v>8.8392799999999997E-3</v>
      </c>
      <c r="M46">
        <v>6.2427100000000003E-3</v>
      </c>
      <c r="N46" s="1">
        <v>-2.9819800000000002E-17</v>
      </c>
      <c r="O46" s="1">
        <v>-2.55006E-13</v>
      </c>
      <c r="P46" s="1">
        <v>5.0423000000000004E-3</v>
      </c>
      <c r="Q46" s="1">
        <v>2.796E-5</v>
      </c>
      <c r="R46" s="1">
        <v>6.7693999999999999E-6</v>
      </c>
      <c r="S46" s="1">
        <v>3.9355999999999999E-4</v>
      </c>
      <c r="T46" s="1">
        <v>2.0537E-5</v>
      </c>
      <c r="U46" s="1">
        <v>5.7862999999999998E-5</v>
      </c>
      <c r="V46" s="1">
        <v>0</v>
      </c>
      <c r="W46" s="1">
        <v>4.3034999999999997E-5</v>
      </c>
      <c r="X46" s="1">
        <v>5.6969000000000003E-5</v>
      </c>
      <c r="Y46" s="1">
        <v>0</v>
      </c>
      <c r="Z46" s="1">
        <v>9.4156000000000003E-4</v>
      </c>
      <c r="AA46" s="1">
        <v>4.8967000000000001E-6</v>
      </c>
      <c r="AB46" s="1">
        <v>3.6722999999999999E-7</v>
      </c>
      <c r="AC46" s="1">
        <v>3.1095000000000001E-7</v>
      </c>
      <c r="AD46" s="1">
        <v>3.1430999999999999E-4</v>
      </c>
      <c r="AE46" s="1">
        <v>4.9391000000000001E-7</v>
      </c>
      <c r="AF46" s="1">
        <v>6.4425999999999997E-7</v>
      </c>
      <c r="AG46" s="1">
        <v>3.1716999999999997E-7</v>
      </c>
      <c r="AH46" s="1">
        <v>2.3229E-7</v>
      </c>
      <c r="AI46" s="1">
        <v>5.4775999999999999E-5</v>
      </c>
      <c r="AJ46" s="1">
        <v>4.3581999999999996E-3</v>
      </c>
      <c r="AK46" s="1">
        <v>0</v>
      </c>
      <c r="AL46" s="1">
        <v>0</v>
      </c>
      <c r="AM46">
        <v>-9.6016999999999992</v>
      </c>
      <c r="AN46">
        <v>1.145</v>
      </c>
      <c r="AO46">
        <v>0.4098</v>
      </c>
      <c r="AP46">
        <v>6.1981000000000002</v>
      </c>
      <c r="AQ46">
        <v>4.2234999999999996</v>
      </c>
      <c r="AR46">
        <v>-2.5406</v>
      </c>
      <c r="AS46">
        <v>1.0223</v>
      </c>
      <c r="AT46">
        <v>7.3268000000000004</v>
      </c>
      <c r="AU46">
        <v>0.62629999999999997</v>
      </c>
      <c r="AV46">
        <v>-3.4575</v>
      </c>
      <c r="AW46">
        <v>-999.99900000000002</v>
      </c>
      <c r="AX46">
        <v>-999.99900000000002</v>
      </c>
      <c r="AY46">
        <v>-999.99900000000002</v>
      </c>
      <c r="AZ46">
        <v>-999.99900000000002</v>
      </c>
      <c r="BA46">
        <v>-999.99900000000002</v>
      </c>
      <c r="BB46">
        <v>-999.99900000000002</v>
      </c>
      <c r="BC46">
        <v>-999.99900000000002</v>
      </c>
      <c r="BD46">
        <v>-999.99900000000002</v>
      </c>
      <c r="BE46">
        <v>-999.99900000000002</v>
      </c>
      <c r="BF46">
        <v>-999.99900000000002</v>
      </c>
      <c r="BG46" t="s">
        <v>90</v>
      </c>
      <c r="BH46" s="1">
        <v>0</v>
      </c>
      <c r="BI46" s="1">
        <v>0.31605</v>
      </c>
      <c r="BJ46" s="1">
        <v>4.4241000000000001E-4</v>
      </c>
    </row>
    <row r="47" spans="3:62" x14ac:dyDescent="0.25">
      <c r="C47">
        <v>2</v>
      </c>
      <c r="D47" t="s">
        <v>76</v>
      </c>
      <c r="E47">
        <v>15</v>
      </c>
      <c r="F47">
        <v>-99</v>
      </c>
      <c r="G47">
        <v>-99</v>
      </c>
      <c r="H47">
        <v>-99</v>
      </c>
      <c r="I47">
        <v>11.508100000000001</v>
      </c>
      <c r="J47">
        <v>4</v>
      </c>
      <c r="K47">
        <v>30.7</v>
      </c>
      <c r="L47">
        <v>9.5336699999999993E-3</v>
      </c>
      <c r="M47">
        <v>7.2730700000000004E-3</v>
      </c>
      <c r="N47" s="1">
        <v>-2.13113E-16</v>
      </c>
      <c r="O47" s="1">
        <v>-1.61031E-12</v>
      </c>
      <c r="P47" s="1">
        <v>5.3600000000000002E-3</v>
      </c>
      <c r="Q47" s="1">
        <v>9.6724999999999993E-6</v>
      </c>
      <c r="R47" s="1">
        <v>1.2299999999999999E-8</v>
      </c>
      <c r="S47" s="1">
        <v>6.6383999999999996E-4</v>
      </c>
      <c r="T47" s="1">
        <v>1.5577999999999999E-5</v>
      </c>
      <c r="U47" s="1">
        <v>5.1149000000000001E-5</v>
      </c>
      <c r="V47" s="1">
        <v>0</v>
      </c>
      <c r="W47" s="1">
        <v>0</v>
      </c>
      <c r="X47" s="1">
        <v>5.4985000000000003E-5</v>
      </c>
      <c r="Y47" s="1">
        <v>0</v>
      </c>
      <c r="Z47" s="1">
        <v>9.6382E-4</v>
      </c>
      <c r="AA47" s="1">
        <v>4.1644000000000003E-6</v>
      </c>
      <c r="AB47" s="1">
        <v>1.0712E-7</v>
      </c>
      <c r="AC47" s="1">
        <v>8.3711000000000002E-10</v>
      </c>
      <c r="AD47" s="1">
        <v>6.0785999999999997E-5</v>
      </c>
      <c r="AE47" s="1">
        <v>4.3788E-7</v>
      </c>
      <c r="AF47" s="1">
        <v>3.2305000000000002E-7</v>
      </c>
      <c r="AG47" s="1">
        <v>1.4212E-7</v>
      </c>
      <c r="AH47" s="1">
        <v>1.3003999999999999E-7</v>
      </c>
      <c r="AI47" s="1">
        <v>3.5131000000000002E-4</v>
      </c>
      <c r="AJ47" s="1">
        <v>5.1609000000000004E-3</v>
      </c>
      <c r="AK47" s="1">
        <v>0</v>
      </c>
      <c r="AL47" s="1">
        <v>0</v>
      </c>
      <c r="AM47">
        <v>-10.3139</v>
      </c>
      <c r="AN47">
        <v>0.46899999999999997</v>
      </c>
      <c r="AO47">
        <v>0.32879999999999998</v>
      </c>
      <c r="AP47">
        <v>5.5041000000000002</v>
      </c>
      <c r="AQ47">
        <v>2.8037999999999998</v>
      </c>
      <c r="AR47">
        <v>-1.2323999999999999</v>
      </c>
      <c r="AS47">
        <v>0.94699999999999995</v>
      </c>
      <c r="AT47">
        <v>5.2256999999999998</v>
      </c>
      <c r="AU47">
        <v>0.5534</v>
      </c>
      <c r="AV47">
        <v>-3.7275</v>
      </c>
      <c r="AW47">
        <v>-999.99900000000002</v>
      </c>
      <c r="AX47">
        <v>-999.99900000000002</v>
      </c>
      <c r="AY47">
        <v>-999.99900000000002</v>
      </c>
      <c r="AZ47">
        <v>-999.99900000000002</v>
      </c>
      <c r="BA47">
        <v>-999.99900000000002</v>
      </c>
      <c r="BB47">
        <v>-999.99900000000002</v>
      </c>
      <c r="BC47">
        <v>-999.99900000000002</v>
      </c>
      <c r="BD47">
        <v>-999.99900000000002</v>
      </c>
      <c r="BE47">
        <v>-999.99900000000002</v>
      </c>
      <c r="BF47">
        <v>-999.99900000000002</v>
      </c>
      <c r="BG47" t="s">
        <v>91</v>
      </c>
      <c r="BH47" s="1">
        <v>0</v>
      </c>
      <c r="BI47" s="1">
        <v>0.33589999999999998</v>
      </c>
      <c r="BJ47" s="1">
        <v>4.7716000000000002E-4</v>
      </c>
    </row>
    <row r="48" spans="3:62" x14ac:dyDescent="0.25">
      <c r="C48">
        <v>2</v>
      </c>
      <c r="D48" t="s">
        <v>76</v>
      </c>
      <c r="E48">
        <v>16</v>
      </c>
      <c r="F48">
        <v>-99</v>
      </c>
      <c r="G48">
        <v>-99</v>
      </c>
      <c r="H48">
        <v>-99</v>
      </c>
      <c r="I48">
        <v>11.575799999999999</v>
      </c>
      <c r="J48">
        <v>4</v>
      </c>
      <c r="K48">
        <v>28.1</v>
      </c>
      <c r="L48">
        <v>7.1377999999999997E-3</v>
      </c>
      <c r="M48">
        <v>7.1797900000000001E-3</v>
      </c>
      <c r="N48" s="1">
        <v>-1.60963E-17</v>
      </c>
      <c r="O48" s="1">
        <v>-1.37989E-13</v>
      </c>
      <c r="P48" s="1">
        <v>3.1327999999999998E-3</v>
      </c>
      <c r="Q48" s="1">
        <v>6.4309999999999999E-6</v>
      </c>
      <c r="R48" s="1">
        <v>1.2299999999999999E-8</v>
      </c>
      <c r="S48" s="1">
        <v>1.4736E-3</v>
      </c>
      <c r="T48" s="1">
        <v>1.4460999999999999E-5</v>
      </c>
      <c r="U48" s="1">
        <v>4.3022000000000002E-5</v>
      </c>
      <c r="V48" s="1">
        <v>0</v>
      </c>
      <c r="W48" s="1">
        <v>0</v>
      </c>
      <c r="X48" s="1">
        <v>5.4604000000000001E-5</v>
      </c>
      <c r="Y48" s="1">
        <v>8.5731999999999998E-5</v>
      </c>
      <c r="Z48" s="1">
        <v>3.8514000000000002E-4</v>
      </c>
      <c r="AA48" s="1">
        <v>1.9564999999999998E-6</v>
      </c>
      <c r="AB48" s="1">
        <v>3.2125E-10</v>
      </c>
      <c r="AC48" s="1">
        <v>1.1981000000000001E-7</v>
      </c>
      <c r="AD48" s="1">
        <v>5.6664000000000002E-10</v>
      </c>
      <c r="AE48" s="1">
        <v>1.4889000000000001E-6</v>
      </c>
      <c r="AF48" s="1">
        <v>9.9099000000000006E-7</v>
      </c>
      <c r="AG48" s="1">
        <v>2.8215999999999998E-7</v>
      </c>
      <c r="AH48" s="1">
        <v>4.1984000000000002E-10</v>
      </c>
      <c r="AI48" s="1">
        <v>2.6804999999999998E-4</v>
      </c>
      <c r="AJ48" s="1">
        <v>4.9950999999999997E-3</v>
      </c>
      <c r="AK48" s="1">
        <v>0</v>
      </c>
      <c r="AL48" s="1">
        <v>0</v>
      </c>
      <c r="AM48">
        <v>-15.586399999999999</v>
      </c>
      <c r="AN48">
        <v>-4.7529000000000003</v>
      </c>
      <c r="AO48">
        <v>-2.2200000000000001E-2</v>
      </c>
      <c r="AP48">
        <v>0.31569999999999998</v>
      </c>
      <c r="AQ48">
        <v>4.0757000000000003</v>
      </c>
      <c r="AR48">
        <v>-2.1015999999999999</v>
      </c>
      <c r="AS48">
        <v>0.58530000000000004</v>
      </c>
      <c r="AT48">
        <v>-10.4216</v>
      </c>
      <c r="AU48">
        <v>0.18729999999999999</v>
      </c>
      <c r="AV48">
        <v>-3.0996000000000001</v>
      </c>
      <c r="AW48">
        <v>-999.99900000000002</v>
      </c>
      <c r="AX48">
        <v>-999.99900000000002</v>
      </c>
      <c r="AY48">
        <v>-999.99900000000002</v>
      </c>
      <c r="AZ48">
        <v>-999.99900000000002</v>
      </c>
      <c r="BA48">
        <v>-999.99900000000002</v>
      </c>
      <c r="BB48">
        <v>-999.99900000000002</v>
      </c>
      <c r="BC48">
        <v>-999.99900000000002</v>
      </c>
      <c r="BD48">
        <v>-999.99900000000002</v>
      </c>
      <c r="BE48">
        <v>-999.99900000000002</v>
      </c>
      <c r="BF48">
        <v>-999.99900000000002</v>
      </c>
      <c r="BG48" t="s">
        <v>92</v>
      </c>
      <c r="BH48" s="1">
        <v>0</v>
      </c>
      <c r="BI48" s="1">
        <v>0.27445000000000003</v>
      </c>
      <c r="BJ48" s="1">
        <v>3.5724999999999998E-4</v>
      </c>
    </row>
    <row r="49" spans="3:62" x14ac:dyDescent="0.25">
      <c r="C49">
        <v>2</v>
      </c>
      <c r="D49" t="s">
        <v>76</v>
      </c>
      <c r="E49">
        <v>17</v>
      </c>
      <c r="F49">
        <v>-99</v>
      </c>
      <c r="G49">
        <v>-99</v>
      </c>
      <c r="H49">
        <v>-99</v>
      </c>
      <c r="I49">
        <v>11.4299</v>
      </c>
      <c r="J49">
        <v>4</v>
      </c>
      <c r="K49">
        <v>30.4</v>
      </c>
      <c r="L49">
        <v>7.8935600000000009E-3</v>
      </c>
      <c r="M49">
        <v>5.8857199999999997E-3</v>
      </c>
      <c r="N49" s="1">
        <v>-1.1726999999999999E-17</v>
      </c>
      <c r="O49" s="1">
        <v>-1.0786800000000001E-13</v>
      </c>
      <c r="P49" s="1">
        <v>4.5897999999999998E-3</v>
      </c>
      <c r="Q49" s="1">
        <v>8.8791999999999996E-6</v>
      </c>
      <c r="R49" s="1">
        <v>1.2299999999999999E-8</v>
      </c>
      <c r="S49" s="1">
        <v>4.4995000000000001E-4</v>
      </c>
      <c r="T49" s="1">
        <v>2.0516000000000001E-5</v>
      </c>
      <c r="U49" s="1">
        <v>4.5278999999999998E-5</v>
      </c>
      <c r="V49" s="1">
        <v>0</v>
      </c>
      <c r="W49" s="1">
        <v>4.0756000000000001E-5</v>
      </c>
      <c r="X49" s="1">
        <v>0</v>
      </c>
      <c r="Y49" s="1">
        <v>0</v>
      </c>
      <c r="Z49" s="1">
        <v>8.2923000000000003E-4</v>
      </c>
      <c r="AA49" s="1">
        <v>4.6099999999999999E-6</v>
      </c>
      <c r="AB49" s="1">
        <v>4.6165999999999998E-8</v>
      </c>
      <c r="AC49" s="1">
        <v>8.3708999999999995E-10</v>
      </c>
      <c r="AD49" s="1">
        <v>8.7612000000000001E-6</v>
      </c>
      <c r="AE49" s="1">
        <v>6.1320999999999997E-8</v>
      </c>
      <c r="AF49" s="1">
        <v>1.5115E-7</v>
      </c>
      <c r="AG49" s="1">
        <v>1.1294E-7</v>
      </c>
      <c r="AH49" s="1">
        <v>2.1720000000000001E-7</v>
      </c>
      <c r="AI49" s="1">
        <v>3.4464000000000001E-4</v>
      </c>
      <c r="AJ49" s="1">
        <v>4.1834999999999997E-3</v>
      </c>
      <c r="AK49" s="1">
        <v>0</v>
      </c>
      <c r="AL49" s="1">
        <v>0</v>
      </c>
      <c r="AM49">
        <v>-11.0085</v>
      </c>
      <c r="AN49">
        <v>-0.30580000000000002</v>
      </c>
      <c r="AO49">
        <v>0.3584</v>
      </c>
      <c r="AP49">
        <v>4.7332000000000001</v>
      </c>
      <c r="AQ49">
        <v>2.5680999999999998</v>
      </c>
      <c r="AR49">
        <v>-0.99080000000000001</v>
      </c>
      <c r="AS49">
        <v>0.97540000000000004</v>
      </c>
      <c r="AT49">
        <v>2.9895</v>
      </c>
      <c r="AU49">
        <v>0.58130000000000004</v>
      </c>
      <c r="AV49">
        <v>-4.9427000000000003</v>
      </c>
      <c r="AW49">
        <v>-999.99900000000002</v>
      </c>
      <c r="AX49">
        <v>-999.99900000000002</v>
      </c>
      <c r="AY49">
        <v>-999.99900000000002</v>
      </c>
      <c r="AZ49">
        <v>-999.99900000000002</v>
      </c>
      <c r="BA49">
        <v>-999.99900000000002</v>
      </c>
      <c r="BB49">
        <v>-999.99900000000002</v>
      </c>
      <c r="BC49">
        <v>-999.99900000000002</v>
      </c>
      <c r="BD49">
        <v>-999.99900000000002</v>
      </c>
      <c r="BE49">
        <v>-999.99900000000002</v>
      </c>
      <c r="BF49">
        <v>-999.99900000000002</v>
      </c>
      <c r="BG49" t="s">
        <v>93</v>
      </c>
      <c r="BH49" s="1">
        <v>0</v>
      </c>
      <c r="BI49" s="1">
        <v>0.27762999999999999</v>
      </c>
      <c r="BJ49" s="1">
        <v>3.9507000000000002E-4</v>
      </c>
    </row>
    <row r="50" spans="3:62" x14ac:dyDescent="0.25">
      <c r="C50">
        <v>2</v>
      </c>
      <c r="D50" t="s">
        <v>76</v>
      </c>
      <c r="E50">
        <v>18</v>
      </c>
      <c r="F50">
        <v>-99</v>
      </c>
      <c r="G50">
        <v>-99</v>
      </c>
      <c r="H50">
        <v>-99</v>
      </c>
      <c r="I50">
        <v>11.381399999999999</v>
      </c>
      <c r="J50">
        <v>4</v>
      </c>
      <c r="K50">
        <v>30.2</v>
      </c>
      <c r="L50">
        <v>7.7038200000000001E-3</v>
      </c>
      <c r="M50">
        <v>5.4958899999999998E-3</v>
      </c>
      <c r="N50" s="1">
        <v>3.1340100000000002E-18</v>
      </c>
      <c r="O50" s="1">
        <v>3.07573E-14</v>
      </c>
      <c r="P50" s="1">
        <v>4.2412999999999999E-3</v>
      </c>
      <c r="Q50" s="1">
        <v>7.1626999999999997E-5</v>
      </c>
      <c r="R50" s="1">
        <v>4.3332000000000003E-6</v>
      </c>
      <c r="S50" s="1">
        <v>4.0004E-4</v>
      </c>
      <c r="T50" s="1">
        <v>2.2727000000000001E-5</v>
      </c>
      <c r="U50" s="1">
        <v>5.0216000000000002E-5</v>
      </c>
      <c r="V50" s="1">
        <v>0</v>
      </c>
      <c r="W50" s="1">
        <v>4.1044000000000002E-5</v>
      </c>
      <c r="X50" s="1">
        <v>5.5640000000000003E-5</v>
      </c>
      <c r="Y50" s="1">
        <v>0</v>
      </c>
      <c r="Z50" s="1">
        <v>7.9920000000000002E-4</v>
      </c>
      <c r="AA50" s="1">
        <v>3.5516999999999998E-6</v>
      </c>
      <c r="AB50" s="1">
        <v>3.6488999999999998E-7</v>
      </c>
      <c r="AC50" s="1">
        <v>3.0949E-7</v>
      </c>
      <c r="AD50" s="1">
        <v>3.4600000000000001E-4</v>
      </c>
      <c r="AE50" s="1">
        <v>1.5335999999999999E-7</v>
      </c>
      <c r="AF50" s="1">
        <v>1.8599E-6</v>
      </c>
      <c r="AG50" s="1">
        <v>2.8518000000000002E-7</v>
      </c>
      <c r="AH50" s="1">
        <v>1.5405000000000001E-7</v>
      </c>
      <c r="AI50" s="1">
        <v>1.1222000000000001E-4</v>
      </c>
      <c r="AJ50" s="1">
        <v>3.6790999999999998E-3</v>
      </c>
      <c r="AK50" s="1">
        <v>0</v>
      </c>
      <c r="AL50" s="1">
        <v>0</v>
      </c>
      <c r="AM50">
        <v>-9.3229000000000006</v>
      </c>
      <c r="AN50">
        <v>1.3301000000000001</v>
      </c>
      <c r="AO50">
        <v>0.4007</v>
      </c>
      <c r="AP50">
        <v>6.3715999999999999</v>
      </c>
      <c r="AQ50">
        <v>4.093</v>
      </c>
      <c r="AR50">
        <v>-1.7626999999999999</v>
      </c>
      <c r="AS50">
        <v>1.0168999999999999</v>
      </c>
      <c r="AT50">
        <v>7.952</v>
      </c>
      <c r="AU50">
        <v>0.62250000000000005</v>
      </c>
      <c r="AV50">
        <v>-3.8513999999999999</v>
      </c>
      <c r="AW50">
        <v>-999.99900000000002</v>
      </c>
      <c r="AX50">
        <v>-999.99900000000002</v>
      </c>
      <c r="AY50">
        <v>-999.99900000000002</v>
      </c>
      <c r="AZ50">
        <v>-999.99900000000002</v>
      </c>
      <c r="BA50">
        <v>-999.99900000000002</v>
      </c>
      <c r="BB50">
        <v>-999.99900000000002</v>
      </c>
      <c r="BC50">
        <v>-999.99900000000002</v>
      </c>
      <c r="BD50">
        <v>-999.99900000000002</v>
      </c>
      <c r="BE50">
        <v>-999.99900000000002</v>
      </c>
      <c r="BF50">
        <v>-999.99900000000002</v>
      </c>
      <c r="BG50" t="s">
        <v>94</v>
      </c>
      <c r="BH50" s="1">
        <v>0</v>
      </c>
      <c r="BI50" s="1">
        <v>0.28733999999999998</v>
      </c>
      <c r="BJ50" s="1">
        <v>3.8558E-4</v>
      </c>
    </row>
    <row r="51" spans="3:62" x14ac:dyDescent="0.25">
      <c r="C51">
        <v>2</v>
      </c>
      <c r="D51" t="s">
        <v>76</v>
      </c>
      <c r="E51">
        <v>19</v>
      </c>
      <c r="F51">
        <v>-99</v>
      </c>
      <c r="G51">
        <v>-99</v>
      </c>
      <c r="H51">
        <v>-99</v>
      </c>
      <c r="I51">
        <v>11.428000000000001</v>
      </c>
      <c r="J51">
        <v>4</v>
      </c>
      <c r="K51">
        <v>30.9</v>
      </c>
      <c r="L51">
        <v>8.5959899999999995E-3</v>
      </c>
      <c r="M51">
        <v>6.0095299999999999E-3</v>
      </c>
      <c r="N51" s="1">
        <v>1.3773000000000001E-17</v>
      </c>
      <c r="O51" s="1">
        <v>1.21904E-13</v>
      </c>
      <c r="P51" s="1">
        <v>4.9290999999999996E-3</v>
      </c>
      <c r="Q51" s="1">
        <v>7.4414999999999998E-6</v>
      </c>
      <c r="R51" s="1">
        <v>1.7929E-6</v>
      </c>
      <c r="S51" s="1">
        <v>3.6460000000000003E-4</v>
      </c>
      <c r="T51" s="1">
        <v>2.5786E-5</v>
      </c>
      <c r="U51" s="1">
        <v>5.1372999999999998E-5</v>
      </c>
      <c r="V51" s="1">
        <v>0</v>
      </c>
      <c r="W51" s="1">
        <v>4.2420999999999999E-5</v>
      </c>
      <c r="X51" s="1">
        <v>5.5469E-5</v>
      </c>
      <c r="Y51" s="1">
        <v>0</v>
      </c>
      <c r="Z51" s="1">
        <v>9.9233000000000003E-4</v>
      </c>
      <c r="AA51" s="1">
        <v>2.9608000000000001E-6</v>
      </c>
      <c r="AB51" s="1">
        <v>1.2625999999999999E-7</v>
      </c>
      <c r="AC51" s="1">
        <v>8.3708999999999995E-10</v>
      </c>
      <c r="AD51" s="1">
        <v>1.2085E-4</v>
      </c>
      <c r="AE51" s="1">
        <v>7.0197000000000003E-8</v>
      </c>
      <c r="AF51" s="1">
        <v>3.1646000000000002E-7</v>
      </c>
      <c r="AG51" s="1">
        <v>1.5965999999999999E-7</v>
      </c>
      <c r="AH51" s="1">
        <v>1.1818E-7</v>
      </c>
      <c r="AI51" s="1">
        <v>4.2122000000000001E-5</v>
      </c>
      <c r="AJ51" s="1">
        <v>4.3207999999999996E-3</v>
      </c>
      <c r="AK51" s="1">
        <v>0</v>
      </c>
      <c r="AL51" s="1">
        <v>0</v>
      </c>
      <c r="AM51">
        <v>-9.8450000000000006</v>
      </c>
      <c r="AN51">
        <v>0.85919999999999996</v>
      </c>
      <c r="AO51">
        <v>0.41599999999999998</v>
      </c>
      <c r="AP51">
        <v>5.8917000000000002</v>
      </c>
      <c r="AQ51">
        <v>2.6288999999999998</v>
      </c>
      <c r="AR51">
        <v>-2.7357999999999998</v>
      </c>
      <c r="AS51">
        <v>1.0350999999999999</v>
      </c>
      <c r="AT51">
        <v>6.4698000000000002</v>
      </c>
      <c r="AU51">
        <v>0.64180000000000004</v>
      </c>
      <c r="AV51">
        <v>-4.8109000000000002</v>
      </c>
      <c r="AW51">
        <v>-999.99900000000002</v>
      </c>
      <c r="AX51">
        <v>-999.99900000000002</v>
      </c>
      <c r="AY51">
        <v>-999.99900000000002</v>
      </c>
      <c r="AZ51">
        <v>-999.99900000000002</v>
      </c>
      <c r="BA51">
        <v>-999.99900000000002</v>
      </c>
      <c r="BB51">
        <v>-999.99900000000002</v>
      </c>
      <c r="BC51">
        <v>-999.99900000000002</v>
      </c>
      <c r="BD51">
        <v>-999.99900000000002</v>
      </c>
      <c r="BE51">
        <v>-999.99900000000002</v>
      </c>
      <c r="BF51">
        <v>-999.99900000000002</v>
      </c>
      <c r="BG51" t="s">
        <v>95</v>
      </c>
      <c r="BH51" s="1">
        <v>0</v>
      </c>
      <c r="BI51" s="1">
        <v>0.28815000000000002</v>
      </c>
      <c r="BJ51" s="1">
        <v>4.3022999999999998E-4</v>
      </c>
    </row>
    <row r="52" spans="3:62" x14ac:dyDescent="0.25">
      <c r="C52">
        <v>2</v>
      </c>
      <c r="D52" t="s">
        <v>76</v>
      </c>
      <c r="E52">
        <v>20</v>
      </c>
      <c r="F52">
        <v>-99</v>
      </c>
      <c r="G52">
        <v>-99</v>
      </c>
      <c r="H52">
        <v>-99</v>
      </c>
      <c r="I52">
        <v>11.5168</v>
      </c>
      <c r="J52">
        <v>4</v>
      </c>
      <c r="K52">
        <v>30.3</v>
      </c>
      <c r="L52">
        <v>7.5299299999999998E-3</v>
      </c>
      <c r="M52">
        <v>7.5459999999999998E-3</v>
      </c>
      <c r="N52" s="1">
        <v>-1.41686E-17</v>
      </c>
      <c r="O52" s="1">
        <v>-1.2056300000000001E-13</v>
      </c>
      <c r="P52" s="1">
        <v>2.4789E-3</v>
      </c>
      <c r="Q52" s="1">
        <v>5.5636999999999998E-6</v>
      </c>
      <c r="R52" s="1">
        <v>1.2299999999999999E-8</v>
      </c>
      <c r="S52" s="1">
        <v>1.8537E-3</v>
      </c>
      <c r="T52" s="1">
        <v>2.6254E-5</v>
      </c>
      <c r="U52" s="1">
        <v>4.1470000000000001E-5</v>
      </c>
      <c r="V52" s="1">
        <v>0</v>
      </c>
      <c r="W52" s="1">
        <v>0</v>
      </c>
      <c r="X52" s="1">
        <v>5.6746000000000002E-5</v>
      </c>
      <c r="Y52" s="1">
        <v>1.2705999999999999E-4</v>
      </c>
      <c r="Z52" s="1">
        <v>4.8670000000000001E-4</v>
      </c>
      <c r="AA52" s="1">
        <v>1.4493E-6</v>
      </c>
      <c r="AB52" s="1">
        <v>3.2125E-10</v>
      </c>
      <c r="AC52" s="1">
        <v>8.3706999999999998E-10</v>
      </c>
      <c r="AD52" s="1">
        <v>5.6663000000000004E-10</v>
      </c>
      <c r="AE52" s="1">
        <v>7.6097999999999998E-8</v>
      </c>
      <c r="AF52" s="1">
        <v>1.2045E-7</v>
      </c>
      <c r="AG52" s="1">
        <v>2.1703000000000001E-7</v>
      </c>
      <c r="AH52" s="1">
        <v>4.1984000000000002E-10</v>
      </c>
      <c r="AI52" s="1">
        <v>1.1488000000000001E-5</v>
      </c>
      <c r="AJ52" s="1">
        <v>5.1243E-3</v>
      </c>
      <c r="AK52" s="1">
        <v>0</v>
      </c>
      <c r="AL52" s="1">
        <v>0</v>
      </c>
      <c r="AM52">
        <v>-15.3788</v>
      </c>
      <c r="AN52">
        <v>-4.5898000000000003</v>
      </c>
      <c r="AO52">
        <v>4.0500000000000001E-2</v>
      </c>
      <c r="AP52">
        <v>0.45040000000000002</v>
      </c>
      <c r="AQ52">
        <v>2.7629999999999999</v>
      </c>
      <c r="AR52">
        <v>-4.7031000000000001</v>
      </c>
      <c r="AS52">
        <v>0.65710000000000002</v>
      </c>
      <c r="AT52">
        <v>-9.9461999999999993</v>
      </c>
      <c r="AU52">
        <v>0.26279999999999998</v>
      </c>
      <c r="AV52">
        <v>-5.3094999999999999</v>
      </c>
      <c r="AW52">
        <v>-999.99900000000002</v>
      </c>
      <c r="AX52">
        <v>-999.99900000000002</v>
      </c>
      <c r="AY52">
        <v>-999.99900000000002</v>
      </c>
      <c r="AZ52">
        <v>-999.99900000000002</v>
      </c>
      <c r="BA52">
        <v>-999.99900000000002</v>
      </c>
      <c r="BB52">
        <v>-999.99900000000002</v>
      </c>
      <c r="BC52">
        <v>-999.99900000000002</v>
      </c>
      <c r="BD52">
        <v>-999.99900000000002</v>
      </c>
      <c r="BE52">
        <v>-999.99900000000002</v>
      </c>
      <c r="BF52">
        <v>-999.99900000000002</v>
      </c>
      <c r="BG52" t="s">
        <v>96</v>
      </c>
      <c r="BH52" s="1">
        <v>0</v>
      </c>
      <c r="BI52" s="1">
        <v>0.26694000000000001</v>
      </c>
      <c r="BJ52" s="1">
        <v>3.7687000000000002E-4</v>
      </c>
    </row>
    <row r="53" spans="3:62" x14ac:dyDescent="0.25">
      <c r="C53">
        <v>2</v>
      </c>
      <c r="D53" t="s">
        <v>97</v>
      </c>
      <c r="E53">
        <v>1</v>
      </c>
      <c r="F53">
        <v>-99</v>
      </c>
      <c r="G53">
        <v>0</v>
      </c>
      <c r="H53">
        <v>1</v>
      </c>
      <c r="I53">
        <v>9.3410600000000006</v>
      </c>
      <c r="J53">
        <v>9.5380800000000008</v>
      </c>
      <c r="K53">
        <v>25.6</v>
      </c>
      <c r="L53">
        <v>3.7872400000000001E-2</v>
      </c>
      <c r="M53">
        <v>2.32634E-2</v>
      </c>
      <c r="N53" s="1">
        <v>-8.5142299999999994E-17</v>
      </c>
      <c r="O53" s="1">
        <v>-2.0564199999999999E-13</v>
      </c>
      <c r="P53" s="1">
        <v>1.9438E-2</v>
      </c>
      <c r="Q53" s="1">
        <v>2.6001999999999999E-5</v>
      </c>
      <c r="R53" s="1">
        <v>1.2305E-8</v>
      </c>
      <c r="S53" s="1">
        <v>1.8132999999999999E-3</v>
      </c>
      <c r="T53" s="1">
        <v>6.1938000000000002E-5</v>
      </c>
      <c r="U53" s="1">
        <v>9.2121999999999997E-5</v>
      </c>
      <c r="V53" s="1">
        <v>0</v>
      </c>
      <c r="W53" s="1">
        <v>0</v>
      </c>
      <c r="X53" s="1">
        <v>5.1069999999999997E-5</v>
      </c>
      <c r="Y53" s="1">
        <v>0</v>
      </c>
      <c r="Z53" s="1">
        <v>4.9879E-3</v>
      </c>
      <c r="AA53" s="1">
        <v>9.9017000000000004E-6</v>
      </c>
      <c r="AB53" s="1">
        <v>4.9826999999999997E-7</v>
      </c>
      <c r="AC53" s="1">
        <v>1.1254E-7</v>
      </c>
      <c r="AD53" s="1">
        <v>5.6688999999999999E-10</v>
      </c>
      <c r="AE53" s="1">
        <v>1.9887000000000001E-6</v>
      </c>
      <c r="AF53" s="1">
        <v>1.1535000000000001E-6</v>
      </c>
      <c r="AG53" s="1">
        <v>2.6593000000000001E-6</v>
      </c>
      <c r="AH53" s="1">
        <v>1.5906E-7</v>
      </c>
      <c r="AI53" s="1">
        <v>3.5478000000000002E-6</v>
      </c>
      <c r="AJ53" s="1">
        <v>2.5678E-5</v>
      </c>
      <c r="AK53" s="1">
        <v>1.1811E-2</v>
      </c>
      <c r="AL53" s="1">
        <v>1.7997E-3</v>
      </c>
      <c r="AM53">
        <v>-17.1904</v>
      </c>
      <c r="AN53">
        <v>-3.0708000000000002</v>
      </c>
      <c r="AO53">
        <v>3.4104000000000001</v>
      </c>
      <c r="AP53">
        <v>2.0308000000000002</v>
      </c>
      <c r="AQ53">
        <v>6.4470999999999998</v>
      </c>
      <c r="AR53">
        <v>4.3164999999999996</v>
      </c>
      <c r="AS53">
        <v>4.0072000000000001</v>
      </c>
      <c r="AT53">
        <v>-8.5924999999999994</v>
      </c>
      <c r="AU53">
        <v>3.6051000000000002</v>
      </c>
      <c r="AV53">
        <v>-13.6233</v>
      </c>
      <c r="AW53">
        <v>2.1657000000000002</v>
      </c>
      <c r="AX53">
        <v>1.3102</v>
      </c>
      <c r="AY53">
        <v>0.50990000000000002</v>
      </c>
      <c r="AZ53">
        <v>-3.2768999999999999</v>
      </c>
      <c r="BA53">
        <v>2.0202</v>
      </c>
      <c r="BB53">
        <v>3.0261</v>
      </c>
      <c r="BC53">
        <v>2.9624000000000001</v>
      </c>
      <c r="BD53">
        <v>-0.93710000000000004</v>
      </c>
      <c r="BE53">
        <v>-14.4323</v>
      </c>
      <c r="BF53">
        <v>-3.5</v>
      </c>
      <c r="BG53" t="s">
        <v>77</v>
      </c>
      <c r="BH53" s="1">
        <v>0</v>
      </c>
      <c r="BI53" s="1">
        <v>1.7335</v>
      </c>
      <c r="BJ53" s="1">
        <v>1.8955E-3</v>
      </c>
    </row>
    <row r="54" spans="3:62" x14ac:dyDescent="0.25">
      <c r="C54">
        <v>3</v>
      </c>
      <c r="D54" t="s">
        <v>97</v>
      </c>
      <c r="E54">
        <v>1</v>
      </c>
      <c r="F54">
        <v>-99</v>
      </c>
      <c r="G54">
        <v>0</v>
      </c>
      <c r="H54">
        <v>1</v>
      </c>
      <c r="I54">
        <v>9.3410600000000006</v>
      </c>
      <c r="J54">
        <v>9.5380800000000008</v>
      </c>
      <c r="K54">
        <v>25.6</v>
      </c>
      <c r="L54">
        <v>3.7872400000000001E-2</v>
      </c>
      <c r="M54">
        <v>2.32634E-2</v>
      </c>
      <c r="N54" s="1">
        <v>-1.05823E-16</v>
      </c>
      <c r="O54" s="1">
        <v>-2.5559200000000002E-13</v>
      </c>
      <c r="P54" s="1">
        <v>1.9438E-2</v>
      </c>
      <c r="Q54" s="1">
        <v>2.6001999999999999E-5</v>
      </c>
      <c r="R54" s="1">
        <v>1.2305E-8</v>
      </c>
      <c r="S54" s="1">
        <v>1.8132999999999999E-3</v>
      </c>
      <c r="T54" s="1">
        <v>6.1938000000000002E-5</v>
      </c>
      <c r="U54" s="1">
        <v>9.2121999999999997E-5</v>
      </c>
      <c r="V54" s="1">
        <v>0</v>
      </c>
      <c r="W54" s="1">
        <v>0</v>
      </c>
      <c r="X54" s="1">
        <v>5.1069999999999997E-5</v>
      </c>
      <c r="Y54" s="1">
        <v>0</v>
      </c>
      <c r="Z54" s="1">
        <v>4.9879E-3</v>
      </c>
      <c r="AA54" s="1">
        <v>9.9017000000000004E-6</v>
      </c>
      <c r="AB54" s="1">
        <v>4.9826999999999997E-7</v>
      </c>
      <c r="AC54" s="1">
        <v>1.1254E-7</v>
      </c>
      <c r="AD54" s="1">
        <v>5.6688999999999999E-10</v>
      </c>
      <c r="AE54" s="1">
        <v>1.9887000000000001E-6</v>
      </c>
      <c r="AF54" s="1">
        <v>1.1535000000000001E-6</v>
      </c>
      <c r="AG54" s="1">
        <v>2.6593000000000001E-6</v>
      </c>
      <c r="AH54" s="1">
        <v>1.5906E-7</v>
      </c>
      <c r="AI54" s="1">
        <v>3.5478000000000002E-6</v>
      </c>
      <c r="AJ54" s="1">
        <v>2.5678E-5</v>
      </c>
      <c r="AK54" s="1">
        <v>1.1811E-2</v>
      </c>
      <c r="AL54" s="1">
        <v>1.7997E-3</v>
      </c>
      <c r="AM54">
        <v>-17.1904</v>
      </c>
      <c r="AN54">
        <v>-3.0708000000000002</v>
      </c>
      <c r="AO54">
        <v>3.4104000000000001</v>
      </c>
      <c r="AP54">
        <v>2.0308000000000002</v>
      </c>
      <c r="AQ54">
        <v>6.4470999999999998</v>
      </c>
      <c r="AR54">
        <v>4.3164999999999996</v>
      </c>
      <c r="AS54">
        <v>4.0072000000000001</v>
      </c>
      <c r="AT54">
        <v>-8.5924999999999994</v>
      </c>
      <c r="AU54">
        <v>3.6051000000000002</v>
      </c>
      <c r="AV54">
        <v>-13.6233</v>
      </c>
      <c r="AW54">
        <v>2.1657000000000002</v>
      </c>
      <c r="AX54">
        <v>1.3102</v>
      </c>
      <c r="AY54">
        <v>0.50990000000000002</v>
      </c>
      <c r="AZ54">
        <v>-3.2768999999999999</v>
      </c>
      <c r="BA54">
        <v>2.0202</v>
      </c>
      <c r="BB54">
        <v>3.0261</v>
      </c>
      <c r="BC54">
        <v>2.9624000000000001</v>
      </c>
      <c r="BD54">
        <v>-0.93710000000000004</v>
      </c>
      <c r="BE54">
        <v>-14.4323</v>
      </c>
      <c r="BF54">
        <v>-3.5</v>
      </c>
      <c r="BG54" t="s">
        <v>77</v>
      </c>
      <c r="BH54" s="1">
        <v>0</v>
      </c>
      <c r="BI54" s="1">
        <v>1.7335</v>
      </c>
      <c r="BJ54" s="1">
        <v>1.8955E-3</v>
      </c>
    </row>
    <row r="55" spans="3:62" x14ac:dyDescent="0.25">
      <c r="C55">
        <v>3</v>
      </c>
      <c r="D55" t="s">
        <v>97</v>
      </c>
      <c r="E55">
        <v>2</v>
      </c>
      <c r="F55">
        <v>-99</v>
      </c>
      <c r="G55">
        <v>0</v>
      </c>
      <c r="H55">
        <v>1</v>
      </c>
      <c r="I55">
        <v>9.34483</v>
      </c>
      <c r="J55">
        <v>9.5220800000000008</v>
      </c>
      <c r="K55">
        <v>25.6</v>
      </c>
      <c r="L55">
        <v>3.2700600000000003E-2</v>
      </c>
      <c r="M55">
        <v>2.2193600000000001E-2</v>
      </c>
      <c r="N55" s="1">
        <v>-1.41251E-16</v>
      </c>
      <c r="O55" s="1">
        <v>-3.5742399999999999E-13</v>
      </c>
      <c r="P55" s="1">
        <v>1.8735999999999999E-2</v>
      </c>
      <c r="Q55" s="1">
        <v>1.0006E-4</v>
      </c>
      <c r="R55" s="1">
        <v>1.2305E-8</v>
      </c>
      <c r="S55" s="1">
        <v>1.487E-3</v>
      </c>
      <c r="T55" s="1">
        <v>2.8561E-5</v>
      </c>
      <c r="U55" s="1">
        <v>2.7818999999999999E-4</v>
      </c>
      <c r="V55" s="1">
        <v>0</v>
      </c>
      <c r="W55" s="1">
        <v>0</v>
      </c>
      <c r="X55" s="1">
        <v>5.2975E-5</v>
      </c>
      <c r="Y55" s="1">
        <v>0</v>
      </c>
      <c r="Z55" s="1">
        <v>3.738E-3</v>
      </c>
      <c r="AA55" s="1">
        <v>1.5778E-5</v>
      </c>
      <c r="AB55" s="1">
        <v>7.2765999999999999E-7</v>
      </c>
      <c r="AC55" s="1">
        <v>8.3741999999999999E-10</v>
      </c>
      <c r="AD55" s="1">
        <v>1.3813E-5</v>
      </c>
      <c r="AE55" s="1">
        <v>5.7472E-7</v>
      </c>
      <c r="AF55" s="1">
        <v>1.7046000000000001E-7</v>
      </c>
      <c r="AG55" s="1">
        <v>2.2228999999999999E-6</v>
      </c>
      <c r="AH55" s="1">
        <v>4.2040999999999999E-7</v>
      </c>
      <c r="AI55" s="1">
        <v>2.0986E-4</v>
      </c>
      <c r="AJ55" s="1">
        <v>2.5826999999999999E-5</v>
      </c>
      <c r="AK55" s="1">
        <v>1.1880999999999999E-2</v>
      </c>
      <c r="AL55" s="1">
        <v>1.8110999999999999E-3</v>
      </c>
      <c r="AM55">
        <v>-12.792400000000001</v>
      </c>
      <c r="AN55">
        <v>1.3149999999999999</v>
      </c>
      <c r="AO55">
        <v>3.2826</v>
      </c>
      <c r="AP55">
        <v>6.4165999999999999</v>
      </c>
      <c r="AQ55">
        <v>4.2949000000000002</v>
      </c>
      <c r="AR55">
        <v>7.6069000000000004</v>
      </c>
      <c r="AS55">
        <v>3.8794</v>
      </c>
      <c r="AT55">
        <v>4.5770999999999997</v>
      </c>
      <c r="AU55">
        <v>3.4773000000000001</v>
      </c>
      <c r="AV55">
        <v>-14.680999999999999</v>
      </c>
      <c r="AW55">
        <v>2.0844999999999998</v>
      </c>
      <c r="AX55">
        <v>1.2290000000000001</v>
      </c>
      <c r="AY55">
        <v>0.4355</v>
      </c>
      <c r="AZ55">
        <v>-3.2700999999999998</v>
      </c>
      <c r="BA55">
        <v>1.9390000000000001</v>
      </c>
      <c r="BB55">
        <v>2.8868</v>
      </c>
      <c r="BC55">
        <v>-1.1851</v>
      </c>
      <c r="BD55">
        <v>-3.0649000000000002</v>
      </c>
      <c r="BE55">
        <v>-10.0343</v>
      </c>
      <c r="BF55">
        <v>-3.5</v>
      </c>
      <c r="BG55" t="s">
        <v>78</v>
      </c>
      <c r="BH55" s="1">
        <v>0</v>
      </c>
      <c r="BI55" s="1">
        <v>1.6488</v>
      </c>
      <c r="BJ55" s="1">
        <v>1.6367E-3</v>
      </c>
    </row>
    <row r="56" spans="3:62" x14ac:dyDescent="0.25">
      <c r="C56">
        <v>3</v>
      </c>
      <c r="D56" t="s">
        <v>97</v>
      </c>
      <c r="E56">
        <v>3</v>
      </c>
      <c r="F56">
        <v>-99</v>
      </c>
      <c r="G56">
        <v>0</v>
      </c>
      <c r="H56">
        <v>1</v>
      </c>
      <c r="I56">
        <v>9.3438999999999997</v>
      </c>
      <c r="J56">
        <v>9.4465900000000005</v>
      </c>
      <c r="K56">
        <v>29.3</v>
      </c>
      <c r="L56">
        <v>3.6481800000000002E-2</v>
      </c>
      <c r="M56">
        <v>2.2754300000000002E-2</v>
      </c>
      <c r="N56" s="1">
        <v>-2.4363699999999999E-17</v>
      </c>
      <c r="O56" s="1">
        <v>-5.9897799999999994E-14</v>
      </c>
      <c r="P56" s="1">
        <v>1.9494000000000001E-2</v>
      </c>
      <c r="Q56" s="1">
        <v>2.4973E-5</v>
      </c>
      <c r="R56" s="1">
        <v>1.2305E-8</v>
      </c>
      <c r="S56" s="1">
        <v>1.4176E-3</v>
      </c>
      <c r="T56" s="1">
        <v>7.8423000000000005E-5</v>
      </c>
      <c r="U56" s="1">
        <v>8.7775999999999994E-5</v>
      </c>
      <c r="V56" s="1">
        <v>0</v>
      </c>
      <c r="W56" s="1">
        <v>0</v>
      </c>
      <c r="X56" s="1">
        <v>2.286E-4</v>
      </c>
      <c r="Y56" s="1">
        <v>0</v>
      </c>
      <c r="Z56" s="1">
        <v>4.8322E-3</v>
      </c>
      <c r="AA56" s="1">
        <v>1.7385E-5</v>
      </c>
      <c r="AB56" s="1">
        <v>4.3001999999999998E-7</v>
      </c>
      <c r="AC56" s="1">
        <v>8.3746000000000002E-10</v>
      </c>
      <c r="AD56" s="1">
        <v>4.6619999999999998E-7</v>
      </c>
      <c r="AE56" s="1">
        <v>9.9673999999999996E-8</v>
      </c>
      <c r="AF56" s="1">
        <v>1.3890000000000001E-7</v>
      </c>
      <c r="AG56" s="1">
        <v>2.7655E-6</v>
      </c>
      <c r="AH56" s="1">
        <v>4.1482E-7</v>
      </c>
      <c r="AI56" s="1">
        <v>2.8149000000000002E-4</v>
      </c>
      <c r="AJ56" s="1">
        <v>3.3898E-5</v>
      </c>
      <c r="AK56" s="1">
        <v>1.1246000000000001E-2</v>
      </c>
      <c r="AL56" s="1">
        <v>1.8453E-3</v>
      </c>
      <c r="AM56">
        <v>-14.0326</v>
      </c>
      <c r="AN56">
        <v>2.3400000000000001E-2</v>
      </c>
      <c r="AO56">
        <v>3.2284000000000002</v>
      </c>
      <c r="AP56">
        <v>5.0766</v>
      </c>
      <c r="AQ56">
        <v>4.6630000000000003</v>
      </c>
      <c r="AR56">
        <v>7.6032999999999999</v>
      </c>
      <c r="AS56">
        <v>3.8411</v>
      </c>
      <c r="AT56">
        <v>0.65359999999999996</v>
      </c>
      <c r="AU56">
        <v>3.4451999999999998</v>
      </c>
      <c r="AV56">
        <v>-15.9216</v>
      </c>
      <c r="AW56">
        <v>2.0701000000000001</v>
      </c>
      <c r="AX56">
        <v>1.2017</v>
      </c>
      <c r="AY56">
        <v>0.45850000000000002</v>
      </c>
      <c r="AZ56">
        <v>-3.2107999999999999</v>
      </c>
      <c r="BA56">
        <v>1.9248000000000001</v>
      </c>
      <c r="BB56">
        <v>2.7658</v>
      </c>
      <c r="BC56">
        <v>-1.7079</v>
      </c>
      <c r="BD56">
        <v>-3.0194999999999999</v>
      </c>
      <c r="BE56">
        <v>-11.431900000000001</v>
      </c>
      <c r="BF56">
        <v>-3.5</v>
      </c>
      <c r="BG56" t="s">
        <v>79</v>
      </c>
      <c r="BH56" s="1">
        <v>0</v>
      </c>
      <c r="BI56" s="1">
        <v>1.6943999999999999</v>
      </c>
      <c r="BJ56" s="1">
        <v>1.8259000000000001E-3</v>
      </c>
    </row>
    <row r="57" spans="3:62" x14ac:dyDescent="0.25">
      <c r="C57">
        <v>3</v>
      </c>
      <c r="D57" t="s">
        <v>97</v>
      </c>
      <c r="E57">
        <v>4</v>
      </c>
      <c r="F57">
        <v>-99</v>
      </c>
      <c r="G57">
        <v>0</v>
      </c>
      <c r="H57">
        <v>1</v>
      </c>
      <c r="I57">
        <v>9.59877</v>
      </c>
      <c r="J57">
        <v>8.9539500000000007</v>
      </c>
      <c r="K57">
        <v>30.2</v>
      </c>
      <c r="L57">
        <v>5.70161E-2</v>
      </c>
      <c r="M57">
        <v>4.5617199999999997E-2</v>
      </c>
      <c r="N57" s="1">
        <v>-8.8340400000000003E-15</v>
      </c>
      <c r="O57" s="1">
        <v>-1.2264199999999999E-11</v>
      </c>
      <c r="P57" s="1">
        <v>3.1857000000000003E-2</v>
      </c>
      <c r="Q57" s="1">
        <v>3.9066999999999997E-5</v>
      </c>
      <c r="R57" s="1">
        <v>1.5559E-6</v>
      </c>
      <c r="S57" s="1">
        <v>1.2716999999999999E-2</v>
      </c>
      <c r="T57" s="1">
        <v>2.4583000000000002E-5</v>
      </c>
      <c r="U57" s="1">
        <v>1.1824000000000001E-4</v>
      </c>
      <c r="V57" s="1">
        <v>7.9049999999999997E-5</v>
      </c>
      <c r="W57" s="1">
        <v>0</v>
      </c>
      <c r="X57" s="1">
        <v>5.0958999999999998E-5</v>
      </c>
      <c r="Y57" s="1">
        <v>0</v>
      </c>
      <c r="Z57" s="1">
        <v>8.5769000000000008E-6</v>
      </c>
      <c r="AA57" s="1">
        <v>2.7586999999999999E-6</v>
      </c>
      <c r="AB57" s="1">
        <v>3.8994000000000001E-7</v>
      </c>
      <c r="AC57" s="1">
        <v>8.3772999999999996E-10</v>
      </c>
      <c r="AD57" s="1">
        <v>4.4322999999999999E-6</v>
      </c>
      <c r="AE57" s="1">
        <v>3.5424999999999999E-7</v>
      </c>
      <c r="AF57" s="1">
        <v>2.7415E-7</v>
      </c>
      <c r="AG57" s="1">
        <v>3.0722000000000002E-7</v>
      </c>
      <c r="AH57" s="1">
        <v>4.2017000000000001E-10</v>
      </c>
      <c r="AI57" s="1">
        <v>1.7495000000000001E-5</v>
      </c>
      <c r="AJ57" s="1">
        <v>6.8266E-5</v>
      </c>
      <c r="AK57" s="1">
        <v>2.0892999999999998E-2</v>
      </c>
      <c r="AL57" s="1">
        <v>7.1871000000000001E-3</v>
      </c>
      <c r="AM57">
        <v>-12.9079</v>
      </c>
      <c r="AN57">
        <v>0.91590000000000005</v>
      </c>
      <c r="AO57">
        <v>0.1623</v>
      </c>
      <c r="AP57">
        <v>5.9579000000000004</v>
      </c>
      <c r="AQ57">
        <v>4.327</v>
      </c>
      <c r="AR57">
        <v>-1.2925</v>
      </c>
      <c r="AS57">
        <v>0.77900000000000003</v>
      </c>
      <c r="AT57">
        <v>3.5405000000000002</v>
      </c>
      <c r="AU57">
        <v>0.38450000000000001</v>
      </c>
      <c r="AV57">
        <v>-15.322699999999999</v>
      </c>
      <c r="AW57">
        <v>3.1524000000000001</v>
      </c>
      <c r="AX57">
        <v>2.2806000000000002</v>
      </c>
      <c r="AY57">
        <v>3.8601000000000001</v>
      </c>
      <c r="AZ57">
        <v>-0.88619999999999999</v>
      </c>
      <c r="BA57">
        <v>3.0070999999999999</v>
      </c>
      <c r="BB57">
        <v>0.1225</v>
      </c>
      <c r="BC57">
        <v>-8.2000000000000003E-2</v>
      </c>
      <c r="BD57">
        <v>-2.9935</v>
      </c>
      <c r="BE57">
        <v>-10.3447</v>
      </c>
      <c r="BF57">
        <v>-3.5</v>
      </c>
      <c r="BG57" t="s">
        <v>80</v>
      </c>
      <c r="BH57" s="1">
        <v>0</v>
      </c>
      <c r="BI57" s="1">
        <v>3.6309999999999998</v>
      </c>
      <c r="BJ57" s="1">
        <v>2.8536999999999998E-3</v>
      </c>
    </row>
    <row r="58" spans="3:62" x14ac:dyDescent="0.25">
      <c r="C58">
        <v>3</v>
      </c>
      <c r="D58" t="s">
        <v>97</v>
      </c>
      <c r="E58">
        <v>5</v>
      </c>
      <c r="F58">
        <v>-99</v>
      </c>
      <c r="G58">
        <v>0</v>
      </c>
      <c r="H58">
        <v>1</v>
      </c>
      <c r="I58">
        <v>9.1776300000000006</v>
      </c>
      <c r="J58">
        <v>9.5217399999999994</v>
      </c>
      <c r="K58">
        <v>29.8</v>
      </c>
      <c r="L58">
        <v>1.9192299999999999E-2</v>
      </c>
      <c r="M58">
        <v>1.26737E-2</v>
      </c>
      <c r="N58" s="1">
        <v>-1.9225399999999999E-15</v>
      </c>
      <c r="O58" s="1">
        <v>-8.4204799999999993E-12</v>
      </c>
      <c r="P58" s="1">
        <v>1.0491E-2</v>
      </c>
      <c r="Q58" s="1">
        <v>1.4138000000000001E-5</v>
      </c>
      <c r="R58" s="1">
        <v>1.2302E-8</v>
      </c>
      <c r="S58" s="1">
        <v>9.1151999999999997E-4</v>
      </c>
      <c r="T58" s="1">
        <v>3.3634999999999999E-5</v>
      </c>
      <c r="U58" s="1">
        <v>5.8180999999999997E-5</v>
      </c>
      <c r="V58" s="1">
        <v>0</v>
      </c>
      <c r="W58" s="1">
        <v>0</v>
      </c>
      <c r="X58" s="1">
        <v>5.0213000000000002E-5</v>
      </c>
      <c r="Y58" s="1">
        <v>0</v>
      </c>
      <c r="Z58" s="1">
        <v>2.3324000000000001E-3</v>
      </c>
      <c r="AA58" s="1">
        <v>6.9534000000000002E-6</v>
      </c>
      <c r="AB58" s="1">
        <v>2.0589E-7</v>
      </c>
      <c r="AC58" s="1">
        <v>8.3722000000000003E-10</v>
      </c>
      <c r="AD58" s="1">
        <v>5.6672999999999997E-10</v>
      </c>
      <c r="AE58" s="1">
        <v>7.2852999999999997E-8</v>
      </c>
      <c r="AF58" s="1">
        <v>1.4674999999999999E-7</v>
      </c>
      <c r="AG58" s="1">
        <v>8.4949000000000002E-7</v>
      </c>
      <c r="AH58" s="1">
        <v>1.24E-7</v>
      </c>
      <c r="AI58" s="1">
        <v>3.3303000000000003E-5</v>
      </c>
      <c r="AJ58" s="1">
        <v>2.3187999999999999E-5</v>
      </c>
      <c r="AK58" s="1">
        <v>7.3742E-3</v>
      </c>
      <c r="AL58" s="1">
        <v>7.5785999999999996E-4</v>
      </c>
      <c r="AM58">
        <v>-16.7744</v>
      </c>
      <c r="AN58">
        <v>-2.8062</v>
      </c>
      <c r="AO58">
        <v>3.0707</v>
      </c>
      <c r="AP58">
        <v>2.2404999999999999</v>
      </c>
      <c r="AQ58">
        <v>4.5301</v>
      </c>
      <c r="AR58">
        <v>5.5646000000000004</v>
      </c>
      <c r="AS58">
        <v>3.6852999999999998</v>
      </c>
      <c r="AT58">
        <v>-7.7611999999999997</v>
      </c>
      <c r="AU58">
        <v>3.2902</v>
      </c>
      <c r="AV58">
        <v>-15.4824</v>
      </c>
      <c r="AW58">
        <v>1.7445999999999999</v>
      </c>
      <c r="AX58">
        <v>0.87460000000000004</v>
      </c>
      <c r="AY58">
        <v>-5.2400000000000002E-2</v>
      </c>
      <c r="AZ58">
        <v>-3.3932000000000002</v>
      </c>
      <c r="BA58">
        <v>1.5993999999999999</v>
      </c>
      <c r="BB58">
        <v>2.1785999999999999</v>
      </c>
      <c r="BC58">
        <v>-1.7881</v>
      </c>
      <c r="BD58">
        <v>-3.0335999999999999</v>
      </c>
      <c r="BE58">
        <v>-14.194900000000001</v>
      </c>
      <c r="BF58">
        <v>-3.5</v>
      </c>
      <c r="BG58" t="s">
        <v>81</v>
      </c>
      <c r="BH58" s="1">
        <v>0</v>
      </c>
      <c r="BI58" s="1">
        <v>0.95094000000000001</v>
      </c>
      <c r="BJ58" s="1">
        <v>9.6058000000000005E-4</v>
      </c>
    </row>
    <row r="59" spans="3:62" x14ac:dyDescent="0.25">
      <c r="C59">
        <v>3</v>
      </c>
      <c r="D59" t="s">
        <v>97</v>
      </c>
      <c r="E59">
        <v>6</v>
      </c>
      <c r="F59">
        <v>-99</v>
      </c>
      <c r="G59">
        <v>0</v>
      </c>
      <c r="H59">
        <v>1</v>
      </c>
      <c r="I59">
        <v>9.2146600000000003</v>
      </c>
      <c r="J59">
        <v>9.4431999999999992</v>
      </c>
      <c r="K59">
        <v>30.1</v>
      </c>
      <c r="L59">
        <v>2.1127300000000002E-2</v>
      </c>
      <c r="M59">
        <v>1.42962E-2</v>
      </c>
      <c r="N59" s="1">
        <v>-1.68166E-15</v>
      </c>
      <c r="O59" s="1">
        <v>-6.5664300000000003E-12</v>
      </c>
      <c r="P59" s="1">
        <v>1.1727E-2</v>
      </c>
      <c r="Q59" s="1">
        <v>6.2149000000000004E-5</v>
      </c>
      <c r="R59" s="1">
        <v>1.2302999999999999E-8</v>
      </c>
      <c r="S59" s="1">
        <v>1.1077999999999999E-3</v>
      </c>
      <c r="T59" s="1">
        <v>1.6592000000000001E-4</v>
      </c>
      <c r="U59" s="1">
        <v>8.3805000000000001E-5</v>
      </c>
      <c r="V59" s="1">
        <v>0</v>
      </c>
      <c r="W59" s="1">
        <v>4.2242E-5</v>
      </c>
      <c r="X59" s="1">
        <v>5.3115999999999998E-5</v>
      </c>
      <c r="Y59" s="1">
        <v>0</v>
      </c>
      <c r="Z59" s="1">
        <v>2.4697E-3</v>
      </c>
      <c r="AA59" s="1">
        <v>1.093E-5</v>
      </c>
      <c r="AB59" s="1">
        <v>4.1853999999999999E-7</v>
      </c>
      <c r="AC59" s="1">
        <v>1.0958000000000001E-7</v>
      </c>
      <c r="AD59" s="1">
        <v>4.1074E-5</v>
      </c>
      <c r="AE59" s="1">
        <v>1.5239999999999999E-6</v>
      </c>
      <c r="AF59" s="1">
        <v>7.6876000000000001E-7</v>
      </c>
      <c r="AG59" s="1">
        <v>9.977500000000001E-7</v>
      </c>
      <c r="AH59" s="1">
        <v>3.2365999999999997E-7</v>
      </c>
      <c r="AI59" s="1">
        <v>1.4920999999999999E-4</v>
      </c>
      <c r="AJ59" s="1">
        <v>2.5965E-5</v>
      </c>
      <c r="AK59" s="1">
        <v>8.0435999999999997E-3</v>
      </c>
      <c r="AL59" s="1">
        <v>9.2159000000000002E-4</v>
      </c>
      <c r="AM59">
        <v>-11.8725</v>
      </c>
      <c r="AN59">
        <v>2.0562</v>
      </c>
      <c r="AO59">
        <v>3.0426000000000002</v>
      </c>
      <c r="AP59">
        <v>7.0991</v>
      </c>
      <c r="AQ59">
        <v>6.6109999999999998</v>
      </c>
      <c r="AR59">
        <v>6.7747000000000002</v>
      </c>
      <c r="AS59">
        <v>3.6585000000000001</v>
      </c>
      <c r="AT59">
        <v>6.8577000000000004</v>
      </c>
      <c r="AU59">
        <v>3.2639</v>
      </c>
      <c r="AV59">
        <v>-12.8461</v>
      </c>
      <c r="AW59">
        <v>1.8649</v>
      </c>
      <c r="AX59">
        <v>0.99380000000000002</v>
      </c>
      <c r="AY59">
        <v>0.11749999999999999</v>
      </c>
      <c r="AZ59">
        <v>-3.3418999999999999</v>
      </c>
      <c r="BA59">
        <v>1.7197</v>
      </c>
      <c r="BB59">
        <v>2.2259000000000002</v>
      </c>
      <c r="BC59">
        <v>1.849</v>
      </c>
      <c r="BD59">
        <v>-0.90749999999999997</v>
      </c>
      <c r="BE59">
        <v>-9.3054000000000006</v>
      </c>
      <c r="BF59">
        <v>-3.5</v>
      </c>
      <c r="BG59" t="s">
        <v>82</v>
      </c>
      <c r="BH59" s="1">
        <v>0</v>
      </c>
      <c r="BI59" s="1">
        <v>1.0767</v>
      </c>
      <c r="BJ59" s="1">
        <v>1.0574E-3</v>
      </c>
    </row>
    <row r="60" spans="3:62" x14ac:dyDescent="0.25">
      <c r="C60">
        <v>3</v>
      </c>
      <c r="D60" t="s">
        <v>97</v>
      </c>
      <c r="E60">
        <v>7</v>
      </c>
      <c r="F60">
        <v>-99</v>
      </c>
      <c r="G60">
        <v>0</v>
      </c>
      <c r="H60">
        <v>1</v>
      </c>
      <c r="I60">
        <v>9.1694700000000005</v>
      </c>
      <c r="J60">
        <v>9.5241199999999999</v>
      </c>
      <c r="K60">
        <v>30.1</v>
      </c>
      <c r="L60">
        <v>1.7165799999999998E-2</v>
      </c>
      <c r="M60">
        <v>1.20152E-2</v>
      </c>
      <c r="N60" s="1">
        <v>-2.9104799999999998E-16</v>
      </c>
      <c r="O60" s="1">
        <v>-1.3568200000000001E-12</v>
      </c>
      <c r="P60" s="1">
        <v>9.6681000000000007E-3</v>
      </c>
      <c r="Q60" s="1">
        <v>1.5438E-5</v>
      </c>
      <c r="R60" s="1">
        <v>1.2652E-6</v>
      </c>
      <c r="S60" s="1">
        <v>1.0168E-3</v>
      </c>
      <c r="T60" s="1">
        <v>3.4782E-5</v>
      </c>
      <c r="U60" s="1">
        <v>6.2215E-5</v>
      </c>
      <c r="V60" s="1">
        <v>0</v>
      </c>
      <c r="W60" s="1">
        <v>0</v>
      </c>
      <c r="X60" s="1">
        <v>5.0433999999999999E-5</v>
      </c>
      <c r="Y60" s="1">
        <v>0</v>
      </c>
      <c r="Z60" s="1">
        <v>1.8548E-3</v>
      </c>
      <c r="AA60" s="1">
        <v>1.1538E-5</v>
      </c>
      <c r="AB60" s="1">
        <v>1.2118999999999999E-7</v>
      </c>
      <c r="AC60" s="1">
        <v>8.3719999999999996E-10</v>
      </c>
      <c r="AD60" s="1">
        <v>1.5994999999999998E-5</v>
      </c>
      <c r="AE60" s="1">
        <v>6.2965999999999996E-8</v>
      </c>
      <c r="AF60" s="1">
        <v>1.0251E-7</v>
      </c>
      <c r="AG60" s="1">
        <v>6.0185000000000001E-7</v>
      </c>
      <c r="AH60" s="1">
        <v>3.6769999999999999E-7</v>
      </c>
      <c r="AI60" s="1">
        <v>1.7984000000000001E-4</v>
      </c>
      <c r="AJ60" s="1">
        <v>2.319E-5</v>
      </c>
      <c r="AK60" s="1">
        <v>7.1862000000000002E-3</v>
      </c>
      <c r="AL60" s="1">
        <v>7.2318999999999997E-4</v>
      </c>
      <c r="AM60">
        <v>-12.303000000000001</v>
      </c>
      <c r="AN60">
        <v>1.6615</v>
      </c>
      <c r="AO60">
        <v>2.9674</v>
      </c>
      <c r="AP60">
        <v>6.7042999999999999</v>
      </c>
      <c r="AQ60">
        <v>4.5587999999999997</v>
      </c>
      <c r="AR60">
        <v>6.82</v>
      </c>
      <c r="AS60">
        <v>3.5832000000000002</v>
      </c>
      <c r="AT60">
        <v>5.6376999999999997</v>
      </c>
      <c r="AU60">
        <v>3.1886000000000001</v>
      </c>
      <c r="AV60">
        <v>-15.565</v>
      </c>
      <c r="AW60">
        <v>1.7864</v>
      </c>
      <c r="AX60">
        <v>0.91539999999999999</v>
      </c>
      <c r="AY60">
        <v>1.9958</v>
      </c>
      <c r="AZ60">
        <v>-1.3851</v>
      </c>
      <c r="BA60">
        <v>1.6412</v>
      </c>
      <c r="BB60">
        <v>2.0257999999999998</v>
      </c>
      <c r="BC60">
        <v>-2.5865</v>
      </c>
      <c r="BD60">
        <v>-3.0312999999999999</v>
      </c>
      <c r="BE60">
        <v>-9.7359000000000009</v>
      </c>
      <c r="BF60">
        <v>-3.5</v>
      </c>
      <c r="BG60" t="s">
        <v>83</v>
      </c>
      <c r="BH60" s="1">
        <v>0</v>
      </c>
      <c r="BI60" s="1">
        <v>0.90859000000000001</v>
      </c>
      <c r="BJ60" s="1">
        <v>8.5915000000000004E-4</v>
      </c>
    </row>
    <row r="61" spans="3:62" x14ac:dyDescent="0.25">
      <c r="C61">
        <v>3</v>
      </c>
      <c r="D61" t="s">
        <v>97</v>
      </c>
      <c r="E61">
        <v>8</v>
      </c>
      <c r="F61">
        <v>-99</v>
      </c>
      <c r="G61">
        <v>0</v>
      </c>
      <c r="H61">
        <v>1</v>
      </c>
      <c r="I61">
        <v>9.4328500000000002</v>
      </c>
      <c r="J61">
        <v>9.2378900000000002</v>
      </c>
      <c r="K61">
        <v>29.6</v>
      </c>
      <c r="L61">
        <v>3.7095799999999998E-2</v>
      </c>
      <c r="M61">
        <v>2.67371E-2</v>
      </c>
      <c r="N61" s="1">
        <v>-3.4055E-14</v>
      </c>
      <c r="O61" s="1">
        <v>-8.4909199999999998E-11</v>
      </c>
      <c r="P61" s="1">
        <v>1.243E-2</v>
      </c>
      <c r="Q61" s="1">
        <v>1.7589E-5</v>
      </c>
      <c r="R61" s="1">
        <v>1.4816999999999999E-6</v>
      </c>
      <c r="S61" s="1">
        <v>1.2435999999999999E-2</v>
      </c>
      <c r="T61" s="1">
        <v>2.8319000000000001E-5</v>
      </c>
      <c r="U61" s="1">
        <v>5.8084000000000002E-5</v>
      </c>
      <c r="V61" s="1">
        <v>5.3665000000000002E-5</v>
      </c>
      <c r="W61" s="1">
        <v>0</v>
      </c>
      <c r="X61" s="1">
        <v>5.0349000000000002E-5</v>
      </c>
      <c r="Y61" s="1">
        <v>0</v>
      </c>
      <c r="Z61" s="1">
        <v>2.9975999999999999E-6</v>
      </c>
      <c r="AA61" s="1">
        <v>2.7499000000000001E-6</v>
      </c>
      <c r="AB61" s="1">
        <v>1.0043000000000001E-7</v>
      </c>
      <c r="AC61" s="1">
        <v>8.3745000000000004E-10</v>
      </c>
      <c r="AD61" s="1">
        <v>4.6924000000000002E-6</v>
      </c>
      <c r="AE61" s="1">
        <v>1.0655E-7</v>
      </c>
      <c r="AF61" s="1">
        <v>2.4299999999999999E-7</v>
      </c>
      <c r="AG61" s="1">
        <v>1.8068E-7</v>
      </c>
      <c r="AH61" s="1">
        <v>4.2002000000000001E-10</v>
      </c>
      <c r="AI61" s="1">
        <v>1.7155999999999999E-4</v>
      </c>
      <c r="AJ61" s="1">
        <v>4.2959E-5</v>
      </c>
      <c r="AK61" s="1">
        <v>1.3878E-2</v>
      </c>
      <c r="AL61" s="1">
        <v>2.8939E-3</v>
      </c>
      <c r="AM61">
        <v>-12.936400000000001</v>
      </c>
      <c r="AN61">
        <v>1.0018</v>
      </c>
      <c r="AO61">
        <v>-8.4900000000000003E-2</v>
      </c>
      <c r="AP61">
        <v>6.0511999999999997</v>
      </c>
      <c r="AQ61">
        <v>4.4722</v>
      </c>
      <c r="AR61">
        <v>0.51600000000000001</v>
      </c>
      <c r="AS61">
        <v>0.52900000000000003</v>
      </c>
      <c r="AT61">
        <v>3.6987000000000001</v>
      </c>
      <c r="AU61">
        <v>0.1336</v>
      </c>
      <c r="AV61">
        <v>-15.9239</v>
      </c>
      <c r="AW61">
        <v>3.0718000000000001</v>
      </c>
      <c r="AX61">
        <v>2.2023000000000001</v>
      </c>
      <c r="AY61">
        <v>3.6326999999999998</v>
      </c>
      <c r="AZ61">
        <v>-1.0365</v>
      </c>
      <c r="BA61">
        <v>2.9264999999999999</v>
      </c>
      <c r="BB61">
        <v>-0.66620000000000001</v>
      </c>
      <c r="BC61">
        <v>-0.42549999999999999</v>
      </c>
      <c r="BD61">
        <v>-3.0087000000000002</v>
      </c>
      <c r="BE61">
        <v>-10.3483</v>
      </c>
      <c r="BF61">
        <v>-3.5</v>
      </c>
      <c r="BG61" t="s">
        <v>84</v>
      </c>
      <c r="BH61" s="1">
        <v>0</v>
      </c>
      <c r="BI61" s="1">
        <v>2.3586</v>
      </c>
      <c r="BJ61" s="1">
        <v>1.8565999999999999E-3</v>
      </c>
    </row>
    <row r="62" spans="3:62" x14ac:dyDescent="0.25">
      <c r="C62">
        <v>3</v>
      </c>
      <c r="D62" t="s">
        <v>97</v>
      </c>
      <c r="E62">
        <v>9</v>
      </c>
      <c r="F62">
        <v>-99</v>
      </c>
      <c r="G62">
        <v>0</v>
      </c>
      <c r="H62">
        <v>1</v>
      </c>
      <c r="I62">
        <v>9.0723199999999995</v>
      </c>
      <c r="J62">
        <v>9.6291200000000003</v>
      </c>
      <c r="K62">
        <v>30.2</v>
      </c>
      <c r="L62">
        <v>1.23914E-2</v>
      </c>
      <c r="M62">
        <v>9.0511199999999993E-3</v>
      </c>
      <c r="N62" s="1">
        <v>-1.5008000000000001E-15</v>
      </c>
      <c r="O62" s="1">
        <v>-9.39074E-12</v>
      </c>
      <c r="P62" s="1">
        <v>6.7784999999999998E-3</v>
      </c>
      <c r="Q62" s="1">
        <v>1.1167E-5</v>
      </c>
      <c r="R62" s="1">
        <v>1.2301E-8</v>
      </c>
      <c r="S62" s="1">
        <v>9.6458999999999998E-4</v>
      </c>
      <c r="T62" s="1">
        <v>1.9511E-5</v>
      </c>
      <c r="U62" s="1">
        <v>4.9994000000000003E-5</v>
      </c>
      <c r="V62" s="1">
        <v>0</v>
      </c>
      <c r="W62" s="1">
        <v>0</v>
      </c>
      <c r="X62" s="1">
        <v>5.4821999999999998E-5</v>
      </c>
      <c r="Y62" s="1">
        <v>0</v>
      </c>
      <c r="Z62" s="1">
        <v>1.2608000000000001E-3</v>
      </c>
      <c r="AA62" s="1">
        <v>6.4598999999999998E-6</v>
      </c>
      <c r="AB62" s="1">
        <v>2.1605000000000001E-7</v>
      </c>
      <c r="AC62" s="1">
        <v>1.2725999999999999E-7</v>
      </c>
      <c r="AD62" s="1">
        <v>1.2208E-6</v>
      </c>
      <c r="AE62" s="1">
        <v>2.0352E-6</v>
      </c>
      <c r="AF62" s="1">
        <v>1.077E-6</v>
      </c>
      <c r="AG62" s="1">
        <v>2.6324000000000002E-7</v>
      </c>
      <c r="AH62" s="1">
        <v>4.1987000000000002E-10</v>
      </c>
      <c r="AI62" s="1">
        <v>1.9148E-4</v>
      </c>
      <c r="AJ62" s="1">
        <v>1.8427000000000002E-5</v>
      </c>
      <c r="AK62" s="1">
        <v>5.6632999999999996E-3</v>
      </c>
      <c r="AL62" s="1">
        <v>4.3926000000000002E-4</v>
      </c>
      <c r="AM62">
        <v>-13.3965</v>
      </c>
      <c r="AN62">
        <v>0.57640000000000002</v>
      </c>
      <c r="AO62">
        <v>2.8982000000000001</v>
      </c>
      <c r="AP62">
        <v>5.6180000000000003</v>
      </c>
      <c r="AQ62">
        <v>6.75</v>
      </c>
      <c r="AR62">
        <v>6.7869999999999999</v>
      </c>
      <c r="AS62">
        <v>3.5145</v>
      </c>
      <c r="AT62">
        <v>2.3713000000000002</v>
      </c>
      <c r="AU62">
        <v>3.12</v>
      </c>
      <c r="AV62">
        <v>-12.352600000000001</v>
      </c>
      <c r="AW62">
        <v>1.6588000000000001</v>
      </c>
      <c r="AX62">
        <v>0.78739999999999999</v>
      </c>
      <c r="AY62">
        <v>-0.2777</v>
      </c>
      <c r="AZ62">
        <v>-3.5304000000000002</v>
      </c>
      <c r="BA62">
        <v>1.5135000000000001</v>
      </c>
      <c r="BB62">
        <v>1.7097</v>
      </c>
      <c r="BC62">
        <v>2.3553999999999999</v>
      </c>
      <c r="BD62">
        <v>-0.86839999999999995</v>
      </c>
      <c r="BE62">
        <v>-10.8337</v>
      </c>
      <c r="BF62">
        <v>-3.5</v>
      </c>
      <c r="BG62" t="s">
        <v>85</v>
      </c>
      <c r="BH62" s="1">
        <v>0</v>
      </c>
      <c r="BI62" s="1">
        <v>0.68430000000000002</v>
      </c>
      <c r="BJ62" s="1">
        <v>6.2018999999999996E-4</v>
      </c>
    </row>
    <row r="63" spans="3:62" x14ac:dyDescent="0.25">
      <c r="C63">
        <v>3</v>
      </c>
      <c r="D63" t="s">
        <v>97</v>
      </c>
      <c r="E63">
        <v>10</v>
      </c>
      <c r="F63">
        <v>-99</v>
      </c>
      <c r="G63">
        <v>0</v>
      </c>
      <c r="H63">
        <v>1</v>
      </c>
      <c r="I63">
        <v>9.0863399999999999</v>
      </c>
      <c r="J63">
        <v>9.6570199999999993</v>
      </c>
      <c r="K63">
        <v>29.6</v>
      </c>
      <c r="L63">
        <v>1.3318699999999999E-2</v>
      </c>
      <c r="M63">
        <v>9.6214000000000004E-3</v>
      </c>
      <c r="N63" s="1">
        <v>-3.6104400000000003E-15</v>
      </c>
      <c r="O63" s="1">
        <v>-2.11811E-11</v>
      </c>
      <c r="P63" s="1">
        <v>7.2833999999999998E-3</v>
      </c>
      <c r="Q63" s="1">
        <v>3.6455999999999998E-5</v>
      </c>
      <c r="R63" s="1">
        <v>1.668E-6</v>
      </c>
      <c r="S63" s="1">
        <v>9.8284000000000002E-4</v>
      </c>
      <c r="T63" s="1">
        <v>2.4797999999999999E-5</v>
      </c>
      <c r="U63" s="1">
        <v>6.0745000000000002E-5</v>
      </c>
      <c r="V63" s="1">
        <v>0</v>
      </c>
      <c r="W63" s="1">
        <v>4.3888999999999999E-5</v>
      </c>
      <c r="X63" s="1">
        <v>7.0983999999999997E-5</v>
      </c>
      <c r="Y63" s="1">
        <v>0</v>
      </c>
      <c r="Z63" s="1">
        <v>1.3472E-3</v>
      </c>
      <c r="AA63" s="1">
        <v>7.6577999999999998E-6</v>
      </c>
      <c r="AB63" s="1">
        <v>3.4750000000000001E-7</v>
      </c>
      <c r="AC63" s="1">
        <v>1.2055E-7</v>
      </c>
      <c r="AD63" s="1">
        <v>1.7946999999999999E-4</v>
      </c>
      <c r="AE63" s="1">
        <v>1.6196999999999999E-7</v>
      </c>
      <c r="AF63" s="1">
        <v>3.1603E-7</v>
      </c>
      <c r="AG63" s="1">
        <v>4.3468999999999998E-7</v>
      </c>
      <c r="AH63" s="1">
        <v>2.3417000000000001E-7</v>
      </c>
      <c r="AI63" s="1">
        <v>2.0479999999999999E-4</v>
      </c>
      <c r="AJ63" s="1">
        <v>1.8277000000000001E-5</v>
      </c>
      <c r="AK63" s="1">
        <v>5.9170000000000004E-3</v>
      </c>
      <c r="AL63" s="1">
        <v>4.7258000000000001E-4</v>
      </c>
      <c r="AM63">
        <v>-11.2996</v>
      </c>
      <c r="AN63">
        <v>2.7113</v>
      </c>
      <c r="AO63">
        <v>2.9382000000000001</v>
      </c>
      <c r="AP63">
        <v>7.7606000000000002</v>
      </c>
      <c r="AQ63">
        <v>6.7306999999999997</v>
      </c>
      <c r="AR63">
        <v>6.9390999999999998</v>
      </c>
      <c r="AS63">
        <v>3.5518999999999998</v>
      </c>
      <c r="AT63">
        <v>8.7538999999999998</v>
      </c>
      <c r="AU63">
        <v>3.1564999999999999</v>
      </c>
      <c r="AV63">
        <v>-14.6808</v>
      </c>
      <c r="AW63">
        <v>1.6794</v>
      </c>
      <c r="AX63">
        <v>0.81010000000000004</v>
      </c>
      <c r="AY63">
        <v>1.8872</v>
      </c>
      <c r="AZ63">
        <v>-1.3895999999999999</v>
      </c>
      <c r="BA63">
        <v>1.5341</v>
      </c>
      <c r="BB63">
        <v>1.8068</v>
      </c>
      <c r="BC63">
        <v>-0.26250000000000001</v>
      </c>
      <c r="BD63">
        <v>-0.89570000000000005</v>
      </c>
      <c r="BE63">
        <v>-8.7117000000000004</v>
      </c>
      <c r="BF63">
        <v>-3.5</v>
      </c>
      <c r="BG63" t="s">
        <v>86</v>
      </c>
      <c r="BH63" s="1">
        <v>0</v>
      </c>
      <c r="BI63" s="1">
        <v>0.74699000000000004</v>
      </c>
      <c r="BJ63" s="1">
        <v>6.6660000000000005E-4</v>
      </c>
    </row>
    <row r="64" spans="3:62" x14ac:dyDescent="0.25">
      <c r="C64">
        <v>3</v>
      </c>
      <c r="D64" t="s">
        <v>97</v>
      </c>
      <c r="E64">
        <v>11</v>
      </c>
      <c r="F64">
        <v>-99</v>
      </c>
      <c r="G64">
        <v>0</v>
      </c>
      <c r="H64">
        <v>1</v>
      </c>
      <c r="I64">
        <v>9.0784500000000001</v>
      </c>
      <c r="J64">
        <v>9.5526900000000001</v>
      </c>
      <c r="K64">
        <v>31.4</v>
      </c>
      <c r="L64">
        <v>1.29879E-2</v>
      </c>
      <c r="M64">
        <v>9.2584299999999998E-3</v>
      </c>
      <c r="N64" s="1">
        <v>2.1478800000000001E-18</v>
      </c>
      <c r="O64" s="1">
        <v>1.3206E-14</v>
      </c>
      <c r="P64" s="1">
        <v>6.8088999999999997E-3</v>
      </c>
      <c r="Q64" s="1">
        <v>1.2599000000000001E-5</v>
      </c>
      <c r="R64" s="1">
        <v>2.4519000000000002E-6</v>
      </c>
      <c r="S64" s="1">
        <v>1.0597E-3</v>
      </c>
      <c r="T64" s="1">
        <v>1.8627E-5</v>
      </c>
      <c r="U64" s="1">
        <v>7.2224999999999994E-5</v>
      </c>
      <c r="V64" s="1">
        <v>0</v>
      </c>
      <c r="W64" s="1">
        <v>0</v>
      </c>
      <c r="X64" s="1">
        <v>5.6557000000000001E-5</v>
      </c>
      <c r="Y64" s="1">
        <v>0</v>
      </c>
      <c r="Z64" s="1">
        <v>1.3734999999999999E-3</v>
      </c>
      <c r="AA64" s="1">
        <v>6.7916999999999997E-6</v>
      </c>
      <c r="AB64" s="1">
        <v>1.9371000000000001E-7</v>
      </c>
      <c r="AC64" s="1">
        <v>8.3713999999999996E-10</v>
      </c>
      <c r="AD64" s="1">
        <v>6.1341999999999996E-5</v>
      </c>
      <c r="AE64" s="1">
        <v>1.2274E-7</v>
      </c>
      <c r="AF64" s="1">
        <v>2.2882999999999999E-7</v>
      </c>
      <c r="AG64" s="1">
        <v>2.7314000000000002E-7</v>
      </c>
      <c r="AH64" s="1">
        <v>2.2509000000000001E-7</v>
      </c>
      <c r="AI64" s="1">
        <v>2.5142E-6</v>
      </c>
      <c r="AJ64" s="1">
        <v>2.0383000000000001E-5</v>
      </c>
      <c r="AK64" s="1">
        <v>5.6483000000000002E-3</v>
      </c>
      <c r="AL64" s="1">
        <v>4.5534999999999998E-4</v>
      </c>
      <c r="AM64">
        <v>-11.577500000000001</v>
      </c>
      <c r="AN64">
        <v>2.3330000000000002</v>
      </c>
      <c r="AO64">
        <v>2.8765000000000001</v>
      </c>
      <c r="AP64">
        <v>7.3592000000000004</v>
      </c>
      <c r="AQ64">
        <v>4.5934999999999997</v>
      </c>
      <c r="AR64">
        <v>2.9352999999999998</v>
      </c>
      <c r="AS64">
        <v>3.4975999999999998</v>
      </c>
      <c r="AT64">
        <v>7.6719999999999997</v>
      </c>
      <c r="AU64">
        <v>3.1051000000000002</v>
      </c>
      <c r="AV64">
        <v>-14.626099999999999</v>
      </c>
      <c r="AW64">
        <v>1.7121999999999999</v>
      </c>
      <c r="AX64">
        <v>0.83650000000000002</v>
      </c>
      <c r="AY64">
        <v>2.0981999999999998</v>
      </c>
      <c r="AZ64">
        <v>-1.2010000000000001</v>
      </c>
      <c r="BA64">
        <v>1.5669999999999999</v>
      </c>
      <c r="BB64">
        <v>1.6694</v>
      </c>
      <c r="BC64">
        <v>-1.0388999999999999</v>
      </c>
      <c r="BD64">
        <v>-3.0350000000000001</v>
      </c>
      <c r="BE64">
        <v>-9.0645000000000007</v>
      </c>
      <c r="BF64">
        <v>-3.5</v>
      </c>
      <c r="BG64" t="s">
        <v>87</v>
      </c>
      <c r="BH64" s="1">
        <v>0</v>
      </c>
      <c r="BI64" s="1">
        <v>0.69372999999999996</v>
      </c>
      <c r="BJ64" s="1">
        <v>6.5003999999999995E-4</v>
      </c>
    </row>
    <row r="65" spans="1:62" x14ac:dyDescent="0.25">
      <c r="C65">
        <v>3</v>
      </c>
      <c r="D65" t="s">
        <v>97</v>
      </c>
      <c r="E65">
        <v>12</v>
      </c>
      <c r="F65">
        <v>-99</v>
      </c>
      <c r="G65">
        <v>0</v>
      </c>
      <c r="H65">
        <v>1</v>
      </c>
      <c r="I65">
        <v>9.1042400000000008</v>
      </c>
      <c r="J65">
        <v>9.6447900000000004</v>
      </c>
      <c r="K65">
        <v>29.7</v>
      </c>
      <c r="L65">
        <v>9.9561500000000004E-3</v>
      </c>
      <c r="M65">
        <v>9.9057299999999997E-3</v>
      </c>
      <c r="N65" s="1">
        <v>-1.7249000000000001E-17</v>
      </c>
      <c r="O65" s="1">
        <v>-1.09583E-13</v>
      </c>
      <c r="P65" s="1">
        <v>4.8510999999999997E-3</v>
      </c>
      <c r="Q65" s="1">
        <v>8.8437999999999999E-6</v>
      </c>
      <c r="R65" s="1">
        <v>1.2301E-8</v>
      </c>
      <c r="S65" s="1">
        <v>2.4862E-3</v>
      </c>
      <c r="T65" s="1">
        <v>2.287E-5</v>
      </c>
      <c r="U65" s="1">
        <v>2.6895000000000001E-4</v>
      </c>
      <c r="V65" s="1">
        <v>5.2822E-6</v>
      </c>
      <c r="W65" s="1">
        <v>0</v>
      </c>
      <c r="X65" s="1">
        <v>5.7278000000000003E-5</v>
      </c>
      <c r="Y65" s="1">
        <v>5.5220000000000003E-5</v>
      </c>
      <c r="Z65" s="1">
        <v>1.5955E-4</v>
      </c>
      <c r="AA65" s="1">
        <v>2.5544999999999999E-6</v>
      </c>
      <c r="AB65" s="1">
        <v>4.2734999999999999E-8</v>
      </c>
      <c r="AC65" s="1">
        <v>8.3712999999999998E-10</v>
      </c>
      <c r="AD65" s="1">
        <v>7.8321000000000004E-7</v>
      </c>
      <c r="AE65" s="1">
        <v>7.5631999999999999E-8</v>
      </c>
      <c r="AF65" s="1">
        <v>1.8845E-7</v>
      </c>
      <c r="AG65" s="1">
        <v>3.3267999999999999E-7</v>
      </c>
      <c r="AH65" s="1">
        <v>4.1987000000000002E-10</v>
      </c>
      <c r="AI65" s="1">
        <v>3.7295999999999998E-4</v>
      </c>
      <c r="AJ65" s="1">
        <v>1.9211E-5</v>
      </c>
      <c r="AK65" s="1">
        <v>6.1652E-3</v>
      </c>
      <c r="AL65" s="1">
        <v>5.1604999999999999E-4</v>
      </c>
      <c r="AM65">
        <v>-13.666</v>
      </c>
      <c r="AN65">
        <v>0.3513</v>
      </c>
      <c r="AO65">
        <v>1.9890000000000001</v>
      </c>
      <c r="AP65">
        <v>5.3992000000000004</v>
      </c>
      <c r="AQ65">
        <v>4.5951000000000004</v>
      </c>
      <c r="AR65">
        <v>5.5622999999999996</v>
      </c>
      <c r="AS65">
        <v>2.6032000000000002</v>
      </c>
      <c r="AT65">
        <v>1.6647000000000001</v>
      </c>
      <c r="AU65">
        <v>2.2079</v>
      </c>
      <c r="AV65">
        <v>-15.3941</v>
      </c>
      <c r="AW65">
        <v>2.0981999999999998</v>
      </c>
      <c r="AX65">
        <v>1.2285999999999999</v>
      </c>
      <c r="AY65">
        <v>0.191</v>
      </c>
      <c r="AZ65">
        <v>-3.504</v>
      </c>
      <c r="BA65">
        <v>1.9529000000000001</v>
      </c>
      <c r="BB65">
        <v>0.69569999999999999</v>
      </c>
      <c r="BC65">
        <v>-1.5023</v>
      </c>
      <c r="BD65">
        <v>-3.0552999999999999</v>
      </c>
      <c r="BE65">
        <v>-11.0823</v>
      </c>
      <c r="BF65">
        <v>-3.5</v>
      </c>
      <c r="BG65" t="s">
        <v>88</v>
      </c>
      <c r="BH65" s="1">
        <v>0</v>
      </c>
      <c r="BI65" s="1">
        <v>0.73140000000000005</v>
      </c>
      <c r="BJ65" s="1">
        <v>4.9830999999999996E-4</v>
      </c>
    </row>
    <row r="66" spans="1:62" x14ac:dyDescent="0.25">
      <c r="C66">
        <v>3</v>
      </c>
      <c r="D66" t="s">
        <v>97</v>
      </c>
      <c r="E66">
        <v>13</v>
      </c>
      <c r="F66">
        <v>-99</v>
      </c>
      <c r="G66">
        <v>0</v>
      </c>
      <c r="H66">
        <v>1</v>
      </c>
      <c r="I66">
        <v>8.9811800000000002</v>
      </c>
      <c r="J66">
        <v>9.7709499999999991</v>
      </c>
      <c r="K66">
        <v>29.9</v>
      </c>
      <c r="L66">
        <v>9.3812800000000005E-3</v>
      </c>
      <c r="M66">
        <v>7.0453499999999997E-3</v>
      </c>
      <c r="N66" s="1">
        <v>-7.5405299999999997E-17</v>
      </c>
      <c r="O66" s="1">
        <v>-6.0256499999999997E-13</v>
      </c>
      <c r="P66" s="1">
        <v>5.2554999999999998E-3</v>
      </c>
      <c r="Q66" s="1">
        <v>9.8003E-6</v>
      </c>
      <c r="R66" s="1">
        <v>1.2299999999999999E-8</v>
      </c>
      <c r="S66" s="1">
        <v>7.0551000000000001E-4</v>
      </c>
      <c r="T66" s="1">
        <v>1.7889000000000001E-5</v>
      </c>
      <c r="U66" s="1">
        <v>5.1177000000000001E-5</v>
      </c>
      <c r="V66" s="1">
        <v>0</v>
      </c>
      <c r="W66" s="1">
        <v>0</v>
      </c>
      <c r="X66" s="1">
        <v>5.4855999999999998E-5</v>
      </c>
      <c r="Y66" s="1">
        <v>0</v>
      </c>
      <c r="Z66" s="1">
        <v>9.3860000000000005E-4</v>
      </c>
      <c r="AA66" s="1">
        <v>5.3797999999999997E-6</v>
      </c>
      <c r="AB66" s="1">
        <v>5.6895000000000001E-8</v>
      </c>
      <c r="AC66" s="1">
        <v>8.7807E-8</v>
      </c>
      <c r="AD66" s="1">
        <v>2.6309000000000001E-6</v>
      </c>
      <c r="AE66" s="1">
        <v>1.502E-6</v>
      </c>
      <c r="AF66" s="1">
        <v>8.0793000000000001E-7</v>
      </c>
      <c r="AG66" s="1">
        <v>1.4747000000000001E-7</v>
      </c>
      <c r="AH66" s="1">
        <v>1.2219000000000001E-7</v>
      </c>
      <c r="AI66" s="1">
        <v>4.1624000000000001E-4</v>
      </c>
      <c r="AJ66" s="1">
        <v>1.4464000000000001E-5</v>
      </c>
      <c r="AK66" s="1">
        <v>4.5637999999999998E-3</v>
      </c>
      <c r="AL66" s="1">
        <v>2.7672999999999999E-4</v>
      </c>
      <c r="AM66">
        <v>-13.1046</v>
      </c>
      <c r="AN66">
        <v>0.91710000000000003</v>
      </c>
      <c r="AO66">
        <v>2.8788</v>
      </c>
      <c r="AP66">
        <v>5.9625000000000004</v>
      </c>
      <c r="AQ66">
        <v>6.6222000000000003</v>
      </c>
      <c r="AR66">
        <v>7.4696999999999996</v>
      </c>
      <c r="AS66">
        <v>3.4937999999999998</v>
      </c>
      <c r="AT66">
        <v>3.3523999999999998</v>
      </c>
      <c r="AU66">
        <v>3.0989</v>
      </c>
      <c r="AV66">
        <v>-12.5848</v>
      </c>
      <c r="AW66">
        <v>1.4067000000000001</v>
      </c>
      <c r="AX66">
        <v>0.53639999999999999</v>
      </c>
      <c r="AY66">
        <v>-0.67169999999999996</v>
      </c>
      <c r="AZ66">
        <v>-3.6741000000000001</v>
      </c>
      <c r="BA66">
        <v>1.2615000000000001</v>
      </c>
      <c r="BB66">
        <v>1.5001</v>
      </c>
      <c r="BC66">
        <v>1.5482</v>
      </c>
      <c r="BD66">
        <v>-1.0597000000000001</v>
      </c>
      <c r="BE66">
        <v>-10.529299999999999</v>
      </c>
      <c r="BF66">
        <v>-3.5</v>
      </c>
      <c r="BG66" t="s">
        <v>89</v>
      </c>
      <c r="BH66" s="1">
        <v>0</v>
      </c>
      <c r="BI66" s="1">
        <v>0.54681999999999997</v>
      </c>
      <c r="BJ66" s="1">
        <v>4.6953000000000001E-4</v>
      </c>
    </row>
    <row r="67" spans="1:62" x14ac:dyDescent="0.25">
      <c r="C67">
        <v>3</v>
      </c>
      <c r="D67" t="s">
        <v>97</v>
      </c>
      <c r="E67">
        <v>14</v>
      </c>
      <c r="F67">
        <v>-99</v>
      </c>
      <c r="G67">
        <v>0</v>
      </c>
      <c r="H67">
        <v>1</v>
      </c>
      <c r="I67">
        <v>8.9264799999999997</v>
      </c>
      <c r="J67">
        <v>9.8489599999999999</v>
      </c>
      <c r="K67">
        <v>29.3</v>
      </c>
      <c r="L67">
        <v>8.8392399999999999E-3</v>
      </c>
      <c r="M67">
        <v>6.1892900000000001E-3</v>
      </c>
      <c r="N67" s="1">
        <v>-1.98941E-17</v>
      </c>
      <c r="O67" s="1">
        <v>-1.7552799999999999E-13</v>
      </c>
      <c r="P67" s="1">
        <v>5.0423000000000004E-3</v>
      </c>
      <c r="Q67" s="1">
        <v>2.796E-5</v>
      </c>
      <c r="R67" s="1">
        <v>6.7693999999999999E-6</v>
      </c>
      <c r="S67" s="1">
        <v>3.9355E-4</v>
      </c>
      <c r="T67" s="1">
        <v>2.0537E-5</v>
      </c>
      <c r="U67" s="1">
        <v>5.7862000000000003E-5</v>
      </c>
      <c r="V67" s="1">
        <v>0</v>
      </c>
      <c r="W67" s="1">
        <v>4.3034000000000002E-5</v>
      </c>
      <c r="X67" s="1">
        <v>5.6968000000000001E-5</v>
      </c>
      <c r="Y67" s="1">
        <v>0</v>
      </c>
      <c r="Z67" s="1">
        <v>9.4156000000000003E-4</v>
      </c>
      <c r="AA67" s="1">
        <v>4.8967000000000001E-6</v>
      </c>
      <c r="AB67" s="1">
        <v>3.6721999999999998E-7</v>
      </c>
      <c r="AC67" s="1">
        <v>3.1095000000000001E-7</v>
      </c>
      <c r="AD67" s="1">
        <v>3.1430999999999999E-4</v>
      </c>
      <c r="AE67" s="1">
        <v>4.9390000000000005E-7</v>
      </c>
      <c r="AF67" s="1">
        <v>6.4425000000000002E-7</v>
      </c>
      <c r="AG67" s="1">
        <v>3.1716999999999997E-7</v>
      </c>
      <c r="AH67" s="1">
        <v>2.3228000000000001E-7</v>
      </c>
      <c r="AI67" s="1">
        <v>5.4775999999999999E-5</v>
      </c>
      <c r="AJ67" s="1">
        <v>1.2150000000000001E-5</v>
      </c>
      <c r="AK67" s="1">
        <v>4.0394000000000003E-3</v>
      </c>
      <c r="AL67" s="1">
        <v>2.1044999999999999E-4</v>
      </c>
      <c r="AM67">
        <v>-11.064399999999999</v>
      </c>
      <c r="AN67">
        <v>2.9767000000000001</v>
      </c>
      <c r="AO67">
        <v>2.9634</v>
      </c>
      <c r="AP67">
        <v>8.0297999999999998</v>
      </c>
      <c r="AQ67">
        <v>7.1146000000000003</v>
      </c>
      <c r="AR67">
        <v>5.9138000000000002</v>
      </c>
      <c r="AS67">
        <v>3.5758999999999999</v>
      </c>
      <c r="AT67">
        <v>9.5276999999999994</v>
      </c>
      <c r="AU67">
        <v>3.1798999999999999</v>
      </c>
      <c r="AV67">
        <v>-13.550800000000001</v>
      </c>
      <c r="AW67">
        <v>1.0732999999999999</v>
      </c>
      <c r="AX67">
        <v>0.2051</v>
      </c>
      <c r="AY67">
        <v>1.6396999999999999</v>
      </c>
      <c r="AZ67">
        <v>-1.0327</v>
      </c>
      <c r="BA67">
        <v>0.92800000000000005</v>
      </c>
      <c r="BB67">
        <v>1.5285</v>
      </c>
      <c r="BC67">
        <v>0.94030000000000002</v>
      </c>
      <c r="BD67">
        <v>-0.53800000000000003</v>
      </c>
      <c r="BE67">
        <v>-8.4639000000000006</v>
      </c>
      <c r="BF67">
        <v>-3.5</v>
      </c>
      <c r="BG67" t="s">
        <v>90</v>
      </c>
      <c r="BH67" s="1">
        <v>0</v>
      </c>
      <c r="BI67" s="1">
        <v>0.50333000000000006</v>
      </c>
      <c r="BJ67" s="1">
        <v>4.4240000000000002E-4</v>
      </c>
    </row>
    <row r="68" spans="1:62" x14ac:dyDescent="0.25">
      <c r="C68">
        <v>3</v>
      </c>
      <c r="D68" t="s">
        <v>97</v>
      </c>
      <c r="E68">
        <v>15</v>
      </c>
      <c r="F68">
        <v>-99</v>
      </c>
      <c r="G68">
        <v>0</v>
      </c>
      <c r="H68">
        <v>1</v>
      </c>
      <c r="I68">
        <v>8.9857399999999998</v>
      </c>
      <c r="J68">
        <v>9.7105200000000007</v>
      </c>
      <c r="K68">
        <v>30.7</v>
      </c>
      <c r="L68">
        <v>9.5335899999999998E-3</v>
      </c>
      <c r="M68">
        <v>7.04968E-3</v>
      </c>
      <c r="N68" s="1">
        <v>-2.17409E-16</v>
      </c>
      <c r="O68" s="1">
        <v>-1.7279100000000001E-12</v>
      </c>
      <c r="P68" s="1">
        <v>5.3598999999999999E-3</v>
      </c>
      <c r="Q68" s="1">
        <v>9.6724000000000008E-6</v>
      </c>
      <c r="R68" s="1">
        <v>1.2299999999999999E-8</v>
      </c>
      <c r="S68" s="1">
        <v>6.6383999999999996E-4</v>
      </c>
      <c r="T68" s="1">
        <v>1.5577999999999999E-5</v>
      </c>
      <c r="U68" s="1">
        <v>5.1149000000000001E-5</v>
      </c>
      <c r="V68" s="1">
        <v>0</v>
      </c>
      <c r="W68" s="1">
        <v>0</v>
      </c>
      <c r="X68" s="1">
        <v>5.4984000000000001E-5</v>
      </c>
      <c r="Y68" s="1">
        <v>0</v>
      </c>
      <c r="Z68" s="1">
        <v>9.6380999999999995E-4</v>
      </c>
      <c r="AA68" s="1">
        <v>4.1644000000000003E-6</v>
      </c>
      <c r="AB68" s="1">
        <v>1.0712E-7</v>
      </c>
      <c r="AC68" s="1">
        <v>8.3711000000000002E-10</v>
      </c>
      <c r="AD68" s="1">
        <v>6.0785000000000002E-5</v>
      </c>
      <c r="AE68" s="1">
        <v>4.3788E-7</v>
      </c>
      <c r="AF68" s="1">
        <v>3.2305000000000002E-7</v>
      </c>
      <c r="AG68" s="1">
        <v>1.4212E-7</v>
      </c>
      <c r="AH68" s="1">
        <v>1.3003999999999999E-7</v>
      </c>
      <c r="AI68" s="1">
        <v>3.5131000000000002E-4</v>
      </c>
      <c r="AJ68" s="1">
        <v>1.5481E-5</v>
      </c>
      <c r="AK68" s="1">
        <v>4.5577999999999999E-3</v>
      </c>
      <c r="AL68" s="1">
        <v>2.8338000000000001E-4</v>
      </c>
      <c r="AM68">
        <v>-11.653</v>
      </c>
      <c r="AN68">
        <v>2.3180000000000001</v>
      </c>
      <c r="AO68">
        <v>2.8508</v>
      </c>
      <c r="AP68">
        <v>7.3532000000000002</v>
      </c>
      <c r="AQ68">
        <v>4.6012000000000004</v>
      </c>
      <c r="AR68">
        <v>7.2369000000000003</v>
      </c>
      <c r="AS68">
        <v>3.4689999999999999</v>
      </c>
      <c r="AT68">
        <v>7.5846999999999998</v>
      </c>
      <c r="AU68">
        <v>3.0754000000000001</v>
      </c>
      <c r="AV68">
        <v>-13.5258</v>
      </c>
      <c r="AW68">
        <v>1.3914</v>
      </c>
      <c r="AX68">
        <v>0.51819999999999999</v>
      </c>
      <c r="AY68">
        <v>-0.66949999999999998</v>
      </c>
      <c r="AZ68">
        <v>-3.6518999999999999</v>
      </c>
      <c r="BA68">
        <v>1.2462</v>
      </c>
      <c r="BB68">
        <v>1.4675</v>
      </c>
      <c r="BC68">
        <v>-0.46100000000000002</v>
      </c>
      <c r="BD68">
        <v>-3.0697999999999999</v>
      </c>
      <c r="BE68">
        <v>-9.1111000000000004</v>
      </c>
      <c r="BF68">
        <v>-3.5</v>
      </c>
      <c r="BG68" t="s">
        <v>91</v>
      </c>
      <c r="BH68" s="1">
        <v>0</v>
      </c>
      <c r="BI68" s="1">
        <v>0.55067999999999995</v>
      </c>
      <c r="BJ68" s="1">
        <v>4.7716000000000002E-4</v>
      </c>
    </row>
    <row r="69" spans="1:62" x14ac:dyDescent="0.25">
      <c r="C69">
        <v>3</v>
      </c>
      <c r="D69" t="s">
        <v>97</v>
      </c>
      <c r="E69">
        <v>16</v>
      </c>
      <c r="F69">
        <v>-99</v>
      </c>
      <c r="G69">
        <v>0</v>
      </c>
      <c r="H69">
        <v>1</v>
      </c>
      <c r="I69">
        <v>8.9373900000000006</v>
      </c>
      <c r="J69">
        <v>9.9443800000000007</v>
      </c>
      <c r="K69">
        <v>28.1</v>
      </c>
      <c r="L69">
        <v>7.1377400000000001E-3</v>
      </c>
      <c r="M69">
        <v>6.6853399999999997E-3</v>
      </c>
      <c r="N69" s="1">
        <v>-1.8982E-17</v>
      </c>
      <c r="O69" s="1">
        <v>-1.7802000000000001E-13</v>
      </c>
      <c r="P69" s="1">
        <v>3.1327E-3</v>
      </c>
      <c r="Q69" s="1">
        <v>6.4308999999999997E-6</v>
      </c>
      <c r="R69" s="1">
        <v>1.2299999999999999E-8</v>
      </c>
      <c r="S69" s="1">
        <v>1.4736E-3</v>
      </c>
      <c r="T69" s="1">
        <v>1.4460999999999999E-5</v>
      </c>
      <c r="U69" s="1">
        <v>4.3022000000000002E-5</v>
      </c>
      <c r="V69" s="1">
        <v>0</v>
      </c>
      <c r="W69" s="1">
        <v>0</v>
      </c>
      <c r="X69" s="1">
        <v>5.4604000000000001E-5</v>
      </c>
      <c r="Y69" s="1">
        <v>8.5730999999999996E-5</v>
      </c>
      <c r="Z69" s="1">
        <v>3.8514000000000002E-4</v>
      </c>
      <c r="AA69" s="1">
        <v>1.9564999999999998E-6</v>
      </c>
      <c r="AB69" s="1">
        <v>3.2125E-10</v>
      </c>
      <c r="AC69" s="1">
        <v>1.1981000000000001E-7</v>
      </c>
      <c r="AD69" s="1">
        <v>5.6664000000000002E-10</v>
      </c>
      <c r="AE69" s="1">
        <v>1.4889000000000001E-6</v>
      </c>
      <c r="AF69" s="1">
        <v>9.9098E-7</v>
      </c>
      <c r="AG69" s="1">
        <v>2.8215999999999998E-7</v>
      </c>
      <c r="AH69" s="1">
        <v>4.1984000000000002E-10</v>
      </c>
      <c r="AI69" s="1">
        <v>2.6804999999999998E-4</v>
      </c>
      <c r="AJ69" s="1">
        <v>1.1452E-5</v>
      </c>
      <c r="AK69" s="1">
        <v>4.2290000000000001E-3</v>
      </c>
      <c r="AL69" s="1">
        <v>2.2288000000000001E-4</v>
      </c>
      <c r="AM69">
        <v>-16.966899999999999</v>
      </c>
      <c r="AN69">
        <v>-2.8275000000000001</v>
      </c>
      <c r="AO69">
        <v>2.6162999999999998</v>
      </c>
      <c r="AP69">
        <v>2.2410999999999999</v>
      </c>
      <c r="AQ69">
        <v>6.7302999999999997</v>
      </c>
      <c r="AR69">
        <v>6.6439000000000004</v>
      </c>
      <c r="AS69">
        <v>3.2238000000000002</v>
      </c>
      <c r="AT69">
        <v>-7.9512999999999998</v>
      </c>
      <c r="AU69">
        <v>2.8258000000000001</v>
      </c>
      <c r="AV69">
        <v>-12.892899999999999</v>
      </c>
      <c r="AW69">
        <v>1.6397999999999999</v>
      </c>
      <c r="AX69">
        <v>0.77590000000000003</v>
      </c>
      <c r="AY69">
        <v>-0.55410000000000004</v>
      </c>
      <c r="AZ69">
        <v>-3.8001999999999998</v>
      </c>
      <c r="BA69">
        <v>1.4944999999999999</v>
      </c>
      <c r="BB69">
        <v>1.0105999999999999</v>
      </c>
      <c r="BC69">
        <v>1.5678000000000001</v>
      </c>
      <c r="BD69">
        <v>-0.98199999999999998</v>
      </c>
      <c r="BE69">
        <v>-14.315899999999999</v>
      </c>
      <c r="BF69">
        <v>-3.5</v>
      </c>
      <c r="BG69" t="s">
        <v>92</v>
      </c>
      <c r="BH69" s="1">
        <v>0</v>
      </c>
      <c r="BI69" s="1">
        <v>0.47810999999999998</v>
      </c>
      <c r="BJ69" s="1">
        <v>3.5723999999999999E-4</v>
      </c>
    </row>
    <row r="70" spans="1:62" x14ac:dyDescent="0.25">
      <c r="C70">
        <v>3</v>
      </c>
      <c r="D70" t="s">
        <v>97</v>
      </c>
      <c r="E70">
        <v>17</v>
      </c>
      <c r="F70">
        <v>-99</v>
      </c>
      <c r="G70">
        <v>0</v>
      </c>
      <c r="H70">
        <v>1</v>
      </c>
      <c r="I70">
        <v>8.9164100000000008</v>
      </c>
      <c r="J70">
        <v>4.3096100000000002</v>
      </c>
      <c r="K70">
        <v>30.4</v>
      </c>
      <c r="L70">
        <v>7.8935099999999994E-3</v>
      </c>
      <c r="M70">
        <v>5.8180300000000001E-3</v>
      </c>
      <c r="N70" s="1">
        <v>-4.2339300000000002E-18</v>
      </c>
      <c r="O70" s="1">
        <v>-4.0173199999999999E-14</v>
      </c>
      <c r="P70" s="1">
        <v>4.5897999999999998E-3</v>
      </c>
      <c r="Q70" s="1">
        <v>8.8790999999999994E-6</v>
      </c>
      <c r="R70" s="1">
        <v>1.2299999999999999E-8</v>
      </c>
      <c r="S70" s="1">
        <v>4.4995000000000001E-4</v>
      </c>
      <c r="T70" s="1">
        <v>2.0516000000000001E-5</v>
      </c>
      <c r="U70" s="1">
        <v>4.5278999999999998E-5</v>
      </c>
      <c r="V70" s="1">
        <v>0</v>
      </c>
      <c r="W70" s="1">
        <v>4.0756000000000001E-5</v>
      </c>
      <c r="X70" s="1">
        <v>0</v>
      </c>
      <c r="Y70" s="1">
        <v>0</v>
      </c>
      <c r="Z70" s="1">
        <v>8.2923000000000003E-4</v>
      </c>
      <c r="AA70" s="1">
        <v>4.6099999999999999E-6</v>
      </c>
      <c r="AB70" s="1">
        <v>4.6164999999999997E-8</v>
      </c>
      <c r="AC70" s="1">
        <v>8.3707999999999997E-10</v>
      </c>
      <c r="AD70" s="1">
        <v>8.7610999999999999E-6</v>
      </c>
      <c r="AE70" s="1">
        <v>6.1319999999999996E-8</v>
      </c>
      <c r="AF70" s="1">
        <v>1.5115E-7</v>
      </c>
      <c r="AG70" s="1">
        <v>1.1294E-7</v>
      </c>
      <c r="AH70" s="1">
        <v>2.1720000000000001E-7</v>
      </c>
      <c r="AI70" s="1">
        <v>3.4464000000000001E-4</v>
      </c>
      <c r="AJ70" s="1">
        <v>1.2819999999999999E-5</v>
      </c>
      <c r="AK70" s="1">
        <v>3.8741000000000001E-3</v>
      </c>
      <c r="AL70" s="1">
        <v>1.9982999999999999E-4</v>
      </c>
      <c r="AM70">
        <v>-7.0223000000000004</v>
      </c>
      <c r="AN70">
        <v>1.4765999999999999</v>
      </c>
      <c r="AO70">
        <v>2.871</v>
      </c>
      <c r="AP70">
        <v>6.5155000000000003</v>
      </c>
      <c r="AQ70">
        <v>-6.4067999999999996</v>
      </c>
      <c r="AR70">
        <v>7.2931999999999997</v>
      </c>
      <c r="AS70">
        <v>3.488</v>
      </c>
      <c r="AT70">
        <v>10.5404</v>
      </c>
      <c r="AU70">
        <v>3.0939000000000001</v>
      </c>
      <c r="AV70">
        <v>-4.2211999999999996</v>
      </c>
      <c r="AW70">
        <v>1.1255999999999999</v>
      </c>
      <c r="AX70">
        <v>0.2535</v>
      </c>
      <c r="AY70">
        <v>-1.0496000000000001</v>
      </c>
      <c r="AZ70">
        <v>-3.7679999999999998</v>
      </c>
      <c r="BA70">
        <v>0.98029999999999995</v>
      </c>
      <c r="BB70">
        <v>1.3613</v>
      </c>
      <c r="BC70">
        <v>-2.2761</v>
      </c>
      <c r="BD70">
        <v>-3.0996000000000001</v>
      </c>
      <c r="BE70">
        <v>-4.4679000000000002</v>
      </c>
      <c r="BF70">
        <v>-3.5</v>
      </c>
      <c r="BG70" t="s">
        <v>93</v>
      </c>
      <c r="BH70" s="1">
        <v>0</v>
      </c>
      <c r="BI70" s="1">
        <v>0.45748</v>
      </c>
      <c r="BJ70" s="1">
        <v>3.9507000000000002E-4</v>
      </c>
    </row>
    <row r="71" spans="1:62" x14ac:dyDescent="0.25">
      <c r="C71">
        <v>3</v>
      </c>
      <c r="D71" t="s">
        <v>97</v>
      </c>
      <c r="E71">
        <v>18</v>
      </c>
      <c r="F71">
        <v>-99</v>
      </c>
      <c r="G71">
        <v>0</v>
      </c>
      <c r="H71">
        <v>1</v>
      </c>
      <c r="I71">
        <v>8.8789700000000007</v>
      </c>
      <c r="J71">
        <v>9.8495799999999996</v>
      </c>
      <c r="K71">
        <v>30.2</v>
      </c>
      <c r="L71">
        <v>7.7037900000000003E-3</v>
      </c>
      <c r="M71">
        <v>5.4376199999999998E-3</v>
      </c>
      <c r="N71" s="1">
        <v>1.30874E-17</v>
      </c>
      <c r="O71" s="1">
        <v>1.32308E-13</v>
      </c>
      <c r="P71" s="1">
        <v>4.2412999999999999E-3</v>
      </c>
      <c r="Q71" s="1">
        <v>7.1625999999999995E-5</v>
      </c>
      <c r="R71" s="1">
        <v>4.3332000000000003E-6</v>
      </c>
      <c r="S71" s="1">
        <v>4.0004E-4</v>
      </c>
      <c r="T71" s="1">
        <v>2.2727000000000001E-5</v>
      </c>
      <c r="U71" s="1">
        <v>5.0216000000000002E-5</v>
      </c>
      <c r="V71" s="1">
        <v>0</v>
      </c>
      <c r="W71" s="1">
        <v>4.1044000000000002E-5</v>
      </c>
      <c r="X71" s="1">
        <v>5.5639E-5</v>
      </c>
      <c r="Y71" s="1">
        <v>0</v>
      </c>
      <c r="Z71" s="1">
        <v>7.9920000000000002E-4</v>
      </c>
      <c r="AA71" s="1">
        <v>3.5516999999999998E-6</v>
      </c>
      <c r="AB71" s="1">
        <v>3.6488999999999998E-7</v>
      </c>
      <c r="AC71" s="1">
        <v>3.0949E-7</v>
      </c>
      <c r="AD71" s="1">
        <v>3.4600000000000001E-4</v>
      </c>
      <c r="AE71" s="1">
        <v>1.5335999999999999E-7</v>
      </c>
      <c r="AF71" s="1">
        <v>1.8599E-6</v>
      </c>
      <c r="AG71" s="1">
        <v>2.8518000000000002E-7</v>
      </c>
      <c r="AH71" s="1">
        <v>1.5405000000000001E-7</v>
      </c>
      <c r="AI71" s="1">
        <v>1.1221E-4</v>
      </c>
      <c r="AJ71" s="1">
        <v>1.1564E-5</v>
      </c>
      <c r="AK71" s="1">
        <v>3.5558999999999999E-3</v>
      </c>
      <c r="AL71" s="1">
        <v>1.6645000000000001E-4</v>
      </c>
      <c r="AM71">
        <v>-10.9298</v>
      </c>
      <c r="AN71">
        <v>3.0703</v>
      </c>
      <c r="AO71">
        <v>2.9022000000000001</v>
      </c>
      <c r="AP71">
        <v>8.1118000000000006</v>
      </c>
      <c r="AQ71">
        <v>7.1212</v>
      </c>
      <c r="AR71">
        <v>6.3978999999999999</v>
      </c>
      <c r="AS71">
        <v>3.5184000000000002</v>
      </c>
      <c r="AT71">
        <v>9.8254999999999999</v>
      </c>
      <c r="AU71">
        <v>3.1238999999999999</v>
      </c>
      <c r="AV71">
        <v>-14.402100000000001</v>
      </c>
      <c r="AW71">
        <v>1.0170999999999999</v>
      </c>
      <c r="AX71">
        <v>0.14580000000000001</v>
      </c>
      <c r="AY71">
        <v>1.323</v>
      </c>
      <c r="AZ71">
        <v>-1.288</v>
      </c>
      <c r="BA71">
        <v>0.87190000000000001</v>
      </c>
      <c r="BB71">
        <v>1.3268</v>
      </c>
      <c r="BC71">
        <v>3.0716000000000001</v>
      </c>
      <c r="BD71">
        <v>-0.55149999999999999</v>
      </c>
      <c r="BE71">
        <v>-8.3671000000000006</v>
      </c>
      <c r="BF71">
        <v>-3.5</v>
      </c>
      <c r="BG71" t="s">
        <v>94</v>
      </c>
      <c r="BH71" s="1">
        <v>0</v>
      </c>
      <c r="BI71" s="1">
        <v>0.45162999999999998</v>
      </c>
      <c r="BJ71" s="1">
        <v>3.8557000000000001E-4</v>
      </c>
    </row>
    <row r="72" spans="1:62" x14ac:dyDescent="0.25">
      <c r="C72">
        <v>3</v>
      </c>
      <c r="D72" t="s">
        <v>97</v>
      </c>
      <c r="E72">
        <v>19</v>
      </c>
      <c r="F72">
        <v>-99</v>
      </c>
      <c r="G72">
        <v>0</v>
      </c>
      <c r="H72">
        <v>1</v>
      </c>
      <c r="I72">
        <v>8.9179999999999993</v>
      </c>
      <c r="J72">
        <v>9.7761300000000002</v>
      </c>
      <c r="K72">
        <v>30.9</v>
      </c>
      <c r="L72">
        <v>8.5959399999999998E-3</v>
      </c>
      <c r="M72">
        <v>5.9653700000000002E-3</v>
      </c>
      <c r="N72" s="1">
        <v>3.3572200000000001E-17</v>
      </c>
      <c r="O72" s="1">
        <v>3.0629100000000002E-13</v>
      </c>
      <c r="P72" s="1">
        <v>4.9290999999999996E-3</v>
      </c>
      <c r="Q72" s="1">
        <v>7.4414999999999998E-6</v>
      </c>
      <c r="R72" s="1">
        <v>1.7929E-6</v>
      </c>
      <c r="S72" s="1">
        <v>3.6460000000000003E-4</v>
      </c>
      <c r="T72" s="1">
        <v>2.5785000000000001E-5</v>
      </c>
      <c r="U72" s="1">
        <v>5.1372999999999998E-5</v>
      </c>
      <c r="V72" s="1">
        <v>0</v>
      </c>
      <c r="W72" s="1">
        <v>4.2419999999999997E-5</v>
      </c>
      <c r="X72" s="1">
        <v>5.5467999999999998E-5</v>
      </c>
      <c r="Y72" s="1">
        <v>0</v>
      </c>
      <c r="Z72" s="1">
        <v>9.9233000000000003E-4</v>
      </c>
      <c r="AA72" s="1">
        <v>2.9606999999999999E-6</v>
      </c>
      <c r="AB72" s="1">
        <v>1.2625999999999999E-7</v>
      </c>
      <c r="AC72" s="1">
        <v>8.3707999999999997E-10</v>
      </c>
      <c r="AD72" s="1">
        <v>1.2085E-4</v>
      </c>
      <c r="AE72" s="1">
        <v>7.0197000000000003E-8</v>
      </c>
      <c r="AF72" s="1">
        <v>3.1646000000000002E-7</v>
      </c>
      <c r="AG72" s="1">
        <v>1.5965999999999999E-7</v>
      </c>
      <c r="AH72" s="1">
        <v>1.1818E-7</v>
      </c>
      <c r="AI72" s="1">
        <v>4.2122000000000001E-5</v>
      </c>
      <c r="AJ72" s="1">
        <v>1.3348E-5</v>
      </c>
      <c r="AK72" s="1">
        <v>3.8631999999999998E-3</v>
      </c>
      <c r="AL72" s="1">
        <v>2.0236000000000001E-4</v>
      </c>
      <c r="AM72">
        <v>-11.330500000000001</v>
      </c>
      <c r="AN72">
        <v>2.6396999999999999</v>
      </c>
      <c r="AO72">
        <v>2.9251</v>
      </c>
      <c r="AP72">
        <v>7.6722999999999999</v>
      </c>
      <c r="AQ72">
        <v>4.5980999999999996</v>
      </c>
      <c r="AR72">
        <v>5.5571000000000002</v>
      </c>
      <c r="AS72">
        <v>3.5442</v>
      </c>
      <c r="AT72">
        <v>8.5452999999999992</v>
      </c>
      <c r="AU72">
        <v>3.1509</v>
      </c>
      <c r="AV72">
        <v>-15.0281</v>
      </c>
      <c r="AW72">
        <v>1.0385</v>
      </c>
      <c r="AX72">
        <v>0.16470000000000001</v>
      </c>
      <c r="AY72">
        <v>1.0347999999999999</v>
      </c>
      <c r="AZ72">
        <v>-1.5935999999999999</v>
      </c>
      <c r="BA72">
        <v>0.89329999999999998</v>
      </c>
      <c r="BB72">
        <v>1.4370000000000001</v>
      </c>
      <c r="BC72">
        <v>-0.68920000000000003</v>
      </c>
      <c r="BD72">
        <v>-3.0937999999999999</v>
      </c>
      <c r="BE72">
        <v>-8.7969000000000008</v>
      </c>
      <c r="BF72">
        <v>-3.5</v>
      </c>
      <c r="BG72" t="s">
        <v>95</v>
      </c>
      <c r="BH72" s="1">
        <v>0</v>
      </c>
      <c r="BI72" s="1">
        <v>0.46711000000000003</v>
      </c>
      <c r="BJ72" s="1">
        <v>4.3022999999999998E-4</v>
      </c>
    </row>
    <row r="73" spans="1:62" x14ac:dyDescent="0.25">
      <c r="C73">
        <v>3</v>
      </c>
      <c r="D73" t="s">
        <v>97</v>
      </c>
      <c r="E73">
        <v>20</v>
      </c>
      <c r="F73">
        <v>-99</v>
      </c>
      <c r="G73">
        <v>0</v>
      </c>
      <c r="H73">
        <v>1</v>
      </c>
      <c r="I73">
        <v>8.9275800000000007</v>
      </c>
      <c r="J73">
        <v>9.8146799999999992</v>
      </c>
      <c r="K73">
        <v>30.3</v>
      </c>
      <c r="L73">
        <v>7.5298600000000002E-3</v>
      </c>
      <c r="M73">
        <v>6.8552300000000004E-3</v>
      </c>
      <c r="N73" s="1">
        <v>-1.25192E-17</v>
      </c>
      <c r="O73" s="1">
        <v>-1.19747E-13</v>
      </c>
      <c r="P73" s="1">
        <v>2.4788000000000002E-3</v>
      </c>
      <c r="Q73" s="1">
        <v>5.5636999999999998E-6</v>
      </c>
      <c r="R73" s="1">
        <v>1.2299999999999999E-8</v>
      </c>
      <c r="S73" s="1">
        <v>1.8537E-3</v>
      </c>
      <c r="T73" s="1">
        <v>2.6253000000000001E-5</v>
      </c>
      <c r="U73" s="1">
        <v>4.1470000000000001E-5</v>
      </c>
      <c r="V73" s="1">
        <v>0</v>
      </c>
      <c r="W73" s="1">
        <v>0</v>
      </c>
      <c r="X73" s="1">
        <v>5.6745E-5</v>
      </c>
      <c r="Y73" s="1">
        <v>1.2705999999999999E-4</v>
      </c>
      <c r="Z73" s="1">
        <v>4.8670000000000001E-4</v>
      </c>
      <c r="AA73" s="1">
        <v>1.4493E-6</v>
      </c>
      <c r="AB73" s="1">
        <v>3.2124000000000002E-10</v>
      </c>
      <c r="AC73" s="1">
        <v>8.3706E-10</v>
      </c>
      <c r="AD73" s="1">
        <v>5.6663000000000004E-10</v>
      </c>
      <c r="AE73" s="1">
        <v>7.6096999999999996E-8</v>
      </c>
      <c r="AF73" s="1">
        <v>1.2045E-7</v>
      </c>
      <c r="AG73" s="1">
        <v>2.1703000000000001E-7</v>
      </c>
      <c r="AH73" s="1">
        <v>4.1982999999999999E-10</v>
      </c>
      <c r="AI73" s="1">
        <v>1.1488000000000001E-5</v>
      </c>
      <c r="AJ73" s="1">
        <v>1.3144E-5</v>
      </c>
      <c r="AK73" s="1">
        <v>4.006E-3</v>
      </c>
      <c r="AL73" s="1">
        <v>2.1557999999999999E-4</v>
      </c>
      <c r="AM73">
        <v>-16.734500000000001</v>
      </c>
      <c r="AN73">
        <v>-2.72</v>
      </c>
      <c r="AO73">
        <v>2.6303000000000001</v>
      </c>
      <c r="AP73">
        <v>2.3201999999999998</v>
      </c>
      <c r="AQ73">
        <v>4.5868000000000002</v>
      </c>
      <c r="AR73">
        <v>3.8647</v>
      </c>
      <c r="AS73">
        <v>3.2469000000000001</v>
      </c>
      <c r="AT73">
        <v>-7.5622999999999996</v>
      </c>
      <c r="AU73">
        <v>2.8525999999999998</v>
      </c>
      <c r="AV73">
        <v>-15.1416</v>
      </c>
      <c r="AW73">
        <v>1.7327999999999999</v>
      </c>
      <c r="AX73">
        <v>0.86109999999999998</v>
      </c>
      <c r="AY73">
        <v>-0.4582</v>
      </c>
      <c r="AZ73">
        <v>-3.7843</v>
      </c>
      <c r="BA73">
        <v>1.5875999999999999</v>
      </c>
      <c r="BB73">
        <v>0.86409999999999998</v>
      </c>
      <c r="BC73">
        <v>-3.2292000000000001</v>
      </c>
      <c r="BD73">
        <v>-3.1259000000000001</v>
      </c>
      <c r="BE73">
        <v>-14.1759</v>
      </c>
      <c r="BF73">
        <v>-3.5</v>
      </c>
      <c r="BG73" t="s">
        <v>96</v>
      </c>
      <c r="BH73" s="1">
        <v>0</v>
      </c>
      <c r="BI73" s="1">
        <v>0.46304000000000001</v>
      </c>
      <c r="BJ73" s="1">
        <v>3.7687000000000002E-4</v>
      </c>
    </row>
    <row r="78" spans="1:62" ht="15.75" x14ac:dyDescent="0.25">
      <c r="D78" s="2" t="s">
        <v>152</v>
      </c>
      <c r="E78" s="2" t="s">
        <v>153</v>
      </c>
      <c r="I78" t="s">
        <v>40</v>
      </c>
      <c r="J78" t="s">
        <v>42</v>
      </c>
      <c r="K78" t="s">
        <v>44</v>
      </c>
      <c r="L78" t="s">
        <v>46</v>
      </c>
      <c r="M78" t="s">
        <v>54</v>
      </c>
      <c r="N78" t="s">
        <v>58</v>
      </c>
      <c r="O78" t="s">
        <v>66</v>
      </c>
    </row>
    <row r="79" spans="1:62" ht="15.75" x14ac:dyDescent="0.25">
      <c r="A79">
        <v>10</v>
      </c>
      <c r="B79" s="25">
        <v>10</v>
      </c>
      <c r="C79">
        <v>1</v>
      </c>
      <c r="D79" s="25">
        <v>1</v>
      </c>
      <c r="E79" s="3" t="s">
        <v>154</v>
      </c>
      <c r="I79">
        <v>5.6129000000000003E-10</v>
      </c>
      <c r="J79">
        <v>1.1255E-7</v>
      </c>
      <c r="K79">
        <v>0</v>
      </c>
      <c r="L79">
        <v>4.9876E-3</v>
      </c>
      <c r="M79">
        <v>1.8025999999999999E-3</v>
      </c>
      <c r="N79">
        <v>0</v>
      </c>
      <c r="O79">
        <v>1.7333999999999999E-7</v>
      </c>
    </row>
    <row r="80" spans="1:62" ht="15.75" x14ac:dyDescent="0.25">
      <c r="A80">
        <v>10</v>
      </c>
      <c r="B80" s="26"/>
      <c r="C80">
        <v>2</v>
      </c>
      <c r="D80" s="26"/>
      <c r="E80" s="4" t="s">
        <v>155</v>
      </c>
      <c r="I80">
        <v>1.3814E-5</v>
      </c>
      <c r="J80">
        <v>8.3741999999999999E-10</v>
      </c>
      <c r="K80">
        <v>0</v>
      </c>
      <c r="L80">
        <v>3.7377000000000001E-3</v>
      </c>
      <c r="M80">
        <v>1.4760000000000001E-3</v>
      </c>
      <c r="N80">
        <v>0</v>
      </c>
      <c r="O80">
        <v>0</v>
      </c>
    </row>
    <row r="81" spans="1:15" ht="15.75" x14ac:dyDescent="0.25">
      <c r="A81">
        <v>10</v>
      </c>
      <c r="B81" s="26"/>
      <c r="C81">
        <v>3</v>
      </c>
      <c r="D81" s="26"/>
      <c r="E81" s="4" t="s">
        <v>156</v>
      </c>
      <c r="I81">
        <v>4.6622E-7</v>
      </c>
      <c r="J81">
        <v>8.3747999999999999E-10</v>
      </c>
      <c r="K81">
        <v>0</v>
      </c>
      <c r="L81">
        <v>4.8316000000000001E-3</v>
      </c>
      <c r="M81">
        <v>1.4071000000000001E-3</v>
      </c>
      <c r="N81">
        <v>0</v>
      </c>
      <c r="O81">
        <v>0</v>
      </c>
    </row>
    <row r="82" spans="1:15" ht="15.75" x14ac:dyDescent="0.25">
      <c r="A82">
        <v>10</v>
      </c>
      <c r="B82" s="27"/>
      <c r="C82">
        <v>4</v>
      </c>
      <c r="D82" s="27"/>
      <c r="E82" s="5" t="s">
        <v>157</v>
      </c>
      <c r="I82">
        <v>4.4336999999999996E-6</v>
      </c>
      <c r="J82">
        <v>8.3795999999999997E-10</v>
      </c>
      <c r="K82">
        <v>0</v>
      </c>
      <c r="L82">
        <v>7.2860000000000002E-6</v>
      </c>
      <c r="M82">
        <v>1.2711E-2</v>
      </c>
      <c r="N82">
        <v>1.2373E-6</v>
      </c>
      <c r="O82">
        <v>0</v>
      </c>
    </row>
    <row r="83" spans="1:15" ht="15.75" x14ac:dyDescent="0.25">
      <c r="A83">
        <v>20</v>
      </c>
      <c r="B83" s="25">
        <v>20</v>
      </c>
      <c r="C83">
        <v>5</v>
      </c>
      <c r="D83" s="25">
        <v>2</v>
      </c>
      <c r="E83" s="3" t="s">
        <v>154</v>
      </c>
      <c r="I83">
        <v>5.6336999999999999E-10</v>
      </c>
      <c r="J83">
        <v>8.3719999999999996E-10</v>
      </c>
      <c r="K83">
        <v>0</v>
      </c>
      <c r="L83">
        <v>2.3319E-3</v>
      </c>
      <c r="M83">
        <v>8.9725000000000004E-4</v>
      </c>
      <c r="N83">
        <v>0</v>
      </c>
      <c r="O83">
        <v>0</v>
      </c>
    </row>
    <row r="84" spans="1:15" ht="15.75" x14ac:dyDescent="0.25">
      <c r="A84">
        <v>20</v>
      </c>
      <c r="B84" s="26"/>
      <c r="C84">
        <v>6</v>
      </c>
      <c r="D84" s="26"/>
      <c r="E84" s="4" t="s">
        <v>155</v>
      </c>
      <c r="I84">
        <v>4.1075000000000002E-5</v>
      </c>
      <c r="J84">
        <v>1.0959E-7</v>
      </c>
      <c r="K84">
        <v>0</v>
      </c>
      <c r="L84">
        <v>2.4691000000000001E-3</v>
      </c>
      <c r="M84">
        <v>1.0943999999999999E-3</v>
      </c>
      <c r="N84">
        <v>0</v>
      </c>
      <c r="O84">
        <v>9.0217000000000006E-8</v>
      </c>
    </row>
    <row r="85" spans="1:15" ht="15.75" x14ac:dyDescent="0.25">
      <c r="A85">
        <v>20</v>
      </c>
      <c r="B85" s="26"/>
      <c r="C85">
        <v>7</v>
      </c>
      <c r="D85" s="26"/>
      <c r="E85" s="4" t="s">
        <v>156</v>
      </c>
      <c r="I85">
        <v>1.5994999999999998E-5</v>
      </c>
      <c r="J85">
        <v>8.3718999999999998E-10</v>
      </c>
      <c r="K85">
        <v>0</v>
      </c>
      <c r="L85">
        <v>1.8542999999999999E-3</v>
      </c>
      <c r="M85">
        <v>1.0012E-3</v>
      </c>
      <c r="N85">
        <v>5.7578000000000004E-7</v>
      </c>
      <c r="O85">
        <v>0</v>
      </c>
    </row>
    <row r="86" spans="1:15" ht="15.75" x14ac:dyDescent="0.25">
      <c r="A86">
        <v>20</v>
      </c>
      <c r="B86" s="27"/>
      <c r="C86">
        <v>8</v>
      </c>
      <c r="D86" s="27"/>
      <c r="E86" s="5" t="s">
        <v>157</v>
      </c>
      <c r="I86">
        <v>4.6933999999999998E-6</v>
      </c>
      <c r="J86">
        <v>8.3759E-10</v>
      </c>
      <c r="K86">
        <v>0</v>
      </c>
      <c r="L86">
        <v>2.3937000000000001E-6</v>
      </c>
      <c r="M86">
        <v>1.2423999999999999E-2</v>
      </c>
      <c r="N86">
        <v>9.1801E-7</v>
      </c>
      <c r="O86">
        <v>0</v>
      </c>
    </row>
    <row r="87" spans="1:15" ht="15.75" x14ac:dyDescent="0.25">
      <c r="A87">
        <v>30</v>
      </c>
      <c r="B87" s="25">
        <v>30</v>
      </c>
      <c r="C87">
        <v>9</v>
      </c>
      <c r="D87" s="25">
        <v>3</v>
      </c>
      <c r="E87" s="3" t="s">
        <v>154</v>
      </c>
      <c r="I87">
        <v>1.2208E-6</v>
      </c>
      <c r="J87">
        <v>1.2727E-7</v>
      </c>
      <c r="K87">
        <v>0</v>
      </c>
      <c r="L87">
        <v>1.2604000000000001E-3</v>
      </c>
      <c r="M87">
        <v>9.4430999999999996E-4</v>
      </c>
      <c r="N87">
        <v>0</v>
      </c>
      <c r="O87">
        <v>1.4345999999999999E-7</v>
      </c>
    </row>
    <row r="88" spans="1:15" ht="15.75" x14ac:dyDescent="0.25">
      <c r="A88">
        <v>30</v>
      </c>
      <c r="B88" s="26"/>
      <c r="C88">
        <v>10</v>
      </c>
      <c r="D88" s="26"/>
      <c r="E88" s="4" t="s">
        <v>155</v>
      </c>
      <c r="I88">
        <v>1.7946999999999999E-4</v>
      </c>
      <c r="J88">
        <v>1.2055E-7</v>
      </c>
      <c r="K88">
        <v>0</v>
      </c>
      <c r="L88">
        <v>1.3468E-3</v>
      </c>
      <c r="M88">
        <v>9.6274999999999996E-4</v>
      </c>
      <c r="N88">
        <v>7.0457999999999997E-7</v>
      </c>
      <c r="O88">
        <v>0</v>
      </c>
    </row>
    <row r="89" spans="1:15" ht="15.75" x14ac:dyDescent="0.25">
      <c r="A89">
        <v>30</v>
      </c>
      <c r="B89" s="26"/>
      <c r="C89">
        <v>11</v>
      </c>
      <c r="D89" s="26"/>
      <c r="E89" s="4" t="s">
        <v>156</v>
      </c>
      <c r="I89">
        <v>6.1342999999999999E-5</v>
      </c>
      <c r="J89">
        <v>8.3712E-10</v>
      </c>
      <c r="K89">
        <v>0</v>
      </c>
      <c r="L89">
        <v>1.3730999999999999E-3</v>
      </c>
      <c r="M89">
        <v>1.0386E-3</v>
      </c>
      <c r="N89">
        <v>1.4998E-6</v>
      </c>
      <c r="O89">
        <v>0</v>
      </c>
    </row>
    <row r="90" spans="1:15" ht="15.75" x14ac:dyDescent="0.25">
      <c r="A90">
        <v>30</v>
      </c>
      <c r="B90" s="27"/>
      <c r="C90">
        <v>12</v>
      </c>
      <c r="D90" s="27"/>
      <c r="E90" s="5" t="s">
        <v>157</v>
      </c>
      <c r="I90">
        <v>7.8322999999999995E-7</v>
      </c>
      <c r="J90">
        <v>8.3712999999999998E-10</v>
      </c>
      <c r="K90">
        <v>7.0562999999999995E-5</v>
      </c>
      <c r="L90">
        <v>1.8173999999999999E-5</v>
      </c>
      <c r="M90">
        <v>2.4523000000000001E-3</v>
      </c>
      <c r="N90">
        <v>0</v>
      </c>
      <c r="O90">
        <v>0</v>
      </c>
    </row>
    <row r="91" spans="1:15" ht="15.75" x14ac:dyDescent="0.25">
      <c r="A91">
        <v>40</v>
      </c>
      <c r="B91" s="25">
        <v>40</v>
      </c>
      <c r="C91">
        <v>13</v>
      </c>
      <c r="D91" s="25">
        <v>4</v>
      </c>
      <c r="E91" s="3" t="s">
        <v>154</v>
      </c>
      <c r="I91">
        <v>2.6309000000000001E-6</v>
      </c>
      <c r="J91">
        <v>8.7808000000000001E-8</v>
      </c>
      <c r="K91">
        <v>8.8656E-5</v>
      </c>
      <c r="L91">
        <v>7.6099999999999996E-4</v>
      </c>
      <c r="M91">
        <v>6.7871999999999995E-4</v>
      </c>
      <c r="N91">
        <v>0</v>
      </c>
      <c r="O91">
        <v>8.3134999999999996E-8</v>
      </c>
    </row>
    <row r="92" spans="1:15" ht="15.75" x14ac:dyDescent="0.25">
      <c r="A92">
        <v>40</v>
      </c>
      <c r="B92" s="26"/>
      <c r="C92">
        <v>14</v>
      </c>
      <c r="D92" s="26"/>
      <c r="E92" s="4" t="s">
        <v>155</v>
      </c>
      <c r="I92">
        <v>3.1430999999999999E-4</v>
      </c>
      <c r="J92">
        <v>3.1095000000000001E-7</v>
      </c>
      <c r="K92">
        <v>0</v>
      </c>
      <c r="L92">
        <v>9.4129000000000001E-4</v>
      </c>
      <c r="M92">
        <v>3.5963999999999999E-4</v>
      </c>
      <c r="N92">
        <v>5.2148999999999998E-6</v>
      </c>
      <c r="O92">
        <v>4.9525000000000002E-8</v>
      </c>
    </row>
    <row r="93" spans="1:15" ht="15.75" x14ac:dyDescent="0.25">
      <c r="A93">
        <v>40</v>
      </c>
      <c r="B93" s="26"/>
      <c r="C93">
        <v>15</v>
      </c>
      <c r="D93" s="26"/>
      <c r="E93" s="4" t="s">
        <v>156</v>
      </c>
      <c r="I93">
        <v>6.0785999999999997E-5</v>
      </c>
      <c r="J93">
        <v>8.3708999999999995E-10</v>
      </c>
      <c r="K93">
        <v>5.0844000000000003E-5</v>
      </c>
      <c r="L93">
        <v>8.6180000000000002E-4</v>
      </c>
      <c r="M93">
        <v>6.3823999999999999E-4</v>
      </c>
      <c r="N93">
        <v>0</v>
      </c>
      <c r="O93">
        <v>0</v>
      </c>
    </row>
    <row r="94" spans="1:15" ht="15.75" x14ac:dyDescent="0.25">
      <c r="A94">
        <v>40</v>
      </c>
      <c r="B94" s="27"/>
      <c r="C94">
        <v>16</v>
      </c>
      <c r="D94" s="27"/>
      <c r="E94" s="5" t="s">
        <v>157</v>
      </c>
      <c r="I94">
        <v>5.636E-10</v>
      </c>
      <c r="J94">
        <v>1.1981000000000001E-7</v>
      </c>
      <c r="K94">
        <v>3.1495000000000003E-5</v>
      </c>
      <c r="L94">
        <v>3.2200000000000002E-4</v>
      </c>
      <c r="M94">
        <v>1.4101000000000001E-3</v>
      </c>
      <c r="N94">
        <v>0</v>
      </c>
      <c r="O94">
        <v>4.6741000000000001E-8</v>
      </c>
    </row>
    <row r="95" spans="1:15" ht="15.75" x14ac:dyDescent="0.25">
      <c r="A95">
        <v>50</v>
      </c>
      <c r="B95" s="26">
        <v>50</v>
      </c>
      <c r="C95">
        <v>17</v>
      </c>
      <c r="D95" s="26">
        <v>5</v>
      </c>
      <c r="E95" s="4" t="s">
        <v>154</v>
      </c>
      <c r="I95">
        <v>8.7612000000000001E-6</v>
      </c>
      <c r="J95">
        <v>0</v>
      </c>
      <c r="K95">
        <v>5.2073000000000001E-5</v>
      </c>
      <c r="L95">
        <v>7.2480000000000005E-4</v>
      </c>
      <c r="M95">
        <v>4.1912999999999998E-4</v>
      </c>
      <c r="N95">
        <v>0</v>
      </c>
      <c r="O95">
        <v>0</v>
      </c>
    </row>
    <row r="96" spans="1:15" ht="15.75" x14ac:dyDescent="0.25">
      <c r="A96">
        <v>50</v>
      </c>
      <c r="B96" s="26"/>
      <c r="C96">
        <v>18</v>
      </c>
      <c r="D96" s="26"/>
      <c r="E96" s="4" t="s">
        <v>155</v>
      </c>
      <c r="I96">
        <v>3.4600000000000001E-4</v>
      </c>
      <c r="J96">
        <v>3.0949E-7</v>
      </c>
      <c r="K96">
        <v>0</v>
      </c>
      <c r="L96">
        <v>7.9894999999999999E-4</v>
      </c>
      <c r="M96">
        <v>3.6351999999999999E-4</v>
      </c>
      <c r="N96">
        <v>2.4615999999999999E-6</v>
      </c>
      <c r="O96">
        <v>2.8570000000000002E-7</v>
      </c>
    </row>
    <row r="97" spans="1:15" ht="15.75" x14ac:dyDescent="0.25">
      <c r="A97">
        <v>50</v>
      </c>
      <c r="B97" s="26"/>
      <c r="C97">
        <v>19</v>
      </c>
      <c r="D97" s="26"/>
      <c r="E97" s="4" t="s">
        <v>156</v>
      </c>
      <c r="I97">
        <v>1.2085E-4</v>
      </c>
      <c r="J97">
        <v>8.3706E-10</v>
      </c>
      <c r="K97">
        <v>0</v>
      </c>
      <c r="L97">
        <v>9.9201999999999992E-4</v>
      </c>
      <c r="M97">
        <v>3.3611999999999997E-4</v>
      </c>
      <c r="N97">
        <v>3.0214999999999999E-7</v>
      </c>
      <c r="O97">
        <v>0</v>
      </c>
    </row>
    <row r="98" spans="1:15" ht="15.75" x14ac:dyDescent="0.25">
      <c r="A98">
        <v>50</v>
      </c>
      <c r="B98" s="27"/>
      <c r="C98">
        <v>20</v>
      </c>
      <c r="D98" s="27"/>
      <c r="E98" s="5" t="s">
        <v>157</v>
      </c>
      <c r="I98">
        <v>5.6416000000000005E-10</v>
      </c>
      <c r="J98">
        <v>8.3704000000000004E-10</v>
      </c>
      <c r="K98">
        <v>0</v>
      </c>
      <c r="L98">
        <v>4.8655999999999998E-4</v>
      </c>
      <c r="M98">
        <v>1.7638E-3</v>
      </c>
      <c r="N98">
        <v>0</v>
      </c>
      <c r="O98">
        <v>0</v>
      </c>
    </row>
    <row r="99" spans="1:15" x14ac:dyDescent="0.25">
      <c r="C99" t="s">
        <v>158</v>
      </c>
    </row>
    <row r="100" spans="1:15" x14ac:dyDescent="0.25">
      <c r="C100">
        <v>10</v>
      </c>
    </row>
    <row r="101" spans="1:15" x14ac:dyDescent="0.25">
      <c r="C101">
        <v>20</v>
      </c>
    </row>
    <row r="102" spans="1:15" ht="15.75" x14ac:dyDescent="0.25">
      <c r="C102">
        <v>30</v>
      </c>
      <c r="E102" s="6" t="s">
        <v>152</v>
      </c>
      <c r="F102" s="2" t="s">
        <v>153</v>
      </c>
    </row>
    <row r="103" spans="1:15" ht="15.75" x14ac:dyDescent="0.25">
      <c r="C103">
        <v>40</v>
      </c>
      <c r="E103" s="25">
        <v>1</v>
      </c>
      <c r="F103" s="4" t="s">
        <v>154</v>
      </c>
    </row>
    <row r="104" spans="1:15" ht="15.75" x14ac:dyDescent="0.25">
      <c r="C104">
        <v>50</v>
      </c>
      <c r="E104" s="26"/>
      <c r="F104" s="4" t="s">
        <v>155</v>
      </c>
    </row>
    <row r="105" spans="1:15" ht="15.75" x14ac:dyDescent="0.25">
      <c r="E105" s="26"/>
      <c r="F105" s="4" t="s">
        <v>156</v>
      </c>
    </row>
    <row r="106" spans="1:15" ht="15.75" x14ac:dyDescent="0.25">
      <c r="E106" s="26"/>
      <c r="F106" s="4" t="s">
        <v>157</v>
      </c>
    </row>
    <row r="107" spans="1:15" ht="15.75" x14ac:dyDescent="0.25">
      <c r="E107" s="25">
        <v>2</v>
      </c>
      <c r="F107" s="3" t="s">
        <v>154</v>
      </c>
    </row>
    <row r="108" spans="1:15" ht="15.75" x14ac:dyDescent="0.25">
      <c r="E108" s="26"/>
      <c r="F108" s="4" t="s">
        <v>155</v>
      </c>
    </row>
    <row r="109" spans="1:15" ht="15.75" x14ac:dyDescent="0.25">
      <c r="E109" s="26"/>
      <c r="F109" s="4" t="s">
        <v>156</v>
      </c>
    </row>
    <row r="110" spans="1:15" ht="15.75" x14ac:dyDescent="0.25">
      <c r="E110" s="26"/>
      <c r="F110" s="4" t="s">
        <v>157</v>
      </c>
    </row>
    <row r="111" spans="1:15" ht="15.75" x14ac:dyDescent="0.25">
      <c r="E111" s="25">
        <v>3</v>
      </c>
      <c r="F111" s="3" t="s">
        <v>154</v>
      </c>
    </row>
    <row r="112" spans="1:15" ht="15.75" x14ac:dyDescent="0.25">
      <c r="E112" s="26"/>
      <c r="F112" s="4" t="s">
        <v>155</v>
      </c>
    </row>
    <row r="113" spans="5:6" ht="15.75" x14ac:dyDescent="0.25">
      <c r="E113" s="26"/>
      <c r="F113" s="4" t="s">
        <v>156</v>
      </c>
    </row>
    <row r="114" spans="5:6" ht="15.75" x14ac:dyDescent="0.25">
      <c r="E114" s="26"/>
      <c r="F114" s="4" t="s">
        <v>157</v>
      </c>
    </row>
    <row r="115" spans="5:6" ht="15.75" x14ac:dyDescent="0.25">
      <c r="E115" s="25">
        <v>4</v>
      </c>
      <c r="F115" s="3" t="s">
        <v>154</v>
      </c>
    </row>
    <row r="116" spans="5:6" ht="15.75" x14ac:dyDescent="0.25">
      <c r="E116" s="26"/>
      <c r="F116" s="4" t="s">
        <v>155</v>
      </c>
    </row>
    <row r="117" spans="5:6" ht="15.75" x14ac:dyDescent="0.25">
      <c r="E117" s="26"/>
      <c r="F117" s="4" t="s">
        <v>156</v>
      </c>
    </row>
    <row r="118" spans="5:6" ht="15.75" x14ac:dyDescent="0.25">
      <c r="E118" s="27"/>
      <c r="F118" s="5" t="s">
        <v>157</v>
      </c>
    </row>
    <row r="119" spans="5:6" ht="15.75" x14ac:dyDescent="0.25">
      <c r="E119" s="25">
        <v>5</v>
      </c>
      <c r="F119" s="3" t="s">
        <v>154</v>
      </c>
    </row>
    <row r="120" spans="5:6" ht="15.75" x14ac:dyDescent="0.25">
      <c r="E120" s="26"/>
      <c r="F120" s="4" t="s">
        <v>155</v>
      </c>
    </row>
    <row r="121" spans="5:6" ht="15.75" x14ac:dyDescent="0.25">
      <c r="E121" s="26"/>
      <c r="F121" s="4" t="s">
        <v>156</v>
      </c>
    </row>
    <row r="122" spans="5:6" ht="15.75" x14ac:dyDescent="0.25">
      <c r="E122" s="27"/>
      <c r="F122" s="5" t="s">
        <v>157</v>
      </c>
    </row>
    <row r="129" spans="4:11" x14ac:dyDescent="0.25">
      <c r="E129" t="s">
        <v>40</v>
      </c>
      <c r="F129" t="s">
        <v>42</v>
      </c>
      <c r="G129" t="s">
        <v>44</v>
      </c>
      <c r="H129" t="s">
        <v>46</v>
      </c>
      <c r="I129" t="s">
        <v>54</v>
      </c>
      <c r="J129" t="s">
        <v>58</v>
      </c>
      <c r="K129" t="s">
        <v>66</v>
      </c>
    </row>
    <row r="130" spans="4:11" x14ac:dyDescent="0.25">
      <c r="D130" t="s">
        <v>77</v>
      </c>
      <c r="E130">
        <v>5.6129000000000003E-10</v>
      </c>
      <c r="F130">
        <v>1.1255E-7</v>
      </c>
      <c r="G130">
        <v>0</v>
      </c>
      <c r="H130">
        <v>4.9876E-3</v>
      </c>
      <c r="I130">
        <v>1.8025999999999999E-3</v>
      </c>
      <c r="J130">
        <v>0</v>
      </c>
      <c r="K130">
        <v>1.7333999999999999E-7</v>
      </c>
    </row>
    <row r="131" spans="4:11" x14ac:dyDescent="0.25">
      <c r="D131" t="s">
        <v>78</v>
      </c>
      <c r="E131">
        <v>1.3814E-5</v>
      </c>
      <c r="F131">
        <v>8.3741999999999999E-10</v>
      </c>
      <c r="G131">
        <v>0</v>
      </c>
      <c r="H131">
        <v>3.7377000000000001E-3</v>
      </c>
      <c r="I131">
        <v>1.4760000000000001E-3</v>
      </c>
      <c r="J131">
        <v>0</v>
      </c>
      <c r="K131">
        <v>0</v>
      </c>
    </row>
    <row r="132" spans="4:11" x14ac:dyDescent="0.25">
      <c r="D132" t="s">
        <v>79</v>
      </c>
      <c r="E132">
        <v>4.6622E-7</v>
      </c>
      <c r="F132">
        <v>8.3747999999999999E-10</v>
      </c>
      <c r="G132">
        <v>0</v>
      </c>
      <c r="H132">
        <v>4.8316000000000001E-3</v>
      </c>
      <c r="I132">
        <v>1.4071000000000001E-3</v>
      </c>
      <c r="J132">
        <v>0</v>
      </c>
      <c r="K132">
        <v>0</v>
      </c>
    </row>
    <row r="133" spans="4:11" x14ac:dyDescent="0.25">
      <c r="D133" t="s">
        <v>80</v>
      </c>
      <c r="E133">
        <v>4.4336999999999996E-6</v>
      </c>
      <c r="F133">
        <v>8.3795999999999997E-10</v>
      </c>
      <c r="G133">
        <v>0</v>
      </c>
      <c r="H133">
        <v>7.2860000000000002E-6</v>
      </c>
      <c r="I133">
        <v>1.2711E-2</v>
      </c>
      <c r="J133">
        <v>1.2373E-6</v>
      </c>
      <c r="K133">
        <v>0</v>
      </c>
    </row>
    <row r="134" spans="4:11" x14ac:dyDescent="0.25">
      <c r="D134" t="s">
        <v>81</v>
      </c>
      <c r="E134">
        <v>5.6336999999999999E-10</v>
      </c>
      <c r="F134">
        <v>8.3719999999999996E-10</v>
      </c>
      <c r="G134">
        <v>0</v>
      </c>
      <c r="H134">
        <v>2.3319E-3</v>
      </c>
      <c r="I134">
        <v>8.9725000000000004E-4</v>
      </c>
      <c r="J134">
        <v>0</v>
      </c>
      <c r="K134">
        <v>0</v>
      </c>
    </row>
    <row r="135" spans="4:11" x14ac:dyDescent="0.25">
      <c r="D135" t="s">
        <v>82</v>
      </c>
      <c r="E135">
        <v>4.1075000000000002E-5</v>
      </c>
      <c r="F135">
        <v>1.0959E-7</v>
      </c>
      <c r="G135">
        <v>0</v>
      </c>
      <c r="H135">
        <v>2.4691000000000001E-3</v>
      </c>
      <c r="I135">
        <v>1.0943999999999999E-3</v>
      </c>
      <c r="J135">
        <v>0</v>
      </c>
      <c r="K135">
        <v>9.0217000000000006E-8</v>
      </c>
    </row>
    <row r="136" spans="4:11" x14ac:dyDescent="0.25">
      <c r="D136" t="s">
        <v>83</v>
      </c>
      <c r="E136">
        <v>1.5994999999999998E-5</v>
      </c>
      <c r="F136">
        <v>8.3718999999999998E-10</v>
      </c>
      <c r="G136">
        <v>0</v>
      </c>
      <c r="H136">
        <v>1.8542999999999999E-3</v>
      </c>
      <c r="I136">
        <v>1.0012E-3</v>
      </c>
      <c r="J136">
        <v>5.7578000000000004E-7</v>
      </c>
      <c r="K136">
        <v>0</v>
      </c>
    </row>
    <row r="137" spans="4:11" x14ac:dyDescent="0.25">
      <c r="D137" t="s">
        <v>84</v>
      </c>
      <c r="E137">
        <v>4.6933999999999998E-6</v>
      </c>
      <c r="F137">
        <v>8.3759E-10</v>
      </c>
      <c r="G137">
        <v>0</v>
      </c>
      <c r="H137">
        <v>2.3937000000000001E-6</v>
      </c>
      <c r="I137">
        <v>1.2423999999999999E-2</v>
      </c>
      <c r="J137">
        <v>9.1801E-7</v>
      </c>
      <c r="K137">
        <v>0</v>
      </c>
    </row>
    <row r="138" spans="4:11" x14ac:dyDescent="0.25">
      <c r="D138" t="s">
        <v>85</v>
      </c>
      <c r="E138">
        <v>1.2208E-6</v>
      </c>
      <c r="F138">
        <v>1.2727E-7</v>
      </c>
      <c r="G138">
        <v>0</v>
      </c>
      <c r="H138">
        <v>1.2604000000000001E-3</v>
      </c>
      <c r="I138">
        <v>9.4430999999999996E-4</v>
      </c>
      <c r="J138">
        <v>0</v>
      </c>
      <c r="K138">
        <v>1.4345999999999999E-7</v>
      </c>
    </row>
    <row r="139" spans="4:11" x14ac:dyDescent="0.25">
      <c r="D139" t="s">
        <v>86</v>
      </c>
      <c r="E139">
        <v>1.7946999999999999E-4</v>
      </c>
      <c r="F139">
        <v>1.2055E-7</v>
      </c>
      <c r="G139">
        <v>0</v>
      </c>
      <c r="H139">
        <v>1.3468E-3</v>
      </c>
      <c r="I139">
        <v>9.6274999999999996E-4</v>
      </c>
      <c r="J139">
        <v>7.0457999999999997E-7</v>
      </c>
      <c r="K139">
        <v>0</v>
      </c>
    </row>
    <row r="140" spans="4:11" x14ac:dyDescent="0.25">
      <c r="D140" t="s">
        <v>87</v>
      </c>
      <c r="E140">
        <v>6.1342999999999999E-5</v>
      </c>
      <c r="F140">
        <v>8.3712E-10</v>
      </c>
      <c r="G140">
        <v>0</v>
      </c>
      <c r="H140">
        <v>1.3730999999999999E-3</v>
      </c>
      <c r="I140">
        <v>1.0386E-3</v>
      </c>
      <c r="J140">
        <v>1.4998E-6</v>
      </c>
      <c r="K140">
        <v>0</v>
      </c>
    </row>
    <row r="141" spans="4:11" x14ac:dyDescent="0.25">
      <c r="D141" t="s">
        <v>88</v>
      </c>
      <c r="E141">
        <v>7.8322999999999995E-7</v>
      </c>
      <c r="F141">
        <v>8.3712999999999998E-10</v>
      </c>
      <c r="G141">
        <v>7.0562999999999995E-5</v>
      </c>
      <c r="H141">
        <v>1.8173999999999999E-5</v>
      </c>
      <c r="I141">
        <v>2.4523000000000001E-3</v>
      </c>
      <c r="J141">
        <v>0</v>
      </c>
      <c r="K141">
        <v>0</v>
      </c>
    </row>
    <row r="142" spans="4:11" x14ac:dyDescent="0.25">
      <c r="D142" t="s">
        <v>89</v>
      </c>
      <c r="E142">
        <v>2.6309000000000001E-6</v>
      </c>
      <c r="F142">
        <v>8.7808000000000001E-8</v>
      </c>
      <c r="G142">
        <v>8.8656E-5</v>
      </c>
      <c r="H142">
        <v>7.6099999999999996E-4</v>
      </c>
      <c r="I142">
        <v>6.7871999999999995E-4</v>
      </c>
      <c r="J142">
        <v>0</v>
      </c>
      <c r="K142">
        <v>8.3134999999999996E-8</v>
      </c>
    </row>
    <row r="143" spans="4:11" x14ac:dyDescent="0.25">
      <c r="D143" t="s">
        <v>90</v>
      </c>
      <c r="E143">
        <v>3.1430999999999999E-4</v>
      </c>
      <c r="F143">
        <v>3.1095000000000001E-7</v>
      </c>
      <c r="G143">
        <v>0</v>
      </c>
      <c r="H143">
        <v>9.4129000000000001E-4</v>
      </c>
      <c r="I143">
        <v>3.5963999999999999E-4</v>
      </c>
      <c r="J143">
        <v>5.2148999999999998E-6</v>
      </c>
      <c r="K143">
        <v>4.9525000000000002E-8</v>
      </c>
    </row>
    <row r="144" spans="4:11" x14ac:dyDescent="0.25">
      <c r="D144" t="s">
        <v>91</v>
      </c>
      <c r="E144">
        <v>6.0785999999999997E-5</v>
      </c>
      <c r="F144">
        <v>8.3708999999999995E-10</v>
      </c>
      <c r="G144">
        <v>5.0844000000000003E-5</v>
      </c>
      <c r="H144">
        <v>8.6180000000000002E-4</v>
      </c>
      <c r="I144">
        <v>6.3823999999999999E-4</v>
      </c>
      <c r="J144">
        <v>0</v>
      </c>
      <c r="K144">
        <v>0</v>
      </c>
    </row>
    <row r="145" spans="4:11" x14ac:dyDescent="0.25">
      <c r="D145" t="s">
        <v>92</v>
      </c>
      <c r="E145">
        <v>5.636E-10</v>
      </c>
      <c r="F145">
        <v>1.1981000000000001E-7</v>
      </c>
      <c r="G145">
        <v>3.1495000000000003E-5</v>
      </c>
      <c r="H145">
        <v>3.2200000000000002E-4</v>
      </c>
      <c r="I145">
        <v>1.4101000000000001E-3</v>
      </c>
      <c r="J145">
        <v>0</v>
      </c>
      <c r="K145">
        <v>4.6741000000000001E-8</v>
      </c>
    </row>
    <row r="146" spans="4:11" x14ac:dyDescent="0.25">
      <c r="D146" t="s">
        <v>93</v>
      </c>
      <c r="E146">
        <v>8.7612000000000001E-6</v>
      </c>
      <c r="F146">
        <v>0</v>
      </c>
      <c r="G146">
        <v>5.2073000000000001E-5</v>
      </c>
      <c r="H146">
        <v>7.2480000000000005E-4</v>
      </c>
      <c r="I146">
        <v>4.1912999999999998E-4</v>
      </c>
      <c r="J146">
        <v>0</v>
      </c>
      <c r="K146">
        <v>0</v>
      </c>
    </row>
    <row r="147" spans="4:11" x14ac:dyDescent="0.25">
      <c r="D147" t="s">
        <v>94</v>
      </c>
      <c r="E147">
        <v>3.4600000000000001E-4</v>
      </c>
      <c r="F147">
        <v>3.0949E-7</v>
      </c>
      <c r="G147">
        <v>0</v>
      </c>
      <c r="H147">
        <v>7.9894999999999999E-4</v>
      </c>
      <c r="I147">
        <v>3.6351999999999999E-4</v>
      </c>
      <c r="J147">
        <v>2.4615999999999999E-6</v>
      </c>
      <c r="K147">
        <v>2.8570000000000002E-7</v>
      </c>
    </row>
    <row r="148" spans="4:11" x14ac:dyDescent="0.25">
      <c r="D148" t="s">
        <v>95</v>
      </c>
      <c r="E148">
        <v>1.2085E-4</v>
      </c>
      <c r="F148">
        <v>8.3706E-10</v>
      </c>
      <c r="G148">
        <v>0</v>
      </c>
      <c r="H148">
        <v>9.9201999999999992E-4</v>
      </c>
      <c r="I148">
        <v>3.3611999999999997E-4</v>
      </c>
      <c r="J148">
        <v>3.0214999999999999E-7</v>
      </c>
      <c r="K148">
        <v>0</v>
      </c>
    </row>
    <row r="149" spans="4:11" x14ac:dyDescent="0.25">
      <c r="D149" t="s">
        <v>96</v>
      </c>
      <c r="E149">
        <v>5.6416000000000005E-10</v>
      </c>
      <c r="F149">
        <v>8.3704000000000004E-10</v>
      </c>
      <c r="G149">
        <v>0</v>
      </c>
      <c r="H149">
        <v>4.8655999999999998E-4</v>
      </c>
      <c r="I149">
        <v>1.7638E-3</v>
      </c>
      <c r="J149">
        <v>0</v>
      </c>
      <c r="K149">
        <v>0</v>
      </c>
    </row>
  </sheetData>
  <mergeCells count="15">
    <mergeCell ref="E111:E114"/>
    <mergeCell ref="E115:E118"/>
    <mergeCell ref="E119:E122"/>
    <mergeCell ref="B91:B94"/>
    <mergeCell ref="D91:D94"/>
    <mergeCell ref="B95:B98"/>
    <mergeCell ref="D95:D98"/>
    <mergeCell ref="E103:E106"/>
    <mergeCell ref="E107:E110"/>
    <mergeCell ref="B79:B82"/>
    <mergeCell ref="D79:D82"/>
    <mergeCell ref="B83:B86"/>
    <mergeCell ref="D83:D86"/>
    <mergeCell ref="B87:B90"/>
    <mergeCell ref="D87:D9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6"/>
  <sheetViews>
    <sheetView topLeftCell="A16" workbookViewId="0">
      <selection activeCell="K26" sqref="K26"/>
    </sheetView>
  </sheetViews>
  <sheetFormatPr defaultRowHeight="15" x14ac:dyDescent="0.25"/>
  <sheetData>
    <row r="2" spans="2:3" x14ac:dyDescent="0.25">
      <c r="B2" t="s">
        <v>168</v>
      </c>
    </row>
    <row r="3" spans="2:3" x14ac:dyDescent="0.25">
      <c r="B3" t="s">
        <v>169</v>
      </c>
    </row>
    <row r="4" spans="2:3" x14ac:dyDescent="0.25">
      <c r="B4" t="e">
        <f>-headings Sample_Ref</f>
        <v>#NAME?</v>
      </c>
      <c r="C4" t="s">
        <v>170</v>
      </c>
    </row>
    <row r="5" spans="2:3" x14ac:dyDescent="0.25">
      <c r="B5" t="e">
        <f>-start</f>
        <v>#NAME?</v>
      </c>
    </row>
    <row r="6" spans="2:3" x14ac:dyDescent="0.25">
      <c r="B6" t="s">
        <v>171</v>
      </c>
    </row>
    <row r="7" spans="2:3" x14ac:dyDescent="0.25">
      <c r="B7" t="s">
        <v>172</v>
      </c>
    </row>
    <row r="8" spans="2:3" x14ac:dyDescent="0.25">
      <c r="B8" t="s">
        <v>173</v>
      </c>
    </row>
    <row r="9" spans="2:3" x14ac:dyDescent="0.25">
      <c r="B9" t="s">
        <v>174</v>
      </c>
    </row>
    <row r="10" spans="2:3" x14ac:dyDescent="0.25">
      <c r="B10" t="e">
        <f>-end</f>
        <v>#NAME?</v>
      </c>
    </row>
    <row r="13" spans="2:3" x14ac:dyDescent="0.25">
      <c r="B13" t="s">
        <v>175</v>
      </c>
    </row>
    <row r="14" spans="2:3" x14ac:dyDescent="0.25">
      <c r="B14" t="e">
        <f>-file simulation1.txt</f>
        <v>#NAME?</v>
      </c>
    </row>
    <row r="15" spans="2:3" x14ac:dyDescent="0.25">
      <c r="B15" t="e">
        <f>-charge_balance</f>
        <v>#NAME?</v>
      </c>
    </row>
    <row r="16" spans="2:3" x14ac:dyDescent="0.25">
      <c r="B16" t="e">
        <f>-ionic_strength</f>
        <v>#NAME?</v>
      </c>
    </row>
    <row r="17" spans="2:26" x14ac:dyDescent="0.25">
      <c r="B17" t="e">
        <f>-temp</f>
        <v>#NAME?</v>
      </c>
    </row>
    <row r="18" spans="2:26" x14ac:dyDescent="0.25">
      <c r="B18" t="e">
        <f>-percent_error</f>
        <v>#NAME?</v>
      </c>
    </row>
    <row r="19" spans="2:26" x14ac:dyDescent="0.25">
      <c r="B19" t="e">
        <f>-alkalinity</f>
        <v>#NAME?</v>
      </c>
    </row>
    <row r="20" spans="2:26" x14ac:dyDescent="0.25">
      <c r="B20" t="e">
        <f>-totals</f>
        <v>#NAME?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  <c r="L20" t="s">
        <v>185</v>
      </c>
      <c r="M20" t="s">
        <v>186</v>
      </c>
      <c r="N20" t="s">
        <v>187</v>
      </c>
      <c r="O20" t="s">
        <v>188</v>
      </c>
      <c r="P20" t="s">
        <v>189</v>
      </c>
      <c r="Q20" t="s">
        <v>190</v>
      </c>
      <c r="R20" t="s">
        <v>191</v>
      </c>
      <c r="S20" t="s">
        <v>192</v>
      </c>
      <c r="T20" t="s">
        <v>193</v>
      </c>
      <c r="U20" t="s">
        <v>194</v>
      </c>
      <c r="V20" t="s">
        <v>195</v>
      </c>
    </row>
    <row r="21" spans="2:26" x14ac:dyDescent="0.25">
      <c r="B21" t="s">
        <v>196</v>
      </c>
    </row>
    <row r="22" spans="2:26" x14ac:dyDescent="0.25">
      <c r="B22" t="s">
        <v>197</v>
      </c>
    </row>
    <row r="25" spans="2:26" x14ac:dyDescent="0.25">
      <c r="B25" t="s">
        <v>198</v>
      </c>
    </row>
    <row r="28" spans="2:26" x14ac:dyDescent="0.25">
      <c r="B28" t="s">
        <v>199</v>
      </c>
    </row>
    <row r="30" spans="2:26" x14ac:dyDescent="0.25">
      <c r="B30" t="s">
        <v>200</v>
      </c>
    </row>
    <row r="31" spans="2:26" x14ac:dyDescent="0.25">
      <c r="B31" t="e">
        <f>-units mg/l</f>
        <v>#NAME?</v>
      </c>
    </row>
    <row r="32" spans="2:26" x14ac:dyDescent="0.25">
      <c r="B32" t="s">
        <v>201</v>
      </c>
      <c r="C32" t="s">
        <v>153</v>
      </c>
      <c r="D32" t="s">
        <v>202</v>
      </c>
      <c r="E32" t="s">
        <v>203</v>
      </c>
      <c r="F32" t="s">
        <v>204</v>
      </c>
      <c r="G32" t="s">
        <v>176</v>
      </c>
      <c r="H32" t="s">
        <v>177</v>
      </c>
      <c r="I32" t="s">
        <v>178</v>
      </c>
      <c r="J32" t="s">
        <v>179</v>
      </c>
      <c r="K32" t="s">
        <v>180</v>
      </c>
      <c r="L32" t="s">
        <v>181</v>
      </c>
      <c r="M32" t="s">
        <v>182</v>
      </c>
      <c r="N32" t="s">
        <v>183</v>
      </c>
      <c r="O32" t="s">
        <v>184</v>
      </c>
      <c r="P32" t="s">
        <v>185</v>
      </c>
      <c r="Q32" t="s">
        <v>186</v>
      </c>
      <c r="R32" t="s">
        <v>187</v>
      </c>
      <c r="S32" t="s">
        <v>188</v>
      </c>
      <c r="T32" t="s">
        <v>189</v>
      </c>
      <c r="U32" t="s">
        <v>190</v>
      </c>
      <c r="V32" t="s">
        <v>191</v>
      </c>
      <c r="W32" t="s">
        <v>192</v>
      </c>
      <c r="X32" t="s">
        <v>193</v>
      </c>
      <c r="Y32" t="s">
        <v>194</v>
      </c>
      <c r="Z32" t="s">
        <v>195</v>
      </c>
    </row>
    <row r="33" spans="2:26" x14ac:dyDescent="0.25">
      <c r="B33">
        <v>1</v>
      </c>
      <c r="C33" t="s">
        <v>205</v>
      </c>
      <c r="D33">
        <v>11.98</v>
      </c>
      <c r="E33">
        <v>4</v>
      </c>
      <c r="F33">
        <v>25.6</v>
      </c>
      <c r="G33" s="1">
        <v>446.6</v>
      </c>
      <c r="H33" s="1">
        <v>1.016</v>
      </c>
      <c r="I33" s="1">
        <v>2.989E-4</v>
      </c>
      <c r="J33" s="1">
        <v>72.63</v>
      </c>
      <c r="K33" s="1">
        <v>1.1759999999999999</v>
      </c>
      <c r="L33" s="1">
        <v>3.2639999999999998</v>
      </c>
      <c r="M33" s="1">
        <v>0</v>
      </c>
      <c r="N33" s="1">
        <v>0</v>
      </c>
      <c r="O33" s="1">
        <v>0.71489999999999998</v>
      </c>
      <c r="P33" s="1">
        <v>0</v>
      </c>
      <c r="Q33" s="1">
        <v>134.5</v>
      </c>
      <c r="R33" s="1">
        <v>0.50409999999999999</v>
      </c>
      <c r="S33" s="1">
        <v>5.7750000000000003E-2</v>
      </c>
      <c r="T33" s="1">
        <v>6.1789999999999996E-3</v>
      </c>
      <c r="U33" s="1">
        <v>3.1640000000000002E-5</v>
      </c>
      <c r="V33" s="1">
        <v>0.1263</v>
      </c>
      <c r="W33" s="1">
        <v>7.5380000000000003E-2</v>
      </c>
      <c r="X33" s="1">
        <v>0.18529999999999999</v>
      </c>
      <c r="Y33" s="1">
        <v>1.191E-2</v>
      </c>
      <c r="Z33" s="1">
        <v>0.21299999999999999</v>
      </c>
    </row>
    <row r="34" spans="2:26" x14ac:dyDescent="0.25">
      <c r="B34">
        <v>2</v>
      </c>
      <c r="C34" t="s">
        <v>206</v>
      </c>
      <c r="D34">
        <v>11.76</v>
      </c>
      <c r="E34">
        <v>4</v>
      </c>
      <c r="F34">
        <v>25.6</v>
      </c>
      <c r="G34" s="1">
        <v>430.5</v>
      </c>
      <c r="H34" s="1">
        <v>3.91</v>
      </c>
      <c r="I34" s="1">
        <v>2.989E-4</v>
      </c>
      <c r="J34" s="1">
        <v>59.56</v>
      </c>
      <c r="K34" s="1">
        <v>0.5423</v>
      </c>
      <c r="L34" s="1">
        <v>9.8569999999999993</v>
      </c>
      <c r="M34" s="1">
        <v>0</v>
      </c>
      <c r="N34" s="1">
        <v>0</v>
      </c>
      <c r="O34" s="1">
        <v>0.74160000000000004</v>
      </c>
      <c r="P34" s="1">
        <v>0</v>
      </c>
      <c r="Q34" s="1">
        <v>100.8</v>
      </c>
      <c r="R34" s="1">
        <v>0.80330000000000001</v>
      </c>
      <c r="S34" s="1">
        <v>8.4339999999999998E-2</v>
      </c>
      <c r="T34" s="1">
        <v>4.5979999999999997E-5</v>
      </c>
      <c r="U34" s="1">
        <v>0.77100000000000002</v>
      </c>
      <c r="V34" s="1">
        <v>3.6499999999999998E-2</v>
      </c>
      <c r="W34" s="1">
        <v>1.1140000000000001E-2</v>
      </c>
      <c r="X34" s="1">
        <v>0.15490000000000001</v>
      </c>
      <c r="Y34" s="1">
        <v>3.1480000000000001E-2</v>
      </c>
      <c r="Z34" s="1">
        <v>12.6</v>
      </c>
    </row>
    <row r="35" spans="2:26" x14ac:dyDescent="0.25">
      <c r="B35">
        <v>3</v>
      </c>
      <c r="C35" t="s">
        <v>207</v>
      </c>
      <c r="D35">
        <v>11.93</v>
      </c>
      <c r="E35">
        <v>4</v>
      </c>
      <c r="F35">
        <v>29.3</v>
      </c>
      <c r="G35" s="1">
        <v>447.9</v>
      </c>
      <c r="H35" s="1">
        <v>0.9758</v>
      </c>
      <c r="I35" s="1">
        <v>2.989E-4</v>
      </c>
      <c r="J35" s="1">
        <v>56.78</v>
      </c>
      <c r="K35" s="1">
        <v>1.4890000000000001</v>
      </c>
      <c r="L35" s="1">
        <v>3.11</v>
      </c>
      <c r="M35" s="1">
        <v>0</v>
      </c>
      <c r="N35" s="1">
        <v>0</v>
      </c>
      <c r="O35" s="1">
        <v>3.2</v>
      </c>
      <c r="P35" s="1">
        <v>0</v>
      </c>
      <c r="Q35" s="1">
        <v>130.30000000000001</v>
      </c>
      <c r="R35" s="1">
        <v>0.8851</v>
      </c>
      <c r="S35" s="1">
        <v>4.9840000000000002E-2</v>
      </c>
      <c r="T35" s="1">
        <v>4.5979999999999997E-5</v>
      </c>
      <c r="U35" s="1">
        <v>2.6020000000000001E-2</v>
      </c>
      <c r="V35" s="1">
        <v>6.3299999999999997E-3</v>
      </c>
      <c r="W35" s="1">
        <v>9.077E-3</v>
      </c>
      <c r="X35" s="1">
        <v>0.19270000000000001</v>
      </c>
      <c r="Y35" s="1">
        <v>3.1060000000000001E-2</v>
      </c>
      <c r="Z35" s="1">
        <v>16.899999999999999</v>
      </c>
    </row>
    <row r="36" spans="2:26" x14ac:dyDescent="0.25">
      <c r="B36">
        <v>4</v>
      </c>
      <c r="C36" t="s">
        <v>208</v>
      </c>
      <c r="D36">
        <v>10.92</v>
      </c>
      <c r="E36">
        <v>4</v>
      </c>
      <c r="F36">
        <v>30.2</v>
      </c>
      <c r="G36" s="1">
        <v>731.7</v>
      </c>
      <c r="H36" s="1">
        <v>1.526</v>
      </c>
      <c r="I36" s="1">
        <v>3.7780000000000001E-2</v>
      </c>
      <c r="J36" s="1">
        <v>509.2</v>
      </c>
      <c r="K36" s="1">
        <v>0.46660000000000001</v>
      </c>
      <c r="L36" s="1">
        <v>4.1879999999999997</v>
      </c>
      <c r="M36" s="1">
        <v>7.585</v>
      </c>
      <c r="N36" s="1">
        <v>0</v>
      </c>
      <c r="O36" s="1">
        <v>0.71309999999999996</v>
      </c>
      <c r="P36" s="1">
        <v>0</v>
      </c>
      <c r="Q36" s="1">
        <v>0.23119999999999999</v>
      </c>
      <c r="R36" s="1">
        <v>0.1404</v>
      </c>
      <c r="S36" s="1">
        <v>4.5179999999999998E-2</v>
      </c>
      <c r="T36" s="1">
        <v>4.5979999999999997E-5</v>
      </c>
      <c r="U36" s="1">
        <v>0.24729999999999999</v>
      </c>
      <c r="V36" s="1">
        <v>2.249E-2</v>
      </c>
      <c r="W36" s="1">
        <v>1.7909999999999999E-2</v>
      </c>
      <c r="X36" s="1">
        <v>2.1399999999999999E-2</v>
      </c>
      <c r="Y36" s="1">
        <v>3.1449999999999999E-5</v>
      </c>
      <c r="Z36" s="1">
        <v>1.05</v>
      </c>
    </row>
    <row r="37" spans="2:26" x14ac:dyDescent="0.25">
      <c r="B37">
        <v>5</v>
      </c>
      <c r="C37" t="s">
        <v>209</v>
      </c>
      <c r="D37">
        <v>11.82</v>
      </c>
      <c r="E37">
        <v>4</v>
      </c>
      <c r="F37">
        <v>29.8</v>
      </c>
      <c r="G37" s="1">
        <v>241.1</v>
      </c>
      <c r="H37" s="1">
        <v>0.55259999999999998</v>
      </c>
      <c r="I37" s="1">
        <v>2.989E-4</v>
      </c>
      <c r="J37" s="1">
        <v>36.520000000000003</v>
      </c>
      <c r="K37" s="1">
        <v>0.63880000000000003</v>
      </c>
      <c r="L37" s="1">
        <v>2.0619999999999998</v>
      </c>
      <c r="M37" s="1">
        <v>0</v>
      </c>
      <c r="N37" s="1">
        <v>0</v>
      </c>
      <c r="O37" s="1">
        <v>0.70309999999999995</v>
      </c>
      <c r="P37" s="1">
        <v>0</v>
      </c>
      <c r="Q37" s="1">
        <v>62.91</v>
      </c>
      <c r="R37" s="1">
        <v>0.35410000000000003</v>
      </c>
      <c r="S37" s="1">
        <v>2.3869999999999999E-2</v>
      </c>
      <c r="T37" s="1">
        <v>4.5979999999999997E-5</v>
      </c>
      <c r="U37" s="1">
        <v>3.1640000000000002E-5</v>
      </c>
      <c r="V37" s="1">
        <v>4.6280000000000002E-3</v>
      </c>
      <c r="W37" s="1">
        <v>9.5930000000000008E-3</v>
      </c>
      <c r="X37" s="1">
        <v>5.9209999999999999E-2</v>
      </c>
      <c r="Y37" s="1">
        <v>9.2870000000000001E-3</v>
      </c>
      <c r="Z37" s="1">
        <v>2</v>
      </c>
    </row>
    <row r="38" spans="2:26" x14ac:dyDescent="0.25">
      <c r="B38">
        <v>6</v>
      </c>
      <c r="C38" t="s">
        <v>210</v>
      </c>
      <c r="D38">
        <v>11.54</v>
      </c>
      <c r="E38">
        <v>4</v>
      </c>
      <c r="F38">
        <v>30.1</v>
      </c>
      <c r="G38" s="1">
        <v>269.5</v>
      </c>
      <c r="H38" s="1">
        <v>2.4289999999999998</v>
      </c>
      <c r="I38" s="1">
        <v>2.989E-4</v>
      </c>
      <c r="J38" s="1">
        <v>44.38</v>
      </c>
      <c r="K38" s="1">
        <v>3.1509999999999998</v>
      </c>
      <c r="L38" s="1">
        <v>2.97</v>
      </c>
      <c r="M38" s="1">
        <v>0</v>
      </c>
      <c r="N38" s="1">
        <v>3.3740000000000001</v>
      </c>
      <c r="O38" s="1">
        <v>0.74370000000000003</v>
      </c>
      <c r="P38" s="1">
        <v>0</v>
      </c>
      <c r="Q38" s="1">
        <v>66.61</v>
      </c>
      <c r="R38" s="1">
        <v>0.55659999999999998</v>
      </c>
      <c r="S38" s="1">
        <v>4.8520000000000001E-2</v>
      </c>
      <c r="T38" s="1">
        <v>6.0179999999999999E-3</v>
      </c>
      <c r="U38" s="1">
        <v>2.2930000000000001</v>
      </c>
      <c r="V38" s="1">
        <v>9.6809999999999993E-2</v>
      </c>
      <c r="W38" s="1">
        <v>5.0250000000000003E-2</v>
      </c>
      <c r="X38" s="1">
        <v>6.9540000000000005E-2</v>
      </c>
      <c r="Y38" s="1">
        <v>2.4240000000000001E-2</v>
      </c>
      <c r="Z38" s="1">
        <v>8.9600000000000009</v>
      </c>
    </row>
    <row r="39" spans="2:26" x14ac:dyDescent="0.25">
      <c r="B39">
        <v>7</v>
      </c>
      <c r="C39" t="s">
        <v>211</v>
      </c>
      <c r="D39">
        <v>11.76</v>
      </c>
      <c r="E39">
        <v>4</v>
      </c>
      <c r="F39">
        <v>30.1</v>
      </c>
      <c r="G39" s="1">
        <v>222.2</v>
      </c>
      <c r="H39" s="1">
        <v>0.60340000000000005</v>
      </c>
      <c r="I39" s="1">
        <v>3.074E-2</v>
      </c>
      <c r="J39" s="1">
        <v>40.74</v>
      </c>
      <c r="K39" s="1">
        <v>0.66059999999999997</v>
      </c>
      <c r="L39" s="1">
        <v>2.2050000000000001</v>
      </c>
      <c r="M39" s="1">
        <v>0</v>
      </c>
      <c r="N39" s="1">
        <v>0</v>
      </c>
      <c r="O39" s="1">
        <v>0.70620000000000005</v>
      </c>
      <c r="P39" s="1">
        <v>0</v>
      </c>
      <c r="Q39" s="1">
        <v>50.03</v>
      </c>
      <c r="R39" s="1">
        <v>0.58760000000000001</v>
      </c>
      <c r="S39" s="1">
        <v>1.405E-2</v>
      </c>
      <c r="T39" s="1">
        <v>4.5979999999999997E-5</v>
      </c>
      <c r="U39" s="1">
        <v>0.89300000000000002</v>
      </c>
      <c r="V39" s="1">
        <v>4.0000000000000001E-3</v>
      </c>
      <c r="W39" s="1">
        <v>6.7010000000000004E-3</v>
      </c>
      <c r="X39" s="1">
        <v>4.1950000000000001E-2</v>
      </c>
      <c r="Y39" s="1">
        <v>2.7539999999999999E-2</v>
      </c>
      <c r="Z39" s="1">
        <v>10.8</v>
      </c>
    </row>
    <row r="40" spans="2:26" x14ac:dyDescent="0.25">
      <c r="B40">
        <v>8</v>
      </c>
      <c r="C40" t="s">
        <v>212</v>
      </c>
      <c r="D40">
        <v>10.94</v>
      </c>
      <c r="E40">
        <v>4</v>
      </c>
      <c r="F40">
        <v>29.6</v>
      </c>
      <c r="G40" s="1">
        <v>285.60000000000002</v>
      </c>
      <c r="H40" s="1">
        <v>0.68730000000000002</v>
      </c>
      <c r="I40" s="1">
        <v>3.5990000000000001E-2</v>
      </c>
      <c r="J40" s="1">
        <v>498.1</v>
      </c>
      <c r="K40" s="1">
        <v>0.53769999999999996</v>
      </c>
      <c r="L40" s="1">
        <v>2.0579999999999998</v>
      </c>
      <c r="M40" s="1">
        <v>5.1509999999999998</v>
      </c>
      <c r="N40" s="1">
        <v>0</v>
      </c>
      <c r="O40" s="1">
        <v>0.70479999999999998</v>
      </c>
      <c r="P40" s="1">
        <v>0</v>
      </c>
      <c r="Q40" s="1">
        <v>8.0829999999999999E-2</v>
      </c>
      <c r="R40" s="1">
        <v>0.14000000000000001</v>
      </c>
      <c r="S40" s="1">
        <v>1.1639999999999999E-2</v>
      </c>
      <c r="T40" s="1">
        <v>4.5979999999999997E-5</v>
      </c>
      <c r="U40" s="1">
        <v>0.26190000000000002</v>
      </c>
      <c r="V40" s="1">
        <v>6.7669999999999996E-3</v>
      </c>
      <c r="W40" s="1">
        <v>1.5879999999999998E-2</v>
      </c>
      <c r="X40" s="1">
        <v>1.259E-2</v>
      </c>
      <c r="Y40" s="1">
        <v>3.1449999999999999E-5</v>
      </c>
      <c r="Z40" s="1">
        <v>10.3</v>
      </c>
    </row>
    <row r="41" spans="2:26" x14ac:dyDescent="0.25">
      <c r="B41">
        <v>9</v>
      </c>
      <c r="C41" t="s">
        <v>213</v>
      </c>
      <c r="D41">
        <v>11.69</v>
      </c>
      <c r="E41">
        <v>4</v>
      </c>
      <c r="F41">
        <v>30.2</v>
      </c>
      <c r="G41" s="1">
        <v>155.80000000000001</v>
      </c>
      <c r="H41" s="1">
        <v>0.4365</v>
      </c>
      <c r="I41" s="1">
        <v>2.989E-4</v>
      </c>
      <c r="J41" s="1">
        <v>38.65</v>
      </c>
      <c r="K41" s="1">
        <v>0.37059999999999998</v>
      </c>
      <c r="L41" s="1">
        <v>1.772</v>
      </c>
      <c r="M41" s="1">
        <v>0</v>
      </c>
      <c r="N41" s="1">
        <v>0</v>
      </c>
      <c r="O41" s="1">
        <v>0.76770000000000005</v>
      </c>
      <c r="P41" s="1">
        <v>0</v>
      </c>
      <c r="Q41" s="1">
        <v>34.01</v>
      </c>
      <c r="R41" s="1">
        <v>0.32900000000000001</v>
      </c>
      <c r="S41" s="1">
        <v>2.5049999999999999E-2</v>
      </c>
      <c r="T41" s="1">
        <v>6.9899999999999997E-3</v>
      </c>
      <c r="U41" s="1">
        <v>6.8159999999999998E-2</v>
      </c>
      <c r="V41" s="1">
        <v>0.1293</v>
      </c>
      <c r="W41" s="1">
        <v>7.041E-2</v>
      </c>
      <c r="X41" s="1">
        <v>1.8350000000000002E-2</v>
      </c>
      <c r="Y41" s="1">
        <v>3.1449999999999999E-5</v>
      </c>
      <c r="Z41" s="1">
        <v>11.5</v>
      </c>
    </row>
    <row r="42" spans="2:26" x14ac:dyDescent="0.25">
      <c r="B42">
        <v>10</v>
      </c>
      <c r="C42" t="s">
        <v>214</v>
      </c>
      <c r="D42">
        <v>11.33</v>
      </c>
      <c r="E42">
        <v>4</v>
      </c>
      <c r="F42">
        <v>29.6</v>
      </c>
      <c r="G42" s="1">
        <v>167.4</v>
      </c>
      <c r="H42" s="1">
        <v>1.425</v>
      </c>
      <c r="I42" s="1">
        <v>4.0529999999999997E-2</v>
      </c>
      <c r="J42" s="1">
        <v>39.380000000000003</v>
      </c>
      <c r="K42" s="1">
        <v>0.47099999999999997</v>
      </c>
      <c r="L42" s="1">
        <v>2.153</v>
      </c>
      <c r="M42" s="1">
        <v>0</v>
      </c>
      <c r="N42" s="1">
        <v>3.5059999999999998</v>
      </c>
      <c r="O42" s="1">
        <v>0.99399999999999999</v>
      </c>
      <c r="P42" s="1">
        <v>0</v>
      </c>
      <c r="Q42" s="1">
        <v>36.340000000000003</v>
      </c>
      <c r="R42" s="1">
        <v>0.39</v>
      </c>
      <c r="S42" s="1">
        <v>4.0289999999999999E-2</v>
      </c>
      <c r="T42" s="1">
        <v>6.6210000000000001E-3</v>
      </c>
      <c r="U42" s="1">
        <v>10.02</v>
      </c>
      <c r="V42" s="1">
        <v>1.0290000000000001E-2</v>
      </c>
      <c r="W42" s="1">
        <v>2.0660000000000001E-2</v>
      </c>
      <c r="X42" s="1">
        <v>3.0300000000000001E-2</v>
      </c>
      <c r="Y42" s="1">
        <v>1.754E-2</v>
      </c>
      <c r="Z42" s="1">
        <v>12.3</v>
      </c>
    </row>
    <row r="43" spans="2:26" x14ac:dyDescent="0.25">
      <c r="B43">
        <v>11</v>
      </c>
      <c r="C43" t="s">
        <v>215</v>
      </c>
      <c r="D43">
        <v>11.61</v>
      </c>
      <c r="E43">
        <v>4</v>
      </c>
      <c r="F43">
        <v>31.4</v>
      </c>
      <c r="G43" s="1">
        <v>156.5</v>
      </c>
      <c r="H43" s="1">
        <v>0.49249999999999999</v>
      </c>
      <c r="I43" s="1">
        <v>5.9580000000000001E-2</v>
      </c>
      <c r="J43" s="1">
        <v>42.46</v>
      </c>
      <c r="K43" s="1">
        <v>0.3538</v>
      </c>
      <c r="L43" s="1">
        <v>2.56</v>
      </c>
      <c r="M43" s="1">
        <v>0</v>
      </c>
      <c r="N43" s="1">
        <v>0</v>
      </c>
      <c r="O43" s="1">
        <v>0.79200000000000004</v>
      </c>
      <c r="P43" s="1">
        <v>0</v>
      </c>
      <c r="Q43" s="1">
        <v>37.049999999999997</v>
      </c>
      <c r="R43" s="1">
        <v>0.34589999999999999</v>
      </c>
      <c r="S43" s="1">
        <v>2.2460000000000001E-2</v>
      </c>
      <c r="T43" s="1">
        <v>4.5979999999999997E-5</v>
      </c>
      <c r="U43" s="1">
        <v>3.4249999999999998</v>
      </c>
      <c r="V43" s="1">
        <v>7.7980000000000002E-3</v>
      </c>
      <c r="W43" s="1">
        <v>1.4959999999999999E-2</v>
      </c>
      <c r="X43" s="1">
        <v>1.9040000000000001E-2</v>
      </c>
      <c r="Y43" s="1">
        <v>1.686E-2</v>
      </c>
      <c r="Z43" s="1">
        <v>0.151</v>
      </c>
    </row>
    <row r="44" spans="2:26" x14ac:dyDescent="0.25">
      <c r="B44">
        <v>12</v>
      </c>
      <c r="C44" t="s">
        <v>216</v>
      </c>
      <c r="D44">
        <v>11.41</v>
      </c>
      <c r="E44">
        <v>4</v>
      </c>
      <c r="F44">
        <v>29.7</v>
      </c>
      <c r="G44" s="1">
        <v>111.5</v>
      </c>
      <c r="H44" s="1">
        <v>0.34570000000000001</v>
      </c>
      <c r="I44" s="1">
        <v>2.989E-4</v>
      </c>
      <c r="J44" s="1">
        <v>99.62</v>
      </c>
      <c r="K44" s="1">
        <v>0.43440000000000001</v>
      </c>
      <c r="L44" s="1">
        <v>9.5329999999999995</v>
      </c>
      <c r="M44" s="1">
        <v>0.50719999999999998</v>
      </c>
      <c r="N44" s="1">
        <v>0</v>
      </c>
      <c r="O44" s="1">
        <v>0.80210000000000004</v>
      </c>
      <c r="P44" s="1">
        <v>1.71</v>
      </c>
      <c r="Q44" s="1">
        <v>4.3040000000000003</v>
      </c>
      <c r="R44" s="1">
        <v>0.13009999999999999</v>
      </c>
      <c r="S44" s="1">
        <v>4.9550000000000002E-3</v>
      </c>
      <c r="T44" s="1">
        <v>4.5979999999999997E-5</v>
      </c>
      <c r="U44" s="1">
        <v>4.3729999999999998E-2</v>
      </c>
      <c r="V44" s="1">
        <v>4.8050000000000002E-3</v>
      </c>
      <c r="W44" s="1">
        <v>1.2319999999999999E-2</v>
      </c>
      <c r="X44" s="1">
        <v>2.3189999999999999E-2</v>
      </c>
      <c r="Y44" s="1">
        <v>3.1449999999999999E-5</v>
      </c>
      <c r="Z44" s="1">
        <v>22.4</v>
      </c>
    </row>
    <row r="45" spans="2:26" x14ac:dyDescent="0.25">
      <c r="B45">
        <v>13</v>
      </c>
      <c r="C45" t="s">
        <v>217</v>
      </c>
      <c r="D45">
        <v>11.6</v>
      </c>
      <c r="E45">
        <v>4</v>
      </c>
      <c r="F45">
        <v>29.9</v>
      </c>
      <c r="G45" s="1">
        <v>120.8</v>
      </c>
      <c r="H45" s="1">
        <v>0.3831</v>
      </c>
      <c r="I45" s="1">
        <v>2.989E-4</v>
      </c>
      <c r="J45" s="1">
        <v>28.27</v>
      </c>
      <c r="K45" s="1">
        <v>0.33979999999999999</v>
      </c>
      <c r="L45" s="1">
        <v>1.8140000000000001</v>
      </c>
      <c r="M45" s="1">
        <v>0</v>
      </c>
      <c r="N45" s="1">
        <v>0</v>
      </c>
      <c r="O45" s="1">
        <v>0.76819999999999999</v>
      </c>
      <c r="P45" s="1">
        <v>0</v>
      </c>
      <c r="Q45" s="1">
        <v>25.32</v>
      </c>
      <c r="R45" s="1">
        <v>0.27400000000000002</v>
      </c>
      <c r="S45" s="1">
        <v>6.5970000000000004E-3</v>
      </c>
      <c r="T45" s="1">
        <v>4.823E-3</v>
      </c>
      <c r="U45" s="1">
        <v>0.1469</v>
      </c>
      <c r="V45" s="1">
        <v>9.5430000000000001E-2</v>
      </c>
      <c r="W45" s="1">
        <v>5.2819999999999999E-2</v>
      </c>
      <c r="X45" s="1">
        <v>1.0279999999999999E-2</v>
      </c>
      <c r="Y45" s="1">
        <v>9.1529999999999997E-3</v>
      </c>
      <c r="Z45" s="1">
        <v>25</v>
      </c>
    </row>
    <row r="46" spans="2:26" x14ac:dyDescent="0.25">
      <c r="B46">
        <v>14</v>
      </c>
      <c r="C46" t="s">
        <v>218</v>
      </c>
      <c r="D46">
        <v>11.29</v>
      </c>
      <c r="E46">
        <v>4</v>
      </c>
      <c r="F46">
        <v>29.3</v>
      </c>
      <c r="G46" s="1">
        <v>115.9</v>
      </c>
      <c r="H46" s="1">
        <v>1.093</v>
      </c>
      <c r="I46" s="1">
        <v>0.16450000000000001</v>
      </c>
      <c r="J46" s="1">
        <v>15.77</v>
      </c>
      <c r="K46" s="1">
        <v>0.3901</v>
      </c>
      <c r="L46" s="1">
        <v>2.0510000000000002</v>
      </c>
      <c r="M46" s="1">
        <v>0</v>
      </c>
      <c r="N46" s="1">
        <v>3.4380000000000002</v>
      </c>
      <c r="O46" s="1">
        <v>0.79779999999999995</v>
      </c>
      <c r="P46" s="1">
        <v>0</v>
      </c>
      <c r="Q46" s="1">
        <v>25.4</v>
      </c>
      <c r="R46" s="1">
        <v>0.24940000000000001</v>
      </c>
      <c r="S46" s="1">
        <v>4.258E-2</v>
      </c>
      <c r="T46" s="1">
        <v>1.7080000000000001E-2</v>
      </c>
      <c r="U46" s="1">
        <v>17.55</v>
      </c>
      <c r="V46" s="1">
        <v>3.1379999999999998E-2</v>
      </c>
      <c r="W46" s="1">
        <v>4.2119999999999998E-2</v>
      </c>
      <c r="X46" s="1">
        <v>2.2110000000000001E-2</v>
      </c>
      <c r="Y46" s="1">
        <v>1.7399999999999999E-2</v>
      </c>
      <c r="Z46" s="1">
        <v>3.29</v>
      </c>
    </row>
    <row r="47" spans="2:26" x14ac:dyDescent="0.25">
      <c r="B47">
        <v>15</v>
      </c>
      <c r="C47" t="s">
        <v>219</v>
      </c>
      <c r="D47">
        <v>11.35</v>
      </c>
      <c r="E47">
        <v>4</v>
      </c>
      <c r="F47">
        <v>30.7</v>
      </c>
      <c r="G47" s="1">
        <v>123.2</v>
      </c>
      <c r="H47" s="1">
        <v>0.37809999999999999</v>
      </c>
      <c r="I47" s="1">
        <v>2.989E-4</v>
      </c>
      <c r="J47" s="1">
        <v>26.6</v>
      </c>
      <c r="K47" s="1">
        <v>0.2959</v>
      </c>
      <c r="L47" s="1">
        <v>1.8129999999999999</v>
      </c>
      <c r="M47" s="1">
        <v>0</v>
      </c>
      <c r="N47" s="1">
        <v>0</v>
      </c>
      <c r="O47" s="1">
        <v>0.77</v>
      </c>
      <c r="P47" s="1">
        <v>0</v>
      </c>
      <c r="Q47" s="1">
        <v>26</v>
      </c>
      <c r="R47" s="1">
        <v>0.21210000000000001</v>
      </c>
      <c r="S47" s="1">
        <v>1.242E-2</v>
      </c>
      <c r="T47" s="1">
        <v>4.5979999999999997E-5</v>
      </c>
      <c r="U47" s="1">
        <v>3.3940000000000001</v>
      </c>
      <c r="V47" s="1">
        <v>2.7820000000000001E-2</v>
      </c>
      <c r="W47" s="1">
        <v>2.112E-2</v>
      </c>
      <c r="X47" s="1">
        <v>9.9069999999999991E-3</v>
      </c>
      <c r="Y47" s="1">
        <v>9.7409999999999997E-3</v>
      </c>
      <c r="Z47" s="1">
        <v>21.1</v>
      </c>
    </row>
    <row r="48" spans="2:26" x14ac:dyDescent="0.25">
      <c r="B48">
        <v>16</v>
      </c>
      <c r="C48" t="s">
        <v>220</v>
      </c>
      <c r="D48">
        <v>11.55</v>
      </c>
      <c r="E48">
        <v>4</v>
      </c>
      <c r="F48">
        <v>28.1</v>
      </c>
      <c r="G48" s="1">
        <v>72.010000000000005</v>
      </c>
      <c r="H48" s="1">
        <v>0.25140000000000001</v>
      </c>
      <c r="I48" s="1">
        <v>2.989E-4</v>
      </c>
      <c r="J48" s="1">
        <v>59.05</v>
      </c>
      <c r="K48" s="1">
        <v>0.2747</v>
      </c>
      <c r="L48" s="1">
        <v>1.5249999999999999</v>
      </c>
      <c r="M48" s="1">
        <v>0</v>
      </c>
      <c r="N48" s="1">
        <v>0</v>
      </c>
      <c r="O48" s="1">
        <v>0.76470000000000005</v>
      </c>
      <c r="P48" s="1">
        <v>2.6549999999999998</v>
      </c>
      <c r="Q48" s="1">
        <v>10.39</v>
      </c>
      <c r="R48" s="1">
        <v>9.9650000000000002E-2</v>
      </c>
      <c r="S48" s="1">
        <v>3.7249999999999997E-5</v>
      </c>
      <c r="T48" s="1">
        <v>6.581E-3</v>
      </c>
      <c r="U48" s="1">
        <v>3.1640000000000002E-5</v>
      </c>
      <c r="V48" s="1">
        <v>9.4600000000000004E-2</v>
      </c>
      <c r="W48" s="1">
        <v>6.479E-2</v>
      </c>
      <c r="X48" s="1">
        <v>1.967E-2</v>
      </c>
      <c r="Y48" s="1">
        <v>3.1449999999999999E-5</v>
      </c>
      <c r="Z48" s="1">
        <v>16.100000000000001</v>
      </c>
    </row>
    <row r="49" spans="2:26" x14ac:dyDescent="0.25">
      <c r="B49">
        <v>17</v>
      </c>
      <c r="C49" t="s">
        <v>221</v>
      </c>
      <c r="D49">
        <v>11.52</v>
      </c>
      <c r="E49">
        <v>4</v>
      </c>
      <c r="F49">
        <v>30.4</v>
      </c>
      <c r="G49" s="1">
        <v>105.5</v>
      </c>
      <c r="H49" s="1">
        <v>0.34710000000000002</v>
      </c>
      <c r="I49" s="1">
        <v>2.989E-4</v>
      </c>
      <c r="J49" s="1">
        <v>18.03</v>
      </c>
      <c r="K49" s="1">
        <v>0.38969999999999999</v>
      </c>
      <c r="L49" s="1">
        <v>1.605</v>
      </c>
      <c r="M49" s="1">
        <v>0</v>
      </c>
      <c r="N49" s="1">
        <v>3.2559999999999998</v>
      </c>
      <c r="O49" s="1">
        <v>0</v>
      </c>
      <c r="P49" s="1">
        <v>0</v>
      </c>
      <c r="Q49" s="1">
        <v>22.37</v>
      </c>
      <c r="R49" s="1">
        <v>0.23480000000000001</v>
      </c>
      <c r="S49" s="1">
        <v>5.3530000000000001E-3</v>
      </c>
      <c r="T49" s="1">
        <v>4.5979999999999997E-5</v>
      </c>
      <c r="U49" s="1">
        <v>0.48920000000000002</v>
      </c>
      <c r="V49" s="1">
        <v>3.8960000000000002E-3</v>
      </c>
      <c r="W49" s="1">
        <v>9.8820000000000002E-3</v>
      </c>
      <c r="X49" s="1">
        <v>7.8729999999999998E-3</v>
      </c>
      <c r="Y49" s="1">
        <v>1.627E-2</v>
      </c>
      <c r="Z49" s="1">
        <v>20.7</v>
      </c>
    </row>
    <row r="50" spans="2:26" x14ac:dyDescent="0.25">
      <c r="B50">
        <v>18</v>
      </c>
      <c r="C50" t="s">
        <v>222</v>
      </c>
      <c r="D50">
        <v>11.23</v>
      </c>
      <c r="E50">
        <v>4</v>
      </c>
      <c r="F50">
        <v>30.2</v>
      </c>
      <c r="G50" s="1">
        <v>97.49</v>
      </c>
      <c r="H50" s="1">
        <v>2.8</v>
      </c>
      <c r="I50" s="1">
        <v>0.1053</v>
      </c>
      <c r="J50" s="1">
        <v>16.03</v>
      </c>
      <c r="K50" s="1">
        <v>0.43169999999999997</v>
      </c>
      <c r="L50" s="1">
        <v>1.78</v>
      </c>
      <c r="M50" s="1">
        <v>0</v>
      </c>
      <c r="N50" s="1">
        <v>3.2789999999999999</v>
      </c>
      <c r="O50" s="1">
        <v>0.7792</v>
      </c>
      <c r="P50" s="1">
        <v>0</v>
      </c>
      <c r="Q50" s="1">
        <v>21.56</v>
      </c>
      <c r="R50" s="1">
        <v>0.18090000000000001</v>
      </c>
      <c r="S50" s="1">
        <v>4.231E-2</v>
      </c>
      <c r="T50" s="1">
        <v>1.7000000000000001E-2</v>
      </c>
      <c r="U50" s="1">
        <v>19.32</v>
      </c>
      <c r="V50" s="1">
        <v>9.7439999999999992E-3</v>
      </c>
      <c r="W50" s="1">
        <v>0.1216</v>
      </c>
      <c r="X50" s="1">
        <v>1.9879999999999998E-2</v>
      </c>
      <c r="Y50" s="1">
        <v>1.154E-2</v>
      </c>
      <c r="Z50" s="1">
        <v>6.74</v>
      </c>
    </row>
    <row r="51" spans="2:26" x14ac:dyDescent="0.25">
      <c r="B51">
        <v>19</v>
      </c>
      <c r="C51" t="s">
        <v>223</v>
      </c>
      <c r="D51">
        <v>11.32</v>
      </c>
      <c r="E51">
        <v>4</v>
      </c>
      <c r="F51">
        <v>30.9</v>
      </c>
      <c r="G51" s="1">
        <v>113.3</v>
      </c>
      <c r="H51" s="1">
        <v>0.29089999999999999</v>
      </c>
      <c r="I51" s="1">
        <v>4.3569999999999998E-2</v>
      </c>
      <c r="J51" s="1">
        <v>14.61</v>
      </c>
      <c r="K51" s="1">
        <v>0.48980000000000001</v>
      </c>
      <c r="L51" s="1">
        <v>1.821</v>
      </c>
      <c r="M51" s="1">
        <v>0</v>
      </c>
      <c r="N51" s="1">
        <v>3.3889999999999998</v>
      </c>
      <c r="O51" s="1">
        <v>0.77680000000000005</v>
      </c>
      <c r="P51" s="1">
        <v>0</v>
      </c>
      <c r="Q51" s="1">
        <v>26.77</v>
      </c>
      <c r="R51" s="1">
        <v>0.15079999999999999</v>
      </c>
      <c r="S51" s="1">
        <v>1.464E-2</v>
      </c>
      <c r="T51" s="1">
        <v>4.5979999999999997E-5</v>
      </c>
      <c r="U51" s="1">
        <v>6.7480000000000002</v>
      </c>
      <c r="V51" s="1">
        <v>4.4600000000000004E-3</v>
      </c>
      <c r="W51" s="1">
        <v>2.069E-2</v>
      </c>
      <c r="X51" s="1">
        <v>1.1129999999999999E-2</v>
      </c>
      <c r="Y51" s="1">
        <v>8.8529999999999998E-3</v>
      </c>
      <c r="Z51" s="1">
        <v>2.5299999999999998</v>
      </c>
    </row>
    <row r="52" spans="2:26" x14ac:dyDescent="0.25">
      <c r="B52">
        <v>20</v>
      </c>
      <c r="C52" t="s">
        <v>224</v>
      </c>
      <c r="D52">
        <v>11.47</v>
      </c>
      <c r="E52">
        <v>4</v>
      </c>
      <c r="F52">
        <v>30.3</v>
      </c>
      <c r="G52" s="1">
        <v>56.98</v>
      </c>
      <c r="H52" s="1">
        <v>0.2175</v>
      </c>
      <c r="I52" s="1">
        <v>2.989E-4</v>
      </c>
      <c r="J52" s="1">
        <v>74.28</v>
      </c>
      <c r="K52" s="1">
        <v>0.49869999999999998</v>
      </c>
      <c r="L52" s="1">
        <v>1.47</v>
      </c>
      <c r="M52" s="1">
        <v>0</v>
      </c>
      <c r="N52" s="1">
        <v>0</v>
      </c>
      <c r="O52" s="1">
        <v>0.79469999999999996</v>
      </c>
      <c r="P52" s="1">
        <v>3.9350000000000001</v>
      </c>
      <c r="Q52" s="1">
        <v>13.13</v>
      </c>
      <c r="R52" s="1">
        <v>7.3819999999999997E-2</v>
      </c>
      <c r="S52" s="1">
        <v>3.7249999999999997E-5</v>
      </c>
      <c r="T52" s="1">
        <v>4.5979999999999997E-5</v>
      </c>
      <c r="U52" s="1">
        <v>3.1640000000000002E-5</v>
      </c>
      <c r="V52" s="1">
        <v>4.8349999999999999E-3</v>
      </c>
      <c r="W52" s="1">
        <v>7.8750000000000001E-3</v>
      </c>
      <c r="X52" s="1">
        <v>1.5129999999999999E-2</v>
      </c>
      <c r="Y52" s="1">
        <v>3.1449999999999999E-5</v>
      </c>
      <c r="Z52" s="1">
        <v>0.69</v>
      </c>
    </row>
    <row r="56" spans="2:26" x14ac:dyDescent="0.25">
      <c r="B56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0"/>
  <sheetViews>
    <sheetView showGridLines="0" workbookViewId="0">
      <selection activeCell="G31" sqref="G31"/>
    </sheetView>
  </sheetViews>
  <sheetFormatPr defaultRowHeight="15" x14ac:dyDescent="0.25"/>
  <cols>
    <col min="1" max="1" width="9.140625" style="10"/>
    <col min="2" max="2" width="23" style="10" bestFit="1" customWidth="1"/>
    <col min="3" max="17" width="6.5703125" style="10" bestFit="1" customWidth="1"/>
    <col min="18" max="16384" width="9.140625" style="10"/>
  </cols>
  <sheetData>
    <row r="2" spans="2:17" x14ac:dyDescent="0.25">
      <c r="B2" s="12" t="s">
        <v>225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4"/>
      <c r="Q2" s="14"/>
    </row>
    <row r="3" spans="2:17" x14ac:dyDescent="0.25">
      <c r="B3" s="15" t="s">
        <v>226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Q3" s="17"/>
    </row>
    <row r="4" spans="2:17" x14ac:dyDescent="0.25">
      <c r="B4" s="15" t="s">
        <v>227</v>
      </c>
      <c r="C4" s="18" t="s">
        <v>228</v>
      </c>
      <c r="D4" s="18" t="s">
        <v>229</v>
      </c>
      <c r="E4" s="18" t="s">
        <v>188</v>
      </c>
      <c r="F4" s="18" t="s">
        <v>191</v>
      </c>
      <c r="G4" s="18" t="s">
        <v>193</v>
      </c>
      <c r="H4" s="18" t="s">
        <v>230</v>
      </c>
      <c r="I4" s="18" t="s">
        <v>231</v>
      </c>
      <c r="J4" s="18" t="s">
        <v>232</v>
      </c>
      <c r="K4" s="18" t="s">
        <v>233</v>
      </c>
      <c r="L4" s="18" t="s">
        <v>234</v>
      </c>
      <c r="M4" s="18" t="s">
        <v>235</v>
      </c>
      <c r="N4" s="18" t="s">
        <v>187</v>
      </c>
      <c r="O4" s="18" t="s">
        <v>236</v>
      </c>
      <c r="P4" s="19" t="s">
        <v>192</v>
      </c>
      <c r="Q4" s="19" t="s">
        <v>237</v>
      </c>
    </row>
    <row r="5" spans="2:17" x14ac:dyDescent="0.25">
      <c r="B5" s="15" t="s">
        <v>238</v>
      </c>
      <c r="C5" s="18" t="s">
        <v>239</v>
      </c>
      <c r="D5" s="18" t="s">
        <v>239</v>
      </c>
      <c r="E5" s="18" t="s">
        <v>239</v>
      </c>
      <c r="F5" s="18" t="s">
        <v>239</v>
      </c>
      <c r="G5" s="18" t="s">
        <v>239</v>
      </c>
      <c r="H5" s="18" t="s">
        <v>239</v>
      </c>
      <c r="I5" s="18" t="s">
        <v>239</v>
      </c>
      <c r="J5" s="18" t="s">
        <v>239</v>
      </c>
      <c r="K5" s="18" t="s">
        <v>239</v>
      </c>
      <c r="L5" s="18" t="s">
        <v>239</v>
      </c>
      <c r="M5" s="18" t="s">
        <v>239</v>
      </c>
      <c r="N5" s="18" t="s">
        <v>239</v>
      </c>
      <c r="O5" s="18" t="s">
        <v>239</v>
      </c>
      <c r="P5" s="19" t="s">
        <v>239</v>
      </c>
      <c r="Q5" s="19" t="s">
        <v>239</v>
      </c>
    </row>
    <row r="6" spans="2:17" x14ac:dyDescent="0.25">
      <c r="B6" s="15" t="s">
        <v>240</v>
      </c>
      <c r="C6" s="18">
        <v>5</v>
      </c>
      <c r="D6" s="18">
        <v>5</v>
      </c>
      <c r="E6" s="18">
        <v>5</v>
      </c>
      <c r="F6" s="18">
        <v>5</v>
      </c>
      <c r="G6" s="18">
        <v>5</v>
      </c>
      <c r="H6" s="18">
        <v>1</v>
      </c>
      <c r="I6" s="18">
        <v>4</v>
      </c>
      <c r="J6" s="18">
        <v>5</v>
      </c>
      <c r="K6" s="18">
        <v>2</v>
      </c>
      <c r="L6" s="18">
        <v>2</v>
      </c>
      <c r="M6" s="18">
        <v>5</v>
      </c>
      <c r="N6" s="18">
        <v>5</v>
      </c>
      <c r="O6" s="18">
        <v>2</v>
      </c>
      <c r="P6" s="19">
        <v>5</v>
      </c>
      <c r="Q6" s="19">
        <v>5</v>
      </c>
    </row>
    <row r="7" spans="2:17" ht="15.75" thickBot="1" x14ac:dyDescent="0.3">
      <c r="B7" s="20" t="s">
        <v>241</v>
      </c>
      <c r="C7" s="11" t="s">
        <v>242</v>
      </c>
      <c r="D7" s="11" t="s">
        <v>242</v>
      </c>
      <c r="E7" s="11" t="s">
        <v>242</v>
      </c>
      <c r="F7" s="11" t="s">
        <v>242</v>
      </c>
      <c r="G7" s="11" t="s">
        <v>242</v>
      </c>
      <c r="H7" s="11" t="s">
        <v>242</v>
      </c>
      <c r="I7" s="11" t="s">
        <v>242</v>
      </c>
      <c r="J7" s="11" t="s">
        <v>242</v>
      </c>
      <c r="K7" s="11" t="s">
        <v>242</v>
      </c>
      <c r="L7" s="11" t="s">
        <v>242</v>
      </c>
      <c r="M7" s="11" t="s">
        <v>242</v>
      </c>
      <c r="N7" s="11" t="s">
        <v>242</v>
      </c>
      <c r="O7" s="11" t="s">
        <v>242</v>
      </c>
      <c r="P7" s="21" t="s">
        <v>242</v>
      </c>
      <c r="Q7" s="21" t="s">
        <v>242</v>
      </c>
    </row>
    <row r="8" spans="2:17" ht="15.75" thickTop="1" x14ac:dyDescent="0.25">
      <c r="B8" s="15" t="s">
        <v>154</v>
      </c>
      <c r="C8" s="18">
        <v>46</v>
      </c>
      <c r="D8" s="18">
        <v>11</v>
      </c>
      <c r="E8" s="18">
        <v>306</v>
      </c>
      <c r="F8" s="18" t="s">
        <v>243</v>
      </c>
      <c r="G8" s="18">
        <v>64</v>
      </c>
      <c r="H8" s="18">
        <v>95</v>
      </c>
      <c r="I8" s="18">
        <v>24</v>
      </c>
      <c r="J8" s="18">
        <v>93</v>
      </c>
      <c r="K8" s="18">
        <v>26</v>
      </c>
      <c r="L8" s="18">
        <v>55</v>
      </c>
      <c r="M8" s="18">
        <v>89</v>
      </c>
      <c r="N8" s="18">
        <v>560</v>
      </c>
      <c r="O8" s="18">
        <v>136</v>
      </c>
      <c r="P8" s="19">
        <v>31</v>
      </c>
      <c r="Q8" s="19">
        <v>5520</v>
      </c>
    </row>
    <row r="9" spans="2:17" x14ac:dyDescent="0.25">
      <c r="B9" s="15" t="s">
        <v>244</v>
      </c>
      <c r="C9" s="18">
        <v>46</v>
      </c>
      <c r="D9" s="18">
        <v>8</v>
      </c>
      <c r="E9" s="18">
        <v>290</v>
      </c>
      <c r="F9" s="18" t="s">
        <v>243</v>
      </c>
      <c r="G9" s="18">
        <v>65</v>
      </c>
      <c r="H9" s="18">
        <v>96</v>
      </c>
      <c r="I9" s="18">
        <v>23</v>
      </c>
      <c r="J9" s="18">
        <v>91</v>
      </c>
      <c r="K9" s="18">
        <v>24</v>
      </c>
      <c r="L9" s="18">
        <v>52</v>
      </c>
      <c r="M9" s="18">
        <v>90</v>
      </c>
      <c r="N9" s="18">
        <v>534</v>
      </c>
      <c r="O9" s="18">
        <v>123</v>
      </c>
      <c r="P9" s="19">
        <v>30</v>
      </c>
      <c r="Q9" s="19">
        <v>4860</v>
      </c>
    </row>
    <row r="10" spans="2:17" x14ac:dyDescent="0.25">
      <c r="B10" s="15" t="s">
        <v>245</v>
      </c>
      <c r="C10" s="18">
        <v>40</v>
      </c>
      <c r="D10" s="18">
        <v>5</v>
      </c>
      <c r="E10" s="18">
        <v>273</v>
      </c>
      <c r="F10" s="18" t="s">
        <v>243</v>
      </c>
      <c r="G10" s="18">
        <v>60</v>
      </c>
      <c r="H10" s="18">
        <v>84</v>
      </c>
      <c r="I10" s="18">
        <v>20</v>
      </c>
      <c r="J10" s="18">
        <v>86</v>
      </c>
      <c r="K10" s="18">
        <v>23</v>
      </c>
      <c r="L10" s="18">
        <v>48</v>
      </c>
      <c r="M10" s="18">
        <v>76</v>
      </c>
      <c r="N10" s="18">
        <v>501</v>
      </c>
      <c r="O10" s="18">
        <v>119</v>
      </c>
      <c r="P10" s="19">
        <v>24</v>
      </c>
      <c r="Q10" s="19">
        <v>4930</v>
      </c>
    </row>
    <row r="11" spans="2:17" x14ac:dyDescent="0.25">
      <c r="B11" s="15" t="s">
        <v>246</v>
      </c>
      <c r="C11" s="18">
        <v>48</v>
      </c>
      <c r="D11" s="18">
        <v>7</v>
      </c>
      <c r="E11" s="18">
        <v>285</v>
      </c>
      <c r="F11" s="18" t="s">
        <v>243</v>
      </c>
      <c r="G11" s="18">
        <v>65</v>
      </c>
      <c r="H11" s="18">
        <v>91</v>
      </c>
      <c r="I11" s="18">
        <v>22</v>
      </c>
      <c r="J11" s="18">
        <v>92</v>
      </c>
      <c r="K11" s="18">
        <v>23</v>
      </c>
      <c r="L11" s="18">
        <v>146</v>
      </c>
      <c r="M11" s="18">
        <v>86</v>
      </c>
      <c r="N11" s="18">
        <v>538</v>
      </c>
      <c r="O11" s="18">
        <v>123</v>
      </c>
      <c r="P11" s="19">
        <v>25</v>
      </c>
      <c r="Q11" s="19">
        <v>4920</v>
      </c>
    </row>
    <row r="12" spans="2:17" x14ac:dyDescent="0.25">
      <c r="B12" s="22" t="s">
        <v>247</v>
      </c>
      <c r="C12" s="23">
        <v>46</v>
      </c>
      <c r="D12" s="23" t="s">
        <v>243</v>
      </c>
      <c r="E12" s="23">
        <v>296</v>
      </c>
      <c r="F12" s="23" t="s">
        <v>243</v>
      </c>
      <c r="G12" s="23">
        <v>68</v>
      </c>
      <c r="H12" s="23">
        <v>92</v>
      </c>
      <c r="I12" s="23">
        <v>21</v>
      </c>
      <c r="J12" s="23">
        <v>90</v>
      </c>
      <c r="K12" s="23">
        <v>22</v>
      </c>
      <c r="L12" s="23">
        <v>51</v>
      </c>
      <c r="M12" s="23">
        <v>90</v>
      </c>
      <c r="N12" s="23">
        <v>548</v>
      </c>
      <c r="O12" s="23">
        <v>122</v>
      </c>
      <c r="P12" s="24">
        <v>30</v>
      </c>
      <c r="Q12" s="24">
        <v>4800</v>
      </c>
    </row>
    <row r="40" spans="21:21" x14ac:dyDescent="0.25">
      <c r="U40" s="1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Felipe Torres Ortiz</dc:creator>
  <cp:lastModifiedBy>Jorge Felipe Torres Ortiz</cp:lastModifiedBy>
  <dcterms:created xsi:type="dcterms:W3CDTF">2021-04-08T12:43:24Z</dcterms:created>
  <dcterms:modified xsi:type="dcterms:W3CDTF">2021-05-11T10:14:08Z</dcterms:modified>
</cp:coreProperties>
</file>