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Drive\10. MS in Data Science UofWisconsin\14. Capstone Code\Markowitz\"/>
    </mc:Choice>
  </mc:AlternateContent>
  <xr:revisionPtr revIDLastSave="0" documentId="8_{5EF8CB59-09C1-4A01-90DF-666B539DB78E}" xr6:coauthVersionLast="47" xr6:coauthVersionMax="47" xr10:uidLastSave="{00000000-0000-0000-0000-000000000000}"/>
  <bookViews>
    <workbookView xWindow="-57720" yWindow="-120" windowWidth="29040" windowHeight="15720" xr2:uid="{AF8E81B0-02B3-419E-A68F-229A94F37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L24" i="1"/>
  <c r="M24" i="1"/>
  <c r="N24" i="1"/>
  <c r="L25" i="1"/>
  <c r="M25" i="1"/>
  <c r="N25" i="1"/>
  <c r="L26" i="1"/>
  <c r="M26" i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23" i="1"/>
  <c r="N23" i="1"/>
  <c r="Q23" i="1"/>
  <c r="R23" i="1"/>
  <c r="L23" i="1"/>
  <c r="L22" i="1"/>
  <c r="M22" i="1"/>
  <c r="N2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X4" i="1"/>
  <c r="Y4" i="1"/>
  <c r="W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P23" i="1" l="1"/>
</calcChain>
</file>

<file path=xl/sharedStrings.xml><?xml version="1.0" encoding="utf-8"?>
<sst xmlns="http://schemas.openxmlformats.org/spreadsheetml/2006/main" count="25" uniqueCount="15">
  <si>
    <t>STOCK 1</t>
  </si>
  <si>
    <t xml:space="preserve">STOCK 2 </t>
  </si>
  <si>
    <t>STOCK 3</t>
  </si>
  <si>
    <t>RETURNS</t>
  </si>
  <si>
    <t>R1</t>
  </si>
  <si>
    <t>R2</t>
  </si>
  <si>
    <t>R3</t>
  </si>
  <si>
    <t>PRICE</t>
  </si>
  <si>
    <t>NA</t>
  </si>
  <si>
    <t>WEIGHTS</t>
  </si>
  <si>
    <t>TOTAL</t>
  </si>
  <si>
    <t>WEIGHTED PRICE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</si>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</sst>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6E20-70D9-4E27-8662-EF47D32DAF4A}">
  <dimension ref="C1:Y39"/>
  <sheetViews>
    <sheetView tabSelected="1" workbookViewId="0">
      <selection activeCell="Q5" sqref="Q5"/>
    </sheetView>
  </sheetViews>
  <sheetFormatPr defaultRowHeight="15" x14ac:dyDescent="0.25"/>
  <cols>
    <col min="8" max="9" width="9.28515625" bestFit="1" customWidth="1"/>
    <col min="10" max="10" width="10.140625" bestFit="1" customWidth="1"/>
    <col min="12" max="12" width="12.7109375" bestFit="1" customWidth="1"/>
    <col min="13" max="13" width="7.7109375" bestFit="1" customWidth="1"/>
    <col min="14" max="14" width="9.140625" bestFit="1" customWidth="1"/>
    <col min="16" max="17" width="9.28515625" bestFit="1" customWidth="1"/>
    <col min="18" max="18" width="10.140625" bestFit="1" customWidth="1"/>
    <col min="25" max="25" width="10.140625" bestFit="1" customWidth="1"/>
  </cols>
  <sheetData>
    <row r="1" spans="3:25" x14ac:dyDescent="0.25">
      <c r="C1" t="s">
        <v>7</v>
      </c>
      <c r="H1" t="s">
        <v>3</v>
      </c>
      <c r="L1" t="s">
        <v>9</v>
      </c>
      <c r="Q1" t="s">
        <v>11</v>
      </c>
      <c r="W1" t="s">
        <v>3</v>
      </c>
    </row>
    <row r="2" spans="3:25" x14ac:dyDescent="0.25">
      <c r="C2" t="s">
        <v>0</v>
      </c>
      <c r="D2" t="s">
        <v>1</v>
      </c>
      <c r="E2" t="s">
        <v>2</v>
      </c>
      <c r="H2" t="s">
        <v>4</v>
      </c>
      <c r="I2" t="s">
        <v>5</v>
      </c>
      <c r="J2" t="s">
        <v>6</v>
      </c>
      <c r="L2" s="1">
        <v>0.7</v>
      </c>
      <c r="M2" s="1">
        <v>0.2</v>
      </c>
      <c r="N2" s="1">
        <v>0.1</v>
      </c>
      <c r="O2" t="s">
        <v>10</v>
      </c>
      <c r="Q2" t="s">
        <v>12</v>
      </c>
      <c r="R2" t="s">
        <v>13</v>
      </c>
      <c r="S2" t="s">
        <v>14</v>
      </c>
      <c r="T2" t="s">
        <v>10</v>
      </c>
      <c r="W2" t="s">
        <v>4</v>
      </c>
      <c r="X2" t="s">
        <v>5</v>
      </c>
      <c r="Y2" t="s">
        <v>6</v>
      </c>
    </row>
    <row r="3" spans="3:25" x14ac:dyDescent="0.25">
      <c r="C3">
        <v>93.800194867052028</v>
      </c>
      <c r="D3">
        <v>41.95690969509841</v>
      </c>
      <c r="E3">
        <v>16.809113461988602</v>
      </c>
      <c r="H3" t="s">
        <v>8</v>
      </c>
      <c r="I3" t="s">
        <v>8</v>
      </c>
      <c r="J3" t="s">
        <v>8</v>
      </c>
      <c r="Q3">
        <f>+C3*L$2</f>
        <v>65.660136406936417</v>
      </c>
      <c r="R3">
        <f t="shared" ref="R3:S18" si="0">+D3*M$2</f>
        <v>8.3913819390196824</v>
      </c>
      <c r="S3">
        <f t="shared" si="0"/>
        <v>1.6809113461988603</v>
      </c>
      <c r="T3">
        <f>+SUM(Q3:S3)</f>
        <v>75.732429692154952</v>
      </c>
      <c r="W3" t="s">
        <v>8</v>
      </c>
      <c r="X3" t="s">
        <v>8</v>
      </c>
      <c r="Y3" t="s">
        <v>8</v>
      </c>
    </row>
    <row r="4" spans="3:25" x14ac:dyDescent="0.25">
      <c r="C4">
        <v>49.129576938499056</v>
      </c>
      <c r="D4">
        <v>79.180379013394202</v>
      </c>
      <c r="E4">
        <v>67.131437655038567</v>
      </c>
      <c r="H4" s="3">
        <f>+C4/C3-1</f>
        <v>-0.47623161115887869</v>
      </c>
      <c r="I4" s="3">
        <f t="shared" ref="I4:I20" si="1">+D4/D3-1</f>
        <v>0.8871832932596655</v>
      </c>
      <c r="J4" s="3">
        <f t="shared" ref="J4:J20" si="2">+E4/E3-1</f>
        <v>2.9937524252451908</v>
      </c>
      <c r="L4" s="2">
        <f>$L$2*H4</f>
        <v>-0.33336212781121505</v>
      </c>
      <c r="M4" s="2">
        <f>$M$2*I4</f>
        <v>0.17743665865193312</v>
      </c>
      <c r="N4" s="2">
        <f>$N$2*J4</f>
        <v>0.29937524252451908</v>
      </c>
      <c r="O4" s="4">
        <f>+SUM(L4:N4)</f>
        <v>0.14344977336523715</v>
      </c>
      <c r="Q4">
        <f t="shared" ref="Q4:Q20" si="3">+C4*L$2</f>
        <v>34.390703856949337</v>
      </c>
      <c r="R4">
        <f t="shared" si="0"/>
        <v>15.836075802678842</v>
      </c>
      <c r="S4">
        <f t="shared" si="0"/>
        <v>6.7131437655038573</v>
      </c>
      <c r="T4">
        <f t="shared" ref="T4:T20" si="4">+SUM(Q4:S4)</f>
        <v>56.939923425132037</v>
      </c>
      <c r="U4" s="2"/>
      <c r="W4" s="3">
        <f>+Q4/Q3-1</f>
        <v>-0.47623161115887869</v>
      </c>
      <c r="X4" s="3">
        <f t="shared" ref="X4:Y4" si="5">+R4/R3-1</f>
        <v>0.8871832932596655</v>
      </c>
      <c r="Y4" s="3">
        <f t="shared" si="5"/>
        <v>2.9937524252451913</v>
      </c>
    </row>
    <row r="5" spans="3:25" x14ac:dyDescent="0.25">
      <c r="C5">
        <v>2.3792835031302473</v>
      </c>
      <c r="D5">
        <v>6.1266885653068925</v>
      </c>
      <c r="E5">
        <v>41.205415100865991</v>
      </c>
      <c r="H5" s="3">
        <f t="shared" ref="H5:H20" si="6">+C5/C4-1</f>
        <v>-0.95157126009636395</v>
      </c>
      <c r="I5" s="3">
        <f t="shared" si="1"/>
        <v>-0.92262365194955054</v>
      </c>
      <c r="J5" s="3">
        <f t="shared" si="2"/>
        <v>-0.38619793437757088</v>
      </c>
      <c r="L5" s="2">
        <f t="shared" ref="L5:L20" si="7">$L$2*H5</f>
        <v>-0.66609988206745474</v>
      </c>
      <c r="M5" s="2">
        <f t="shared" ref="M5:M20" si="8">$M$2*I5</f>
        <v>-0.18452473038991013</v>
      </c>
      <c r="N5" s="2">
        <f t="shared" ref="N5:N20" si="9">$N$2*J5</f>
        <v>-3.8619793437757094E-2</v>
      </c>
      <c r="O5" s="4">
        <f t="shared" ref="O5:O20" si="10">+SUM(L5:N5)</f>
        <v>-0.88924440589512199</v>
      </c>
      <c r="Q5">
        <f t="shared" si="3"/>
        <v>1.6654984521911731</v>
      </c>
      <c r="R5">
        <f t="shared" si="0"/>
        <v>1.2253377130613785</v>
      </c>
      <c r="S5">
        <f t="shared" si="0"/>
        <v>4.120541510086599</v>
      </c>
      <c r="T5">
        <f t="shared" si="4"/>
        <v>7.0113776753391504</v>
      </c>
      <c r="U5" s="2"/>
      <c r="W5" s="3">
        <f t="shared" ref="W5:W20" si="11">+Q5/Q4-1</f>
        <v>-0.95157126009636395</v>
      </c>
      <c r="X5" s="3">
        <f t="shared" ref="X5:X20" si="12">+R5/R4-1</f>
        <v>-0.92262365194955054</v>
      </c>
      <c r="Y5" s="3">
        <f t="shared" ref="Y5:Y20" si="13">+S5/S4-1</f>
        <v>-0.38619793437757099</v>
      </c>
    </row>
    <row r="6" spans="3:25" x14ac:dyDescent="0.25">
      <c r="C6">
        <v>31.601497834207258</v>
      </c>
      <c r="D6">
        <v>61.798528046010524</v>
      </c>
      <c r="E6">
        <v>4.47337673572531</v>
      </c>
      <c r="H6" s="3">
        <f t="shared" si="6"/>
        <v>12.281938782255878</v>
      </c>
      <c r="I6" s="3">
        <f t="shared" si="1"/>
        <v>9.0867748355860769</v>
      </c>
      <c r="J6" s="3">
        <f t="shared" si="2"/>
        <v>-0.89143716366465398</v>
      </c>
      <c r="L6" s="2">
        <f t="shared" si="7"/>
        <v>8.597357147579114</v>
      </c>
      <c r="M6" s="2">
        <f t="shared" si="8"/>
        <v>1.8173549671172156</v>
      </c>
      <c r="N6" s="2">
        <f t="shared" si="9"/>
        <v>-8.9143716366465398E-2</v>
      </c>
      <c r="O6" s="4">
        <f t="shared" si="10"/>
        <v>10.325568398329864</v>
      </c>
      <c r="Q6">
        <f t="shared" si="3"/>
        <v>22.121048483945078</v>
      </c>
      <c r="R6">
        <f t="shared" si="0"/>
        <v>12.359705609202106</v>
      </c>
      <c r="S6">
        <f t="shared" si="0"/>
        <v>0.44733767357253101</v>
      </c>
      <c r="T6">
        <f t="shared" si="4"/>
        <v>34.928091766719717</v>
      </c>
      <c r="U6" s="2"/>
      <c r="W6" s="3">
        <f t="shared" si="11"/>
        <v>12.281938782255876</v>
      </c>
      <c r="X6" s="3">
        <f t="shared" si="12"/>
        <v>9.0867748355860769</v>
      </c>
      <c r="Y6" s="3">
        <f t="shared" si="13"/>
        <v>-0.89143716366465398</v>
      </c>
    </row>
    <row r="7" spans="3:25" x14ac:dyDescent="0.25">
      <c r="C7">
        <v>37.548873777359859</v>
      </c>
      <c r="D7">
        <v>94.6270920658053</v>
      </c>
      <c r="E7">
        <v>59.438736472243413</v>
      </c>
      <c r="H7" s="3">
        <f t="shared" si="6"/>
        <v>0.18819917886027615</v>
      </c>
      <c r="I7" s="3">
        <f t="shared" si="1"/>
        <v>0.53121919012946561</v>
      </c>
      <c r="J7" s="3">
        <f t="shared" si="2"/>
        <v>12.287219025742543</v>
      </c>
      <c r="L7" s="2">
        <f t="shared" si="7"/>
        <v>0.13173942520219328</v>
      </c>
      <c r="M7" s="2">
        <f t="shared" si="8"/>
        <v>0.10624383802589313</v>
      </c>
      <c r="N7" s="2">
        <f t="shared" si="9"/>
        <v>1.2287219025742544</v>
      </c>
      <c r="O7" s="4">
        <f t="shared" si="10"/>
        <v>1.4667051658023409</v>
      </c>
      <c r="Q7">
        <f t="shared" si="3"/>
        <v>26.284211644151899</v>
      </c>
      <c r="R7">
        <f t="shared" si="0"/>
        <v>18.925418413161061</v>
      </c>
      <c r="S7">
        <f t="shared" si="0"/>
        <v>5.9438736472243416</v>
      </c>
      <c r="T7">
        <f t="shared" si="4"/>
        <v>51.153503704537307</v>
      </c>
      <c r="U7" s="2"/>
      <c r="W7" s="3">
        <f t="shared" si="11"/>
        <v>0.18819917886027615</v>
      </c>
      <c r="X7" s="3">
        <f t="shared" si="12"/>
        <v>0.53121919012946561</v>
      </c>
      <c r="Y7" s="3">
        <f t="shared" si="13"/>
        <v>12.287219025742544</v>
      </c>
    </row>
    <row r="8" spans="3:25" x14ac:dyDescent="0.25">
      <c r="C8">
        <v>1.176903176147992</v>
      </c>
      <c r="D8">
        <v>93.618790239108321</v>
      </c>
      <c r="E8">
        <v>57.082756585252703</v>
      </c>
      <c r="H8" s="3">
        <f t="shared" si="6"/>
        <v>-0.96865676496381081</v>
      </c>
      <c r="I8" s="3">
        <f t="shared" si="1"/>
        <v>-1.065553008852671E-2</v>
      </c>
      <c r="J8" s="3">
        <f t="shared" si="2"/>
        <v>-3.9637112543448816E-2</v>
      </c>
      <c r="L8" s="2">
        <f t="shared" si="7"/>
        <v>-0.67805973547466758</v>
      </c>
      <c r="M8" s="2">
        <f t="shared" si="8"/>
        <v>-2.1311060177053422E-3</v>
      </c>
      <c r="N8" s="2">
        <f t="shared" si="9"/>
        <v>-3.9637112543448819E-3</v>
      </c>
      <c r="O8" s="4">
        <f t="shared" si="10"/>
        <v>-0.68415455274671788</v>
      </c>
      <c r="Q8">
        <f t="shared" si="3"/>
        <v>0.8238322233035944</v>
      </c>
      <c r="R8">
        <f t="shared" si="0"/>
        <v>18.723758047821665</v>
      </c>
      <c r="S8">
        <f t="shared" si="0"/>
        <v>5.7082756585252703</v>
      </c>
      <c r="T8">
        <f t="shared" si="4"/>
        <v>25.255865929650529</v>
      </c>
      <c r="U8" s="2"/>
      <c r="W8" s="3">
        <f t="shared" si="11"/>
        <v>-0.96865676496381081</v>
      </c>
      <c r="X8" s="3">
        <f t="shared" si="12"/>
        <v>-1.0655530088526821E-2</v>
      </c>
      <c r="Y8" s="3">
        <f t="shared" si="13"/>
        <v>-3.9637112543448927E-2</v>
      </c>
    </row>
    <row r="9" spans="3:25" x14ac:dyDescent="0.25">
      <c r="C9">
        <v>62.684413409236164</v>
      </c>
      <c r="D9">
        <v>38.025038008948577</v>
      </c>
      <c r="E9">
        <v>0.46889978657467246</v>
      </c>
      <c r="H9" s="3">
        <f t="shared" si="6"/>
        <v>52.262166913681426</v>
      </c>
      <c r="I9" s="3">
        <f t="shared" si="1"/>
        <v>-0.593831132491349</v>
      </c>
      <c r="J9" s="3">
        <f t="shared" si="2"/>
        <v>-0.99178561417449462</v>
      </c>
      <c r="L9" s="2">
        <f t="shared" si="7"/>
        <v>36.583516839576994</v>
      </c>
      <c r="M9" s="2">
        <f t="shared" si="8"/>
        <v>-0.1187662264982698</v>
      </c>
      <c r="N9" s="2">
        <f t="shared" si="9"/>
        <v>-9.9178561417449462E-2</v>
      </c>
      <c r="O9" s="4">
        <f t="shared" si="10"/>
        <v>36.365572051661282</v>
      </c>
      <c r="Q9">
        <f t="shared" si="3"/>
        <v>43.87908938646531</v>
      </c>
      <c r="R9">
        <f t="shared" si="0"/>
        <v>7.6050076017897155</v>
      </c>
      <c r="S9">
        <f t="shared" si="0"/>
        <v>4.6889978657467246E-2</v>
      </c>
      <c r="T9">
        <f t="shared" si="4"/>
        <v>51.530986966912494</v>
      </c>
      <c r="U9" s="2"/>
      <c r="W9" s="3">
        <f t="shared" si="11"/>
        <v>52.262166913681419</v>
      </c>
      <c r="X9" s="3">
        <f t="shared" si="12"/>
        <v>-0.593831132491349</v>
      </c>
      <c r="Y9" s="3">
        <f t="shared" si="13"/>
        <v>-0.99178561417449462</v>
      </c>
    </row>
    <row r="10" spans="3:25" x14ac:dyDescent="0.25">
      <c r="C10">
        <v>12.938600546934499</v>
      </c>
      <c r="D10">
        <v>25.586783432803994</v>
      </c>
      <c r="E10">
        <v>94.635993354978027</v>
      </c>
      <c r="H10" s="3">
        <f t="shared" si="6"/>
        <v>-0.7935914233979563</v>
      </c>
      <c r="I10" s="3">
        <f t="shared" si="1"/>
        <v>-0.32710695971473958</v>
      </c>
      <c r="J10" s="3">
        <f t="shared" si="2"/>
        <v>200.8256268493891</v>
      </c>
      <c r="L10" s="2">
        <f t="shared" si="7"/>
        <v>-0.55551399637856935</v>
      </c>
      <c r="M10" s="2">
        <f t="shared" si="8"/>
        <v>-6.5421391942947923E-2</v>
      </c>
      <c r="N10" s="2">
        <f t="shared" si="9"/>
        <v>20.08256268493891</v>
      </c>
      <c r="O10" s="4">
        <f t="shared" si="10"/>
        <v>19.461627296617394</v>
      </c>
      <c r="Q10">
        <f t="shared" si="3"/>
        <v>9.057020382854148</v>
      </c>
      <c r="R10">
        <f t="shared" si="0"/>
        <v>5.1173566865607993</v>
      </c>
      <c r="S10">
        <f t="shared" si="0"/>
        <v>9.4635993354978023</v>
      </c>
      <c r="T10">
        <f t="shared" si="4"/>
        <v>23.637976404912749</v>
      </c>
      <c r="U10" s="2"/>
      <c r="W10" s="3">
        <f t="shared" si="11"/>
        <v>-0.7935914233979563</v>
      </c>
      <c r="X10" s="3">
        <f t="shared" si="12"/>
        <v>-0.32710695971473946</v>
      </c>
      <c r="Y10" s="3">
        <f t="shared" si="13"/>
        <v>200.82562684938907</v>
      </c>
    </row>
    <row r="11" spans="3:25" x14ac:dyDescent="0.25">
      <c r="C11">
        <v>68.04750583826457</v>
      </c>
      <c r="D11">
        <v>69.381587986633576</v>
      </c>
      <c r="E11">
        <v>90.494431844428121</v>
      </c>
      <c r="H11" s="3">
        <f t="shared" si="6"/>
        <v>4.2592632094501788</v>
      </c>
      <c r="I11" s="3">
        <f t="shared" si="1"/>
        <v>1.7116182137095697</v>
      </c>
      <c r="J11" s="3">
        <f t="shared" si="2"/>
        <v>-4.3763069036692803E-2</v>
      </c>
      <c r="L11" s="2">
        <f t="shared" si="7"/>
        <v>2.9814842466151248</v>
      </c>
      <c r="M11" s="2">
        <f t="shared" si="8"/>
        <v>0.34232364274191396</v>
      </c>
      <c r="N11" s="2">
        <f t="shared" si="9"/>
        <v>-4.3763069036692808E-3</v>
      </c>
      <c r="O11" s="4">
        <f t="shared" si="10"/>
        <v>3.3194315824533693</v>
      </c>
      <c r="Q11">
        <f t="shared" si="3"/>
        <v>47.633254086785193</v>
      </c>
      <c r="R11">
        <f t="shared" si="0"/>
        <v>13.876317597326716</v>
      </c>
      <c r="S11">
        <f t="shared" si="0"/>
        <v>9.0494431844428131</v>
      </c>
      <c r="T11">
        <f t="shared" si="4"/>
        <v>70.559014868554726</v>
      </c>
      <c r="U11" s="2"/>
      <c r="W11" s="3">
        <f t="shared" si="11"/>
        <v>4.2592632094501788</v>
      </c>
      <c r="X11" s="3">
        <f t="shared" si="12"/>
        <v>1.7116182137095697</v>
      </c>
      <c r="Y11" s="3">
        <f t="shared" si="13"/>
        <v>-4.3763069036692692E-2</v>
      </c>
    </row>
    <row r="12" spans="3:25" x14ac:dyDescent="0.25">
      <c r="C12">
        <v>70.930717785478876</v>
      </c>
      <c r="D12">
        <v>18.887940824438111</v>
      </c>
      <c r="E12">
        <v>69.293158260784111</v>
      </c>
      <c r="H12" s="3">
        <f t="shared" si="6"/>
        <v>4.2370574963719099E-2</v>
      </c>
      <c r="I12" s="3">
        <f t="shared" si="1"/>
        <v>-0.72776724528016157</v>
      </c>
      <c r="J12" s="3">
        <f t="shared" si="2"/>
        <v>-0.23428263100310742</v>
      </c>
      <c r="L12" s="2">
        <f t="shared" si="7"/>
        <v>2.9659402474603368E-2</v>
      </c>
      <c r="M12" s="2">
        <f t="shared" si="8"/>
        <v>-0.14555344905603232</v>
      </c>
      <c r="N12" s="2">
        <f t="shared" si="9"/>
        <v>-2.3428263100310744E-2</v>
      </c>
      <c r="O12" s="4">
        <f t="shared" si="10"/>
        <v>-0.1393223096817397</v>
      </c>
      <c r="Q12">
        <f t="shared" si="3"/>
        <v>49.651502449835213</v>
      </c>
      <c r="R12">
        <f t="shared" si="0"/>
        <v>3.7775881648876224</v>
      </c>
      <c r="S12">
        <f t="shared" si="0"/>
        <v>6.9293158260784118</v>
      </c>
      <c r="T12">
        <f t="shared" si="4"/>
        <v>60.358406440801247</v>
      </c>
      <c r="U12" s="2"/>
      <c r="W12" s="3">
        <f t="shared" si="11"/>
        <v>4.2370574963719321E-2</v>
      </c>
      <c r="X12" s="3">
        <f t="shared" si="12"/>
        <v>-0.72776724528016157</v>
      </c>
      <c r="Y12" s="3">
        <f t="shared" si="13"/>
        <v>-0.23428263100310742</v>
      </c>
    </row>
    <row r="13" spans="3:25" x14ac:dyDescent="0.25">
      <c r="C13">
        <v>85.93836731713445</v>
      </c>
      <c r="D13">
        <v>67.688729976698653</v>
      </c>
      <c r="E13">
        <v>49.251858769928823</v>
      </c>
      <c r="H13" s="3">
        <f t="shared" si="6"/>
        <v>0.21158180828007889</v>
      </c>
      <c r="I13" s="3">
        <f t="shared" si="1"/>
        <v>2.5837008706168634</v>
      </c>
      <c r="J13" s="3">
        <f t="shared" si="2"/>
        <v>-0.28922479497081166</v>
      </c>
      <c r="L13" s="2">
        <f t="shared" si="7"/>
        <v>0.14810726579605521</v>
      </c>
      <c r="M13" s="2">
        <f t="shared" si="8"/>
        <v>0.5167401741233727</v>
      </c>
      <c r="N13" s="2">
        <f t="shared" si="9"/>
        <v>-2.8922479497081169E-2</v>
      </c>
      <c r="O13" s="4">
        <f t="shared" si="10"/>
        <v>0.63592496042234681</v>
      </c>
      <c r="Q13">
        <f t="shared" si="3"/>
        <v>60.156857121994108</v>
      </c>
      <c r="R13">
        <f t="shared" si="0"/>
        <v>13.537745995339732</v>
      </c>
      <c r="S13">
        <f t="shared" si="0"/>
        <v>4.9251858769928827</v>
      </c>
      <c r="T13">
        <f t="shared" si="4"/>
        <v>78.619788994326726</v>
      </c>
      <c r="U13" s="2"/>
      <c r="W13" s="3">
        <f t="shared" si="11"/>
        <v>0.21158180828007866</v>
      </c>
      <c r="X13" s="3">
        <f t="shared" si="12"/>
        <v>2.5837008706168634</v>
      </c>
      <c r="Y13" s="3">
        <f t="shared" si="13"/>
        <v>-0.28922479497081166</v>
      </c>
    </row>
    <row r="14" spans="3:25" x14ac:dyDescent="0.25">
      <c r="C14">
        <v>9.6389234282268088</v>
      </c>
      <c r="D14">
        <v>60.740738073847403</v>
      </c>
      <c r="E14">
        <v>29.792784562813846</v>
      </c>
      <c r="H14" s="3">
        <f t="shared" si="6"/>
        <v>-0.88783911390058501</v>
      </c>
      <c r="I14" s="3">
        <f t="shared" si="1"/>
        <v>-0.10264621459500045</v>
      </c>
      <c r="J14" s="3">
        <f t="shared" si="2"/>
        <v>-0.3950931943099758</v>
      </c>
      <c r="L14" s="2">
        <f t="shared" si="7"/>
        <v>-0.62148737973040946</v>
      </c>
      <c r="M14" s="2">
        <f t="shared" si="8"/>
        <v>-2.0529242919000091E-2</v>
      </c>
      <c r="N14" s="2">
        <f t="shared" si="9"/>
        <v>-3.9509319430997586E-2</v>
      </c>
      <c r="O14" s="4">
        <f t="shared" si="10"/>
        <v>-0.68152594208040707</v>
      </c>
      <c r="Q14">
        <f t="shared" si="3"/>
        <v>6.7472463997587662</v>
      </c>
      <c r="R14">
        <f t="shared" si="0"/>
        <v>12.148147614769481</v>
      </c>
      <c r="S14">
        <f t="shared" si="0"/>
        <v>2.979278456281385</v>
      </c>
      <c r="T14">
        <f t="shared" si="4"/>
        <v>21.874672470809632</v>
      </c>
      <c r="U14" s="2"/>
      <c r="W14" s="3">
        <f t="shared" si="11"/>
        <v>-0.88783911390058501</v>
      </c>
      <c r="X14" s="3">
        <f t="shared" si="12"/>
        <v>-0.10264621459500045</v>
      </c>
      <c r="Y14" s="3">
        <f t="shared" si="13"/>
        <v>-0.3950931943099758</v>
      </c>
    </row>
    <row r="15" spans="3:25" x14ac:dyDescent="0.25">
      <c r="C15">
        <v>38.238057531773741</v>
      </c>
      <c r="D15">
        <v>31.235476428242315</v>
      </c>
      <c r="E15">
        <v>72.022284688819141</v>
      </c>
      <c r="H15" s="3">
        <f t="shared" si="6"/>
        <v>2.9670465085132514</v>
      </c>
      <c r="I15" s="3">
        <f t="shared" si="1"/>
        <v>-0.48575737768831795</v>
      </c>
      <c r="J15" s="3">
        <f t="shared" si="2"/>
        <v>1.4174405227873348</v>
      </c>
      <c r="L15" s="2">
        <f t="shared" si="7"/>
        <v>2.0769325559592757</v>
      </c>
      <c r="M15" s="2">
        <f t="shared" si="8"/>
        <v>-9.7151475537663595E-2</v>
      </c>
      <c r="N15" s="2">
        <f t="shared" si="9"/>
        <v>0.14174405227873349</v>
      </c>
      <c r="O15" s="4">
        <f t="shared" si="10"/>
        <v>2.1215251327003455</v>
      </c>
      <c r="Q15">
        <f t="shared" si="3"/>
        <v>26.766640272241617</v>
      </c>
      <c r="R15">
        <f t="shared" si="0"/>
        <v>6.2470952856484629</v>
      </c>
      <c r="S15">
        <f t="shared" si="0"/>
        <v>7.2022284688819145</v>
      </c>
      <c r="T15">
        <f t="shared" si="4"/>
        <v>40.215964026771992</v>
      </c>
      <c r="U15" s="2"/>
      <c r="W15" s="3">
        <f t="shared" si="11"/>
        <v>2.9670465085132509</v>
      </c>
      <c r="X15" s="3">
        <f t="shared" si="12"/>
        <v>-0.48575737768831795</v>
      </c>
      <c r="Y15" s="3">
        <f t="shared" si="13"/>
        <v>1.4174405227873348</v>
      </c>
    </row>
    <row r="16" spans="3:25" x14ac:dyDescent="0.25">
      <c r="C16">
        <v>2.7164501338982072</v>
      </c>
      <c r="D16">
        <v>8.0709725977226476</v>
      </c>
      <c r="E16">
        <v>98.539272173629612</v>
      </c>
      <c r="H16" s="3">
        <f t="shared" si="6"/>
        <v>-0.92895951548686839</v>
      </c>
      <c r="I16" s="3">
        <f t="shared" si="1"/>
        <v>-0.74160878844719391</v>
      </c>
      <c r="J16" s="3">
        <f t="shared" si="2"/>
        <v>0.36817753837413347</v>
      </c>
      <c r="L16" s="2">
        <f t="shared" si="7"/>
        <v>-0.65027166084080779</v>
      </c>
      <c r="M16" s="2">
        <f t="shared" si="8"/>
        <v>-0.14832175768943878</v>
      </c>
      <c r="N16" s="2">
        <f t="shared" si="9"/>
        <v>3.6817753837413349E-2</v>
      </c>
      <c r="O16" s="4">
        <f t="shared" si="10"/>
        <v>-0.7617756646928332</v>
      </c>
      <c r="Q16">
        <f t="shared" si="3"/>
        <v>1.9015150937287448</v>
      </c>
      <c r="R16">
        <f t="shared" si="0"/>
        <v>1.6141945195445295</v>
      </c>
      <c r="S16">
        <f t="shared" si="0"/>
        <v>9.853927217362962</v>
      </c>
      <c r="T16">
        <f t="shared" si="4"/>
        <v>13.369636830636235</v>
      </c>
      <c r="U16" s="2"/>
      <c r="W16" s="3">
        <f t="shared" si="11"/>
        <v>-0.92895951548686839</v>
      </c>
      <c r="X16" s="3">
        <f t="shared" si="12"/>
        <v>-0.74160878844719391</v>
      </c>
      <c r="Y16" s="3">
        <f t="shared" si="13"/>
        <v>0.36817753837413347</v>
      </c>
    </row>
    <row r="17" spans="3:25" x14ac:dyDescent="0.25">
      <c r="C17">
        <v>27.097173929343999</v>
      </c>
      <c r="D17">
        <v>77.443570477227382</v>
      </c>
      <c r="E17">
        <v>97.877011204131961</v>
      </c>
      <c r="H17" s="3">
        <f t="shared" si="6"/>
        <v>8.9752149289258423</v>
      </c>
      <c r="I17" s="3">
        <f t="shared" si="1"/>
        <v>8.5953207051005602</v>
      </c>
      <c r="J17" s="3">
        <f t="shared" si="2"/>
        <v>-6.7207820282123576E-3</v>
      </c>
      <c r="L17" s="2">
        <f t="shared" si="7"/>
        <v>6.2826504502480889</v>
      </c>
      <c r="M17" s="2">
        <f t="shared" si="8"/>
        <v>1.7190641410201122</v>
      </c>
      <c r="N17" s="2">
        <f t="shared" si="9"/>
        <v>-6.7207820282123582E-4</v>
      </c>
      <c r="O17" s="4">
        <f t="shared" si="10"/>
        <v>8.0010425130653786</v>
      </c>
      <c r="Q17">
        <f t="shared" si="3"/>
        <v>18.9680217505408</v>
      </c>
      <c r="R17">
        <f t="shared" si="0"/>
        <v>15.488714095445477</v>
      </c>
      <c r="S17">
        <f t="shared" si="0"/>
        <v>9.7877011204131961</v>
      </c>
      <c r="T17">
        <f t="shared" si="4"/>
        <v>44.244436966399469</v>
      </c>
      <c r="U17" s="2"/>
      <c r="W17" s="3">
        <f t="shared" si="11"/>
        <v>8.975214928925844</v>
      </c>
      <c r="X17" s="3">
        <f t="shared" si="12"/>
        <v>8.595320705100562</v>
      </c>
      <c r="Y17" s="3">
        <f t="shared" si="13"/>
        <v>-6.7207820282123576E-3</v>
      </c>
    </row>
    <row r="18" spans="3:25" x14ac:dyDescent="0.25">
      <c r="C18">
        <v>45.393582467418327</v>
      </c>
      <c r="D18">
        <v>40.692369920723067</v>
      </c>
      <c r="E18">
        <v>18.468837086361312</v>
      </c>
      <c r="H18" s="3">
        <f t="shared" si="6"/>
        <v>0.67521463993929021</v>
      </c>
      <c r="I18" s="3">
        <f t="shared" si="1"/>
        <v>-0.47455457347890706</v>
      </c>
      <c r="J18" s="3">
        <f t="shared" si="2"/>
        <v>-0.81130566964450146</v>
      </c>
      <c r="L18" s="2">
        <f t="shared" si="7"/>
        <v>0.4726502479575031</v>
      </c>
      <c r="M18" s="2">
        <f t="shared" si="8"/>
        <v>-9.4910914695781418E-2</v>
      </c>
      <c r="N18" s="2">
        <f t="shared" si="9"/>
        <v>-8.1130566964450146E-2</v>
      </c>
      <c r="O18" s="4">
        <f t="shared" si="10"/>
        <v>0.29660876629727156</v>
      </c>
      <c r="Q18">
        <f t="shared" si="3"/>
        <v>31.775507727192828</v>
      </c>
      <c r="R18">
        <f t="shared" si="0"/>
        <v>8.1384739841446141</v>
      </c>
      <c r="S18">
        <f t="shared" si="0"/>
        <v>1.8468837086361312</v>
      </c>
      <c r="T18">
        <f t="shared" si="4"/>
        <v>41.76086541997357</v>
      </c>
      <c r="U18" s="2"/>
      <c r="W18" s="3">
        <f t="shared" si="11"/>
        <v>0.67521463993928998</v>
      </c>
      <c r="X18" s="3">
        <f t="shared" si="12"/>
        <v>-0.47455457347890695</v>
      </c>
      <c r="Y18" s="3">
        <f t="shared" si="13"/>
        <v>-0.81130566964450146</v>
      </c>
    </row>
    <row r="19" spans="3:25" x14ac:dyDescent="0.25">
      <c r="C19">
        <v>52.323849313146432</v>
      </c>
      <c r="D19">
        <v>34.465113936170368</v>
      </c>
      <c r="E19">
        <v>59.670116934909011</v>
      </c>
      <c r="H19" s="3">
        <f t="shared" si="6"/>
        <v>0.15267063027471717</v>
      </c>
      <c r="I19" s="3">
        <f t="shared" si="1"/>
        <v>-0.15303252174018489</v>
      </c>
      <c r="J19" s="3">
        <f t="shared" si="2"/>
        <v>2.2308540411011379</v>
      </c>
      <c r="L19" s="2">
        <f t="shared" si="7"/>
        <v>0.10686944119230202</v>
      </c>
      <c r="M19" s="2">
        <f t="shared" si="8"/>
        <v>-3.0606504348036981E-2</v>
      </c>
      <c r="N19" s="2">
        <f t="shared" si="9"/>
        <v>0.22308540411011379</v>
      </c>
      <c r="O19" s="4">
        <f t="shared" si="10"/>
        <v>0.29934834095437884</v>
      </c>
      <c r="Q19">
        <f t="shared" si="3"/>
        <v>36.626694519202502</v>
      </c>
      <c r="R19">
        <f t="shared" ref="R19:R20" si="14">+D19*M$2</f>
        <v>6.8930227872340737</v>
      </c>
      <c r="S19">
        <f t="shared" ref="S19:S20" si="15">+E19*N$2</f>
        <v>5.9670116934909014</v>
      </c>
      <c r="T19">
        <f t="shared" si="4"/>
        <v>49.486728999927479</v>
      </c>
      <c r="U19" s="2"/>
      <c r="W19" s="3">
        <f t="shared" si="11"/>
        <v>0.15267063027471717</v>
      </c>
      <c r="X19" s="3">
        <f t="shared" si="12"/>
        <v>-0.153032521740185</v>
      </c>
      <c r="Y19" s="3">
        <f t="shared" si="13"/>
        <v>2.2308540411011384</v>
      </c>
    </row>
    <row r="20" spans="3:25" x14ac:dyDescent="0.25">
      <c r="C20">
        <v>13.620057450759171</v>
      </c>
      <c r="D20">
        <v>91.523815081187891</v>
      </c>
      <c r="E20">
        <v>4.310268680362106</v>
      </c>
      <c r="H20" s="3">
        <f t="shared" si="6"/>
        <v>-0.73969695216332032</v>
      </c>
      <c r="I20" s="3">
        <f t="shared" si="1"/>
        <v>1.6555494710010428</v>
      </c>
      <c r="J20" s="3">
        <f t="shared" si="2"/>
        <v>-0.92776503714474112</v>
      </c>
      <c r="L20" s="2">
        <f t="shared" si="7"/>
        <v>-0.51778786651432418</v>
      </c>
      <c r="M20" s="2">
        <f t="shared" si="8"/>
        <v>0.33110989420020859</v>
      </c>
      <c r="N20" s="2">
        <f t="shared" si="9"/>
        <v>-9.2776503714474115E-2</v>
      </c>
      <c r="O20" s="4">
        <f t="shared" si="10"/>
        <v>-0.27945447602858969</v>
      </c>
      <c r="Q20">
        <f t="shared" si="3"/>
        <v>9.5340402155314194</v>
      </c>
      <c r="R20">
        <f t="shared" si="14"/>
        <v>18.30476301623758</v>
      </c>
      <c r="S20">
        <f t="shared" si="15"/>
        <v>0.4310268680362106</v>
      </c>
      <c r="T20">
        <f t="shared" si="4"/>
        <v>28.269830099805208</v>
      </c>
      <c r="U20" s="2"/>
      <c r="W20" s="3">
        <f t="shared" si="11"/>
        <v>-0.73969695216332032</v>
      </c>
      <c r="X20" s="3">
        <f t="shared" si="12"/>
        <v>1.6555494710010432</v>
      </c>
      <c r="Y20" s="3">
        <f t="shared" si="13"/>
        <v>-0.92776503714474112</v>
      </c>
    </row>
    <row r="22" spans="3:25" x14ac:dyDescent="0.25">
      <c r="L22" s="5">
        <f>+L2*C3</f>
        <v>65.660136406936417</v>
      </c>
      <c r="M22" s="5">
        <f t="shared" ref="M22:N22" si="16">+M2*D3</f>
        <v>8.3913819390196824</v>
      </c>
      <c r="N22" s="5">
        <f t="shared" si="16"/>
        <v>1.6809113461988603</v>
      </c>
    </row>
    <row r="23" spans="3:25" x14ac:dyDescent="0.25">
      <c r="L23" s="5">
        <f>+L22*(1+H4)</f>
        <v>34.390703856949337</v>
      </c>
      <c r="M23" s="5">
        <f t="shared" ref="M23:N23" si="17">+M22*(1+I4)</f>
        <v>15.836075802678842</v>
      </c>
      <c r="N23" s="5">
        <f t="shared" si="17"/>
        <v>6.7131437655038564</v>
      </c>
      <c r="P23" s="3">
        <f>+L23/L22-1</f>
        <v>-0.47623161115887869</v>
      </c>
      <c r="Q23" s="3">
        <f t="shared" ref="Q23:R23" si="18">+M23/M22-1</f>
        <v>0.8871832932596655</v>
      </c>
      <c r="R23" s="3">
        <f t="shared" si="18"/>
        <v>2.9937524252451904</v>
      </c>
    </row>
    <row r="24" spans="3:25" x14ac:dyDescent="0.25">
      <c r="L24" s="5">
        <f t="shared" ref="L24:L39" si="19">+L23*(1+H5)</f>
        <v>1.6654984521911727</v>
      </c>
      <c r="M24" s="5">
        <f t="shared" ref="M24:M39" si="20">+M23*(1+I5)</f>
        <v>1.225337713061379</v>
      </c>
      <c r="N24" s="5">
        <f t="shared" ref="N24:N39" si="21">+N23*(1+J5)</f>
        <v>4.120541510086599</v>
      </c>
      <c r="P24" s="3">
        <f t="shared" ref="P24:P39" si="22">+L24/L23-1</f>
        <v>-0.95157126009636395</v>
      </c>
      <c r="Q24" s="3">
        <f t="shared" ref="Q24:Q39" si="23">+M24/M23-1</f>
        <v>-0.92262365194955054</v>
      </c>
      <c r="R24" s="3">
        <f t="shared" ref="R24:R39" si="24">+N24/N23-1</f>
        <v>-0.38619793437757088</v>
      </c>
    </row>
    <row r="25" spans="3:25" x14ac:dyDescent="0.25">
      <c r="L25" s="5">
        <f t="shared" si="19"/>
        <v>22.121048483945074</v>
      </c>
      <c r="M25" s="5">
        <f t="shared" si="20"/>
        <v>12.359705609202111</v>
      </c>
      <c r="N25" s="5">
        <f t="shared" si="21"/>
        <v>0.44733767357253101</v>
      </c>
      <c r="P25" s="3">
        <f t="shared" si="22"/>
        <v>12.281938782255878</v>
      </c>
      <c r="Q25" s="3">
        <f t="shared" si="23"/>
        <v>9.0867748355860769</v>
      </c>
      <c r="R25" s="3">
        <f t="shared" si="24"/>
        <v>-0.89143716366465398</v>
      </c>
    </row>
    <row r="26" spans="3:25" x14ac:dyDescent="0.25">
      <c r="L26" s="5">
        <f t="shared" si="19"/>
        <v>26.284211644151895</v>
      </c>
      <c r="M26" s="5">
        <f t="shared" si="20"/>
        <v>18.925418413161069</v>
      </c>
      <c r="N26" s="5">
        <f t="shared" si="21"/>
        <v>5.9438736472243408</v>
      </c>
      <c r="P26" s="3">
        <f t="shared" si="22"/>
        <v>0.18819917886027615</v>
      </c>
      <c r="Q26" s="3">
        <f t="shared" si="23"/>
        <v>0.53121919012946561</v>
      </c>
      <c r="R26" s="3">
        <f t="shared" si="24"/>
        <v>12.287219025742543</v>
      </c>
    </row>
    <row r="27" spans="3:25" x14ac:dyDescent="0.25">
      <c r="L27" s="5">
        <f t="shared" si="19"/>
        <v>0.82383222330359351</v>
      </c>
      <c r="M27" s="5">
        <f t="shared" si="20"/>
        <v>18.723758047821672</v>
      </c>
      <c r="N27" s="5">
        <f t="shared" si="21"/>
        <v>5.7082756585252703</v>
      </c>
      <c r="P27" s="3">
        <f t="shared" si="22"/>
        <v>-0.96865676496381081</v>
      </c>
      <c r="Q27" s="3">
        <f t="shared" si="23"/>
        <v>-1.0655530088526821E-2</v>
      </c>
      <c r="R27" s="3">
        <f t="shared" si="24"/>
        <v>-3.9637112543448705E-2</v>
      </c>
    </row>
    <row r="28" spans="3:25" x14ac:dyDescent="0.25">
      <c r="L28" s="5">
        <f t="shared" si="19"/>
        <v>43.879089386465267</v>
      </c>
      <c r="M28" s="5">
        <f t="shared" si="20"/>
        <v>7.605007601789719</v>
      </c>
      <c r="N28" s="5">
        <f t="shared" si="21"/>
        <v>4.688997865746735E-2</v>
      </c>
      <c r="P28" s="3">
        <f t="shared" si="22"/>
        <v>52.262166913681426</v>
      </c>
      <c r="Q28" s="3">
        <f t="shared" si="23"/>
        <v>-0.593831132491349</v>
      </c>
      <c r="R28" s="3">
        <f t="shared" si="24"/>
        <v>-0.99178561417449462</v>
      </c>
    </row>
    <row r="29" spans="3:25" x14ac:dyDescent="0.25">
      <c r="L29" s="5">
        <f t="shared" si="19"/>
        <v>9.0570203828541391</v>
      </c>
      <c r="M29" s="5">
        <f t="shared" si="20"/>
        <v>5.1173566865608011</v>
      </c>
      <c r="N29" s="5">
        <f t="shared" si="21"/>
        <v>9.4635993354978236</v>
      </c>
      <c r="P29" s="3">
        <f t="shared" si="22"/>
        <v>-0.7935914233979563</v>
      </c>
      <c r="Q29" s="3">
        <f t="shared" si="23"/>
        <v>-0.32710695971473958</v>
      </c>
      <c r="R29" s="3">
        <f t="shared" si="24"/>
        <v>200.8256268493891</v>
      </c>
    </row>
    <row r="30" spans="3:25" x14ac:dyDescent="0.25">
      <c r="L30" s="5">
        <f t="shared" si="19"/>
        <v>47.633254086785143</v>
      </c>
      <c r="M30" s="5">
        <f t="shared" si="20"/>
        <v>13.876317597326722</v>
      </c>
      <c r="N30" s="5">
        <f t="shared" si="21"/>
        <v>9.0494431844428327</v>
      </c>
      <c r="P30" s="3">
        <f t="shared" si="22"/>
        <v>4.2592632094501788</v>
      </c>
      <c r="Q30" s="3">
        <f t="shared" si="23"/>
        <v>1.7116182137095697</v>
      </c>
      <c r="R30" s="3">
        <f t="shared" si="24"/>
        <v>-4.3763069036692803E-2</v>
      </c>
    </row>
    <row r="31" spans="3:25" x14ac:dyDescent="0.25">
      <c r="L31" s="5">
        <f t="shared" si="19"/>
        <v>49.651502449835149</v>
      </c>
      <c r="M31" s="5">
        <f t="shared" si="20"/>
        <v>3.7775881648876233</v>
      </c>
      <c r="N31" s="5">
        <f t="shared" si="21"/>
        <v>6.9293158260784269</v>
      </c>
      <c r="P31" s="3">
        <f t="shared" si="22"/>
        <v>4.2370574963719099E-2</v>
      </c>
      <c r="Q31" s="3">
        <f t="shared" si="23"/>
        <v>-0.72776724528016157</v>
      </c>
      <c r="R31" s="3">
        <f t="shared" si="24"/>
        <v>-0.23428263100310742</v>
      </c>
    </row>
    <row r="32" spans="3:25" x14ac:dyDescent="0.25">
      <c r="L32" s="5">
        <f t="shared" si="19"/>
        <v>60.156857121994037</v>
      </c>
      <c r="M32" s="5">
        <f t="shared" si="20"/>
        <v>13.537745995339735</v>
      </c>
      <c r="N32" s="5">
        <f t="shared" si="21"/>
        <v>4.9251858769928933</v>
      </c>
      <c r="P32" s="3">
        <f t="shared" si="22"/>
        <v>0.21158180828007889</v>
      </c>
      <c r="Q32" s="3">
        <f t="shared" si="23"/>
        <v>2.5837008706168634</v>
      </c>
      <c r="R32" s="3">
        <f t="shared" si="24"/>
        <v>-0.28922479497081166</v>
      </c>
    </row>
    <row r="33" spans="12:18" x14ac:dyDescent="0.25">
      <c r="L33" s="5">
        <f t="shared" si="19"/>
        <v>6.7472463997587546</v>
      </c>
      <c r="M33" s="5">
        <f t="shared" si="20"/>
        <v>12.148147614769485</v>
      </c>
      <c r="N33" s="5">
        <f t="shared" si="21"/>
        <v>2.9792784562813917</v>
      </c>
      <c r="P33" s="3">
        <f t="shared" si="22"/>
        <v>-0.88783911390058501</v>
      </c>
      <c r="Q33" s="3">
        <f t="shared" si="23"/>
        <v>-0.10264621459500045</v>
      </c>
      <c r="R33" s="3">
        <f t="shared" si="24"/>
        <v>-0.3950931943099758</v>
      </c>
    </row>
    <row r="34" spans="12:18" x14ac:dyDescent="0.25">
      <c r="L34" s="5">
        <f t="shared" si="19"/>
        <v>26.766640272241574</v>
      </c>
      <c r="M34" s="5">
        <f t="shared" si="20"/>
        <v>6.2470952856484656</v>
      </c>
      <c r="N34" s="5">
        <f t="shared" si="21"/>
        <v>7.2022284688819314</v>
      </c>
      <c r="P34" s="3">
        <f t="shared" si="22"/>
        <v>2.9670465085132514</v>
      </c>
      <c r="Q34" s="3">
        <f t="shared" si="23"/>
        <v>-0.48575737768831795</v>
      </c>
      <c r="R34" s="3">
        <f t="shared" si="24"/>
        <v>1.4174405227873348</v>
      </c>
    </row>
    <row r="35" spans="12:18" x14ac:dyDescent="0.25">
      <c r="L35" s="5">
        <f t="shared" si="19"/>
        <v>1.9015150937287424</v>
      </c>
      <c r="M35" s="5">
        <f t="shared" si="20"/>
        <v>1.6141945195445302</v>
      </c>
      <c r="N35" s="5">
        <f t="shared" si="21"/>
        <v>9.853927217362985</v>
      </c>
      <c r="P35" s="3">
        <f t="shared" si="22"/>
        <v>-0.92895951548686839</v>
      </c>
      <c r="Q35" s="3">
        <f t="shared" si="23"/>
        <v>-0.74160878844719391</v>
      </c>
      <c r="R35" s="3">
        <f t="shared" si="24"/>
        <v>0.36817753837413347</v>
      </c>
    </row>
    <row r="36" spans="12:18" x14ac:dyDescent="0.25">
      <c r="L36" s="5">
        <f t="shared" si="19"/>
        <v>18.968021750540775</v>
      </c>
      <c r="M36" s="5">
        <f t="shared" si="20"/>
        <v>15.488714095445481</v>
      </c>
      <c r="N36" s="5">
        <f t="shared" si="21"/>
        <v>9.7877011204132192</v>
      </c>
      <c r="P36" s="3">
        <f t="shared" si="22"/>
        <v>8.9752149289258423</v>
      </c>
      <c r="Q36" s="3">
        <f t="shared" si="23"/>
        <v>8.5953207051005602</v>
      </c>
      <c r="R36" s="3">
        <f t="shared" si="24"/>
        <v>-6.7207820282123576E-3</v>
      </c>
    </row>
    <row r="37" spans="12:18" x14ac:dyDescent="0.25">
      <c r="L37" s="5">
        <f t="shared" si="19"/>
        <v>31.775507727192789</v>
      </c>
      <c r="M37" s="5">
        <f t="shared" si="20"/>
        <v>8.1384739841446141</v>
      </c>
      <c r="N37" s="5">
        <f t="shared" si="21"/>
        <v>1.8468837086361352</v>
      </c>
      <c r="P37" s="3">
        <f t="shared" si="22"/>
        <v>0.67521463993929021</v>
      </c>
      <c r="Q37" s="3">
        <f t="shared" si="23"/>
        <v>-0.47455457347890706</v>
      </c>
      <c r="R37" s="3">
        <f t="shared" si="24"/>
        <v>-0.81130566964450146</v>
      </c>
    </row>
    <row r="38" spans="12:18" x14ac:dyDescent="0.25">
      <c r="L38" s="5">
        <f t="shared" si="19"/>
        <v>36.626694519202459</v>
      </c>
      <c r="M38" s="5">
        <f t="shared" si="20"/>
        <v>6.8930227872340746</v>
      </c>
      <c r="N38" s="5">
        <f t="shared" si="21"/>
        <v>5.9670116934909139</v>
      </c>
      <c r="P38" s="3">
        <f t="shared" si="22"/>
        <v>0.15267063027471717</v>
      </c>
      <c r="Q38" s="3">
        <f t="shared" si="23"/>
        <v>-0.15303252174018489</v>
      </c>
      <c r="R38" s="3">
        <f t="shared" si="24"/>
        <v>2.2308540411011379</v>
      </c>
    </row>
    <row r="39" spans="12:18" x14ac:dyDescent="0.25">
      <c r="L39" s="5">
        <f t="shared" si="19"/>
        <v>9.5340402155314106</v>
      </c>
      <c r="M39" s="5">
        <f t="shared" si="20"/>
        <v>18.30476301623758</v>
      </c>
      <c r="N39" s="5">
        <f t="shared" si="21"/>
        <v>0.43102686803621154</v>
      </c>
      <c r="P39" s="3">
        <f t="shared" si="22"/>
        <v>-0.73969695216332032</v>
      </c>
      <c r="Q39" s="3">
        <f t="shared" si="23"/>
        <v>1.6555494710010428</v>
      </c>
      <c r="R39" s="3">
        <f t="shared" si="24"/>
        <v>-0.92776503714474112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D. Lopez-Saavedra</dc:creator>
  <cp:lastModifiedBy>Jorge D. Lopez-Saavedra</cp:lastModifiedBy>
  <dcterms:created xsi:type="dcterms:W3CDTF">2024-11-01T05:05:17Z</dcterms:created>
  <dcterms:modified xsi:type="dcterms:W3CDTF">2024-11-01T05:21:40Z</dcterms:modified>
</cp:coreProperties>
</file>