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3D395677-EDBA-4C4E-9548-538C5C71D539}" xr6:coauthVersionLast="47" xr6:coauthVersionMax="47" xr10:uidLastSave="{00000000-0000-0000-0000-000000000000}"/>
  <bookViews>
    <workbookView xWindow="0" yWindow="500" windowWidth="25600" windowHeight="20120" tabRatio="829" activeTab="1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6" l="1" a="1"/>
  <c r="K3" i="6" s="1"/>
  <c r="G3" i="6" a="1"/>
  <c r="G3" i="6" s="1"/>
  <c r="E3" i="6" a="1"/>
  <c r="E3" i="6" s="1"/>
  <c r="G4" i="1"/>
  <c r="G3" i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<sst xmlns="http://schemas.openxmlformats.org/spreadsheetml/2006/main" count="15659" uniqueCount="162">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</sst>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70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44" fontId="0" fillId="0" borderId="0" xfId="2" applyFont="1"/>
    <xf numFmtId="164" fontId="0" fillId="3" borderId="2" xfId="0" applyNumberFormat="1" applyFon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2" applyNumberFormat="1" applyFont="1"/>
    <xf numFmtId="44" fontId="1" fillId="0" borderId="0" xfId="2" applyFont="1" applyAlignment="1">
      <alignment horizontal="center"/>
    </xf>
    <xf numFmtId="170" fontId="2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medium">
          <color theme="0"/>
        </bottom>
      </border>
    </dxf>
    <dxf>
      <border outline="0">
        <top style="medium">
          <color theme="0"/>
        </top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4821D-EEF0-5147-9C81-74012C3F1CDD}" name="Table1" displayName="Table1" ref="A2:C20" totalsRowShown="0" headerRowDxfId="0" headerRowBorderDxfId="4" tableBorderDxfId="5">
  <autoFilter ref="A2:C20" xr:uid="{0164821D-EEF0-5147-9C81-74012C3F1CDD}"/>
  <tableColumns count="3">
    <tableColumn id="1" xr3:uid="{7BBC6F9E-83DB-E445-A0EF-FB85B3C18EDA}" name="Industry" dataDxfId="3"/>
    <tableColumn id="2" xr3:uid="{FED9BA0F-3FA7-A24F-A471-2F61360BE5B0}" name="2020 Avg. Salary" dataDxfId="2"/>
    <tableColumn id="3" xr3:uid="{99C9DED9-A0A1-A641-80D4-4A0D10A85122}" name="YoY % Growth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="140" zoomScaleNormal="140" workbookViewId="0">
      <selection activeCell="D3" sqref="D3"/>
    </sheetView>
  </sheetViews>
  <sheetFormatPr baseColWidth="10" defaultColWidth="8.83203125" defaultRowHeight="14" x14ac:dyDescent="0.2"/>
  <cols>
    <col min="1" max="1" width="18.33203125" style="1" customWidth="1"/>
    <col min="2" max="2" width="15.83203125" style="10" customWidth="1"/>
    <col min="3" max="3" width="14.33203125" style="10" customWidth="1"/>
    <col min="4" max="4" width="17.1640625" style="10" customWidth="1"/>
    <col min="5" max="5" width="4.6640625" style="1" customWidth="1"/>
    <col min="6" max="6" width="16.5" style="1" customWidth="1"/>
    <col min="7" max="7" width="8.83203125" style="1" customWidth="1"/>
    <col min="8" max="16384" width="8.83203125" style="1"/>
  </cols>
  <sheetData>
    <row r="1" spans="1:9" x14ac:dyDescent="0.2">
      <c r="A1" s="42" t="s">
        <v>119</v>
      </c>
      <c r="B1" s="43"/>
      <c r="C1" s="43"/>
    </row>
    <row r="2" spans="1:9" ht="15" thickBot="1" x14ac:dyDescent="0.25">
      <c r="A2" s="50" t="s">
        <v>118</v>
      </c>
      <c r="B2" s="50" t="s">
        <v>133</v>
      </c>
      <c r="C2" s="50" t="s">
        <v>21</v>
      </c>
      <c r="D2" s="26" t="s">
        <v>132</v>
      </c>
      <c r="F2" s="23" t="s">
        <v>138</v>
      </c>
      <c r="G2" s="24"/>
    </row>
    <row r="3" spans="1:9" ht="16" thickBot="1" x14ac:dyDescent="0.25">
      <c r="A3" s="1" t="s">
        <v>18</v>
      </c>
      <c r="B3" s="11">
        <v>90267</v>
      </c>
      <c r="C3" s="13">
        <v>0.02</v>
      </c>
      <c r="D3" s="51" cm="1">
        <f t="array" ref="D3:D20">Table1[2020 Avg. Salary]/(1+Table1[YoY % Growth])</f>
        <v>88497.058823529413</v>
      </c>
      <c r="F3" s="8" t="s">
        <v>136</v>
      </c>
      <c r="G3" s="48">
        <f>AVERAGE(B3:B20)</f>
        <v>68502.388888888891</v>
      </c>
      <c r="I3" s="3"/>
    </row>
    <row r="4" spans="1:9" ht="15" x14ac:dyDescent="0.2">
      <c r="A4" s="1" t="s">
        <v>101</v>
      </c>
      <c r="B4" s="11">
        <v>67139</v>
      </c>
      <c r="C4" s="13">
        <v>3.2000000000000001E-2</v>
      </c>
      <c r="D4" s="47">
        <v>65057.170542635657</v>
      </c>
      <c r="F4" s="8" t="s">
        <v>137</v>
      </c>
      <c r="G4" s="49">
        <f>AVERAGE(_xlfn.ANCHORARRAY(D3))</f>
        <v>66704.5361490754</v>
      </c>
      <c r="I4" s="3"/>
    </row>
    <row r="5" spans="1:9" ht="15" x14ac:dyDescent="0.2">
      <c r="A5" s="1" t="s">
        <v>96</v>
      </c>
      <c r="B5" s="11">
        <v>48298</v>
      </c>
      <c r="C5" s="13">
        <v>3.5000000000000003E-2</v>
      </c>
      <c r="D5" s="47">
        <v>46664.734299516909</v>
      </c>
      <c r="I5" s="3"/>
    </row>
    <row r="6" spans="1:9" ht="15" x14ac:dyDescent="0.2">
      <c r="A6" s="1" t="s">
        <v>94</v>
      </c>
      <c r="B6" s="11">
        <v>67007</v>
      </c>
      <c r="C6" s="13">
        <v>0.04</v>
      </c>
      <c r="D6" s="47">
        <v>64429.807692307688</v>
      </c>
      <c r="F6" s="12"/>
      <c r="I6" s="3"/>
    </row>
    <row r="7" spans="1:9" ht="15" x14ac:dyDescent="0.2">
      <c r="A7" s="1" t="s">
        <v>81</v>
      </c>
      <c r="B7" s="11">
        <v>77216</v>
      </c>
      <c r="C7" s="13">
        <v>1.4999999999999999E-2</v>
      </c>
      <c r="D7" s="47">
        <v>76074.876847290652</v>
      </c>
      <c r="F7" s="10"/>
      <c r="G7" s="2"/>
      <c r="I7" s="3"/>
    </row>
    <row r="8" spans="1:9" ht="15" x14ac:dyDescent="0.2">
      <c r="A8" s="1" t="s">
        <v>77</v>
      </c>
      <c r="B8" s="11">
        <v>63668</v>
      </c>
      <c r="C8" s="13">
        <v>2.8000000000000001E-2</v>
      </c>
      <c r="D8" s="47">
        <v>61933.852140077819</v>
      </c>
      <c r="I8" s="3"/>
    </row>
    <row r="9" spans="1:9" ht="15" x14ac:dyDescent="0.2">
      <c r="A9" s="1" t="s">
        <v>74</v>
      </c>
      <c r="B9" s="11">
        <v>66406</v>
      </c>
      <c r="C9" s="13">
        <v>2.5999999999999999E-2</v>
      </c>
      <c r="D9" s="47">
        <v>64723.196881091615</v>
      </c>
      <c r="I9" s="3"/>
    </row>
    <row r="10" spans="1:9" ht="15" x14ac:dyDescent="0.2">
      <c r="A10" s="1" t="s">
        <v>69</v>
      </c>
      <c r="B10" s="11">
        <v>72173</v>
      </c>
      <c r="C10" s="13">
        <v>2.5999999999999999E-2</v>
      </c>
      <c r="D10" s="47">
        <v>70344.054580896685</v>
      </c>
      <c r="G10" s="2"/>
      <c r="H10" s="3"/>
      <c r="I10" s="3"/>
    </row>
    <row r="11" spans="1:9" ht="15" x14ac:dyDescent="0.2">
      <c r="A11" s="1" t="s">
        <v>66</v>
      </c>
      <c r="B11" s="11">
        <v>93395</v>
      </c>
      <c r="C11" s="13">
        <v>1.4999999999999999E-2</v>
      </c>
      <c r="D11" s="47">
        <v>92014.778325123159</v>
      </c>
      <c r="G11" s="2"/>
      <c r="H11" s="3"/>
      <c r="I11" s="3"/>
    </row>
    <row r="12" spans="1:9" ht="15" x14ac:dyDescent="0.2">
      <c r="A12" s="1" t="s">
        <v>16</v>
      </c>
      <c r="B12" s="11">
        <v>49222</v>
      </c>
      <c r="C12" s="13">
        <v>3.3000000000000002E-2</v>
      </c>
      <c r="D12" s="47">
        <v>47649.564375605041</v>
      </c>
      <c r="G12" s="2"/>
      <c r="H12" s="3"/>
      <c r="I12" s="3"/>
    </row>
    <row r="13" spans="1:9" ht="15" x14ac:dyDescent="0.2">
      <c r="A13" s="1" t="s">
        <v>56</v>
      </c>
      <c r="B13" s="11">
        <v>75417</v>
      </c>
      <c r="C13" s="13">
        <v>2.5000000000000001E-2</v>
      </c>
      <c r="D13" s="47">
        <v>73577.560975609769</v>
      </c>
      <c r="I13" s="3"/>
    </row>
    <row r="14" spans="1:9" ht="15" x14ac:dyDescent="0.2">
      <c r="A14" s="1" t="s">
        <v>46</v>
      </c>
      <c r="B14" s="11">
        <v>62219</v>
      </c>
      <c r="C14" s="13">
        <v>2.4E-2</v>
      </c>
      <c r="D14" s="47">
        <v>60760.7421875</v>
      </c>
      <c r="I14" s="3"/>
    </row>
    <row r="15" spans="1:9" ht="15" x14ac:dyDescent="0.2">
      <c r="A15" s="1" t="s">
        <v>40</v>
      </c>
      <c r="B15" s="11">
        <v>39147</v>
      </c>
      <c r="C15" s="13">
        <v>2.1000000000000001E-2</v>
      </c>
      <c r="D15" s="47">
        <v>38341.821743388835</v>
      </c>
      <c r="I15" s="3"/>
    </row>
    <row r="16" spans="1:9" ht="15" x14ac:dyDescent="0.2">
      <c r="A16" s="1" t="s">
        <v>14</v>
      </c>
      <c r="B16" s="11">
        <v>62172</v>
      </c>
      <c r="C16" s="13">
        <v>3.3000000000000002E-2</v>
      </c>
      <c r="D16" s="47">
        <v>60185.866408518879</v>
      </c>
      <c r="I16" s="3"/>
    </row>
    <row r="17" spans="1:9" ht="15" x14ac:dyDescent="0.2">
      <c r="A17" s="1" t="s">
        <v>26</v>
      </c>
      <c r="B17" s="11">
        <v>82498</v>
      </c>
      <c r="C17" s="13">
        <v>2.1000000000000001E-2</v>
      </c>
      <c r="D17" s="47">
        <v>80801.175318315378</v>
      </c>
      <c r="I17" s="3"/>
    </row>
    <row r="18" spans="1:9" ht="15" x14ac:dyDescent="0.2">
      <c r="A18" s="1" t="s">
        <v>22</v>
      </c>
      <c r="B18" s="11">
        <v>68499</v>
      </c>
      <c r="C18" s="13">
        <v>2.7E-2</v>
      </c>
      <c r="D18" s="47">
        <v>66698.14995131451</v>
      </c>
      <c r="I18" s="3"/>
    </row>
    <row r="19" spans="1:9" ht="15" x14ac:dyDescent="0.2">
      <c r="A19" s="1" t="s">
        <v>2</v>
      </c>
      <c r="B19" s="11">
        <v>58300</v>
      </c>
      <c r="C19" s="13">
        <v>1.9E-2</v>
      </c>
      <c r="D19" s="47">
        <v>57212.953876349369</v>
      </c>
      <c r="I19" s="3"/>
    </row>
    <row r="20" spans="1:9" ht="15" x14ac:dyDescent="0.2">
      <c r="A20" s="1" t="s">
        <v>161</v>
      </c>
      <c r="B20" s="11">
        <v>90000</v>
      </c>
      <c r="C20" s="13">
        <v>0.05</v>
      </c>
      <c r="D20" s="52">
        <v>85714.28571428571</v>
      </c>
      <c r="F20" s="12"/>
    </row>
    <row r="21" spans="1:9" x14ac:dyDescent="0.2">
      <c r="F21" s="12"/>
    </row>
    <row r="22" spans="1:9" x14ac:dyDescent="0.2">
      <c r="F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tabSelected="1" zoomScale="110" zoomScaleNormal="110" workbookViewId="0">
      <selection activeCell="K36" sqref="K36"/>
    </sheetView>
  </sheetViews>
  <sheetFormatPr baseColWidth="10" defaultColWidth="8.83203125" defaultRowHeight="14" x14ac:dyDescent="0.2"/>
  <cols>
    <col min="1" max="1" width="18.164062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3203125" style="1"/>
  </cols>
  <sheetData>
    <row r="1" spans="1:13" ht="15" thickBot="1" x14ac:dyDescent="0.2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0"/>
      <c r="G2" s="7" t="s">
        <v>118</v>
      </c>
      <c r="H2" s="7" t="s">
        <v>139</v>
      </c>
      <c r="I2" s="7" t="s">
        <v>21</v>
      </c>
      <c r="J2" s="10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53">
        <v>93395</v>
      </c>
      <c r="I3" s="3">
        <v>1.4999999999999999E-2</v>
      </c>
      <c r="K3" s="1" t="str" cm="1">
        <f t="array" ref="K3:M19">_xlfn._xlws.SORT(A3:C19,{3,2},-1)</f>
        <v>Real Estate</v>
      </c>
      <c r="L3" s="53">
        <v>67007</v>
      </c>
      <c r="M3" s="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53">
        <v>90267</v>
      </c>
      <c r="I4" s="3">
        <v>0.02</v>
      </c>
      <c r="K4" s="1" t="str">
        <v>Retail</v>
      </c>
      <c r="L4" s="53">
        <v>48298</v>
      </c>
      <c r="M4" s="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53">
        <v>82498</v>
      </c>
      <c r="I5" s="3">
        <v>2.1000000000000001E-2</v>
      </c>
      <c r="K5" s="1" t="str">
        <v>Finance</v>
      </c>
      <c r="L5" s="53">
        <v>62172</v>
      </c>
      <c r="M5" s="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53">
        <v>77216</v>
      </c>
      <c r="I6" s="3">
        <v>1.4999999999999999E-2</v>
      </c>
      <c r="K6" s="1" t="str">
        <v>Labor</v>
      </c>
      <c r="L6" s="53">
        <v>49222</v>
      </c>
      <c r="M6" s="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53">
        <v>75417</v>
      </c>
      <c r="I7" s="3">
        <v>2.5000000000000001E-2</v>
      </c>
      <c r="K7" s="1" t="str">
        <v>Sales</v>
      </c>
      <c r="L7" s="53">
        <v>67139</v>
      </c>
      <c r="M7" s="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53">
        <v>72173</v>
      </c>
      <c r="I8" s="3">
        <v>2.5999999999999999E-2</v>
      </c>
      <c r="K8" s="1" t="str">
        <v>Operations</v>
      </c>
      <c r="L8" s="53">
        <v>63668</v>
      </c>
      <c r="M8" s="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53">
        <v>68499</v>
      </c>
      <c r="I9" s="3">
        <v>2.7E-2</v>
      </c>
      <c r="K9" s="1" t="str">
        <v>Education</v>
      </c>
      <c r="L9" s="53">
        <v>68499</v>
      </c>
      <c r="M9" s="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53">
        <v>67139</v>
      </c>
      <c r="I10" s="3">
        <v>3.2000000000000001E-2</v>
      </c>
      <c r="K10" s="1" t="str">
        <v>Manufacturing</v>
      </c>
      <c r="L10" s="53">
        <v>72173</v>
      </c>
      <c r="M10" s="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53">
        <v>67007</v>
      </c>
      <c r="I11" s="3">
        <v>0.04</v>
      </c>
      <c r="K11" s="1" t="str">
        <v>Media</v>
      </c>
      <c r="L11" s="53">
        <v>66406</v>
      </c>
      <c r="M11" s="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53">
        <v>66406</v>
      </c>
      <c r="I12" s="3">
        <v>2.5999999999999999E-2</v>
      </c>
      <c r="K12" s="1" t="str">
        <v>Human Resources</v>
      </c>
      <c r="L12" s="53">
        <v>75417</v>
      </c>
      <c r="M12" s="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53">
        <v>63668</v>
      </c>
      <c r="I13" s="3">
        <v>2.8000000000000001E-2</v>
      </c>
      <c r="K13" s="1" t="str">
        <v>Health</v>
      </c>
      <c r="L13" s="53">
        <v>62219</v>
      </c>
      <c r="M13" s="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53">
        <v>62219</v>
      </c>
      <c r="I14" s="3">
        <v>2.4E-2</v>
      </c>
      <c r="K14" s="1" t="str">
        <v>Engineering</v>
      </c>
      <c r="L14" s="53">
        <v>82498</v>
      </c>
      <c r="M14" s="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53">
        <v>62172</v>
      </c>
      <c r="I15" s="3">
        <v>3.3000000000000002E-2</v>
      </c>
      <c r="K15" s="1" t="str">
        <v>Food Services</v>
      </c>
      <c r="L15" s="53">
        <v>39147</v>
      </c>
      <c r="M15" s="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53">
        <v>58300</v>
      </c>
      <c r="I16" s="3">
        <v>1.9E-2</v>
      </c>
      <c r="K16" s="1" t="str">
        <v>Technology</v>
      </c>
      <c r="L16" s="53">
        <v>90267</v>
      </c>
      <c r="M16" s="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53">
        <v>49222</v>
      </c>
      <c r="I17" s="3">
        <v>3.3000000000000002E-2</v>
      </c>
      <c r="K17" s="1" t="str">
        <v>Design</v>
      </c>
      <c r="L17" s="53">
        <v>58300</v>
      </c>
      <c r="M17" s="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53">
        <v>48298</v>
      </c>
      <c r="I18" s="3">
        <v>3.5000000000000003E-2</v>
      </c>
      <c r="K18" s="1" t="str">
        <v>Law</v>
      </c>
      <c r="L18" s="53">
        <v>93395</v>
      </c>
      <c r="M18" s="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53">
        <v>39147</v>
      </c>
      <c r="I19" s="3">
        <v>2.1000000000000001E-2</v>
      </c>
      <c r="K19" s="1" t="str">
        <v>Professional Services</v>
      </c>
      <c r="L19" s="53">
        <v>77216</v>
      </c>
      <c r="M19" s="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F18" sqref="F18"/>
    </sheetView>
  </sheetViews>
  <sheetFormatPr baseColWidth="10" defaultColWidth="8.83203125" defaultRowHeight="14" x14ac:dyDescent="0.2"/>
  <cols>
    <col min="1" max="1" width="18.83203125" style="1" customWidth="1"/>
    <col min="2" max="2" width="12.1640625" style="1" customWidth="1"/>
    <col min="3" max="3" width="13.83203125" style="1" customWidth="1"/>
    <col min="4" max="4" width="4.6640625" style="1" customWidth="1"/>
    <col min="5" max="5" width="20" style="1" bestFit="1" customWidth="1"/>
    <col min="6" max="7" width="14.33203125" style="1" customWidth="1"/>
    <col min="8" max="8" width="4.6640625" style="1" customWidth="1"/>
    <col min="9" max="9" width="26.1640625" style="1" customWidth="1"/>
    <col min="10" max="16384" width="8.83203125" style="1"/>
  </cols>
  <sheetData>
    <row r="1" spans="1:9" ht="15" thickBot="1" x14ac:dyDescent="0.2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0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</row>
    <row r="4" spans="1:9" x14ac:dyDescent="0.2">
      <c r="A4" s="1" t="s">
        <v>22</v>
      </c>
      <c r="B4" s="2">
        <v>68499</v>
      </c>
      <c r="C4" s="3">
        <v>2.7E-2</v>
      </c>
    </row>
    <row r="5" spans="1:9" x14ac:dyDescent="0.2">
      <c r="A5" s="1" t="s">
        <v>26</v>
      </c>
      <c r="B5" s="2">
        <v>82498</v>
      </c>
      <c r="C5" s="3">
        <v>2.1000000000000001E-2</v>
      </c>
    </row>
    <row r="6" spans="1:9" x14ac:dyDescent="0.2">
      <c r="A6" s="1" t="s">
        <v>14</v>
      </c>
      <c r="B6" s="2">
        <v>62172</v>
      </c>
      <c r="C6" s="3">
        <v>3.3000000000000002E-2</v>
      </c>
    </row>
    <row r="7" spans="1:9" x14ac:dyDescent="0.2">
      <c r="A7" s="1" t="s">
        <v>40</v>
      </c>
      <c r="B7" s="2">
        <v>39147</v>
      </c>
      <c r="C7" s="3">
        <v>2.1000000000000001E-2</v>
      </c>
    </row>
    <row r="8" spans="1:9" x14ac:dyDescent="0.2">
      <c r="A8" s="1" t="s">
        <v>46</v>
      </c>
      <c r="B8" s="2">
        <v>62219</v>
      </c>
      <c r="C8" s="3">
        <v>2.4E-2</v>
      </c>
    </row>
    <row r="9" spans="1:9" x14ac:dyDescent="0.2">
      <c r="A9" s="1" t="s">
        <v>56</v>
      </c>
      <c r="B9" s="2">
        <v>75417</v>
      </c>
      <c r="C9" s="3">
        <v>2.5000000000000001E-2</v>
      </c>
    </row>
    <row r="10" spans="1:9" x14ac:dyDescent="0.2">
      <c r="A10" s="1" t="s">
        <v>16</v>
      </c>
      <c r="B10" s="2">
        <v>49222</v>
      </c>
      <c r="C10" s="3">
        <v>3.3000000000000002E-2</v>
      </c>
    </row>
    <row r="11" spans="1:9" x14ac:dyDescent="0.2">
      <c r="A11" s="1" t="s">
        <v>66</v>
      </c>
      <c r="B11" s="2">
        <v>93395</v>
      </c>
      <c r="C11" s="3">
        <v>1.4999999999999999E-2</v>
      </c>
    </row>
    <row r="12" spans="1:9" x14ac:dyDescent="0.2">
      <c r="A12" s="1" t="s">
        <v>69</v>
      </c>
      <c r="B12" s="2">
        <v>72173</v>
      </c>
      <c r="C12" s="3">
        <v>2.5999999999999999E-2</v>
      </c>
    </row>
    <row r="13" spans="1:9" x14ac:dyDescent="0.2">
      <c r="A13" s="1" t="s">
        <v>74</v>
      </c>
      <c r="B13" s="2">
        <v>66406</v>
      </c>
      <c r="C13" s="3">
        <v>2.5999999999999999E-2</v>
      </c>
    </row>
    <row r="14" spans="1:9" x14ac:dyDescent="0.2">
      <c r="A14" s="1" t="s">
        <v>77</v>
      </c>
      <c r="B14" s="2">
        <v>63668</v>
      </c>
      <c r="C14" s="3">
        <v>2.8000000000000001E-2</v>
      </c>
    </row>
    <row r="15" spans="1:9" x14ac:dyDescent="0.2">
      <c r="A15" s="1" t="s">
        <v>81</v>
      </c>
      <c r="B15" s="2">
        <v>77216</v>
      </c>
      <c r="C15" s="3">
        <v>1.4999999999999999E-2</v>
      </c>
    </row>
    <row r="16" spans="1:9" x14ac:dyDescent="0.2">
      <c r="A16" s="1" t="s">
        <v>94</v>
      </c>
      <c r="B16" s="2">
        <v>67007</v>
      </c>
      <c r="C16" s="3">
        <v>0.04</v>
      </c>
    </row>
    <row r="17" spans="1:3" x14ac:dyDescent="0.2">
      <c r="A17" s="1" t="s">
        <v>96</v>
      </c>
      <c r="B17" s="2">
        <v>48298</v>
      </c>
      <c r="C17" s="3">
        <v>3.5000000000000003E-2</v>
      </c>
    </row>
    <row r="18" spans="1:3" x14ac:dyDescent="0.2">
      <c r="A18" s="1" t="s">
        <v>101</v>
      </c>
      <c r="B18" s="2">
        <v>67139</v>
      </c>
      <c r="C18" s="3">
        <v>3.2000000000000001E-2</v>
      </c>
    </row>
    <row r="19" spans="1:3" x14ac:dyDescent="0.2">
      <c r="A19" s="1" t="s">
        <v>18</v>
      </c>
      <c r="B19" s="2">
        <v>90267</v>
      </c>
      <c r="C19" s="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workbookViewId="0">
      <selection activeCell="A7" sqref="A7"/>
    </sheetView>
  </sheetViews>
  <sheetFormatPr baseColWidth="10" defaultColWidth="8.83203125" defaultRowHeight="14" x14ac:dyDescent="0.2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1640625" style="1" customWidth="1"/>
    <col min="8" max="8" width="15.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1640625" style="1" customWidth="1"/>
    <col min="13" max="14" width="14.33203125" style="1" customWidth="1"/>
    <col min="15" max="16384" width="8.83203125" style="1"/>
  </cols>
  <sheetData>
    <row r="1" spans="1:13" ht="15" thickBot="1" x14ac:dyDescent="0.2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18</v>
      </c>
      <c r="K3" s="20" t="s">
        <v>121</v>
      </c>
      <c r="L3" s="32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H7" s="2"/>
      <c r="I7" s="3"/>
      <c r="L7" s="2"/>
      <c r="M7" s="3"/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H8" s="2"/>
      <c r="I8" s="3"/>
      <c r="L8" s="2"/>
      <c r="M8" s="3"/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H9" s="2"/>
      <c r="I9" s="3"/>
      <c r="L9" s="2"/>
      <c r="M9" s="3"/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H10" s="2"/>
      <c r="I10" s="3"/>
      <c r="L10" s="2"/>
      <c r="M10" s="3"/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H11" s="2"/>
      <c r="I11" s="3"/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H12" s="2"/>
      <c r="I12" s="3"/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H13" s="2"/>
      <c r="I13" s="3"/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H14" s="2"/>
      <c r="I14" s="3"/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H15" s="2"/>
      <c r="I15" s="3"/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H16" s="2"/>
      <c r="I16" s="3"/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H17" s="2"/>
      <c r="I17" s="3"/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H18" s="2"/>
      <c r="I18" s="3"/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12" sqref="H12"/>
    </sheetView>
  </sheetViews>
  <sheetFormatPr baseColWidth="10" defaultColWidth="8.83203125" defaultRowHeight="14" x14ac:dyDescent="0.2"/>
  <cols>
    <col min="1" max="1" width="20" style="1" bestFit="1" customWidth="1"/>
    <col min="2" max="2" width="28.164062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5" style="1" customWidth="1"/>
    <col min="9" max="16384" width="8.83203125" style="1"/>
  </cols>
  <sheetData>
    <row r="1" spans="1:8" ht="15" thickBot="1" x14ac:dyDescent="0.2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</row>
    <row r="17" spans="1:4" x14ac:dyDescent="0.2">
      <c r="A17" s="1" t="s">
        <v>96</v>
      </c>
      <c r="B17" s="1" t="s">
        <v>100</v>
      </c>
      <c r="C17" s="2">
        <v>60537.9</v>
      </c>
      <c r="D17" s="3">
        <v>3.3699999999999994E-2</v>
      </c>
    </row>
    <row r="18" spans="1:4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</row>
    <row r="19" spans="1:4" x14ac:dyDescent="0.2">
      <c r="A19" s="1" t="s">
        <v>96</v>
      </c>
      <c r="B19" s="1" t="s">
        <v>98</v>
      </c>
      <c r="C19" s="2">
        <v>30961.9</v>
      </c>
      <c r="D19" s="3">
        <v>3.4400000000000007E-2</v>
      </c>
    </row>
    <row r="20" spans="1:4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4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4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4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4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4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4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4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4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4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4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4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4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G9" sqref="G9"/>
    </sheetView>
  </sheetViews>
  <sheetFormatPr baseColWidth="10" defaultColWidth="8.83203125" defaultRowHeight="14" x14ac:dyDescent="0.2"/>
  <cols>
    <col min="1" max="1" width="16.6640625" style="1" customWidth="1"/>
    <col min="2" max="2" width="20.33203125" style="1" customWidth="1"/>
    <col min="3" max="3" width="15.33203125" style="1" customWidth="1"/>
    <col min="4" max="4" width="13.164062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640625" style="1" bestFit="1" customWidth="1"/>
    <col min="10" max="10" width="19.5" style="1" bestFit="1" customWidth="1"/>
    <col min="11" max="11" width="14.5" style="1" customWidth="1"/>
    <col min="12" max="12" width="19.5" style="1" bestFit="1" customWidth="1"/>
    <col min="13" max="13" width="12" style="1" bestFit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I3" s="20" t="s">
        <v>121</v>
      </c>
      <c r="J3" s="18"/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3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I5" s="33" t="s">
        <v>0</v>
      </c>
      <c r="J5" s="33" t="s">
        <v>139</v>
      </c>
      <c r="K5" s="34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J6" s="2"/>
      <c r="K6" s="2"/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J7" s="2"/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J8" s="2"/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J9" s="2"/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J10" s="2"/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J11" s="2"/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J12" s="2"/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J13" s="2"/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J14" s="2"/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J15" s="2"/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J16" s="2"/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J17" s="2"/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J4" sqref="J4"/>
    </sheetView>
  </sheetViews>
  <sheetFormatPr baseColWidth="10" defaultColWidth="8.83203125" defaultRowHeight="14" x14ac:dyDescent="0.2"/>
  <cols>
    <col min="1" max="1" width="15.6640625" style="1" customWidth="1"/>
    <col min="2" max="2" width="17.1640625" style="1" customWidth="1"/>
    <col min="3" max="3" width="15.5" style="1" customWidth="1"/>
    <col min="4" max="4" width="12" style="1" customWidth="1"/>
    <col min="5" max="5" width="14.33203125" style="1" customWidth="1"/>
    <col min="6" max="6" width="4.6640625" style="1" customWidth="1"/>
    <col min="7" max="7" width="19.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640625" style="1" customWidth="1"/>
    <col min="14" max="15" width="14.33203125" style="1" customWidth="1"/>
    <col min="16" max="16384" width="8.83203125" style="1"/>
  </cols>
  <sheetData>
    <row r="1" spans="1:15" ht="15" thickBot="1" x14ac:dyDescent="0.2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9"/>
      <c r="I3" s="20" t="s">
        <v>124</v>
      </c>
      <c r="J3" s="18">
        <v>5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9"/>
    </row>
    <row r="5" spans="1:15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9"/>
      <c r="I5" s="33" t="s">
        <v>139</v>
      </c>
      <c r="J5" s="10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9"/>
      <c r="N6" s="2"/>
      <c r="O6" s="3"/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9"/>
      <c r="N7" s="2"/>
      <c r="O7" s="3"/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9"/>
      <c r="N8" s="2"/>
      <c r="O8" s="3"/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9"/>
      <c r="N9" s="2"/>
      <c r="O9" s="3"/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9"/>
      <c r="N10" s="2"/>
      <c r="O10" s="3"/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9"/>
      <c r="N11" s="2"/>
      <c r="O11" s="3"/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9"/>
      <c r="N12" s="2"/>
      <c r="O12" s="3"/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9"/>
      <c r="N13" s="2"/>
      <c r="O13" s="3"/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9"/>
      <c r="N14" s="2"/>
      <c r="O14" s="3"/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9"/>
      <c r="N15" s="2"/>
      <c r="O15" s="3"/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0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0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0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0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0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0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0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0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0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0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0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0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0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0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0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0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0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0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0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0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0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0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0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0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0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0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0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0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0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0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0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0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0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workbookViewId="0">
      <selection activeCell="A3" sqref="A3"/>
    </sheetView>
  </sheetViews>
  <sheetFormatPr baseColWidth="10" defaultColWidth="8.83203125" defaultRowHeight="14" x14ac:dyDescent="0.2"/>
  <cols>
    <col min="1" max="1" width="14.1640625" style="1" customWidth="1"/>
    <col min="2" max="2" width="17.16406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1640625" style="1" customWidth="1"/>
    <col min="18" max="18" width="9.5" style="1" bestFit="1" customWidth="1"/>
    <col min="19" max="16384" width="8.83203125" style="1"/>
  </cols>
  <sheetData>
    <row r="1" spans="1:18" ht="15" thickBot="1" x14ac:dyDescent="0.2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0" customFormat="1" ht="15" thickBot="1" x14ac:dyDescent="0.2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P3" s="9"/>
      <c r="R3" s="14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P4" s="10"/>
      <c r="R4" s="14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P5" s="10"/>
      <c r="R5" s="14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P6" s="10"/>
      <c r="R6" s="14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P7" s="10"/>
      <c r="R7" s="14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P8" s="10"/>
      <c r="R8" s="14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P9" s="10"/>
      <c r="R9" s="14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P10" s="10"/>
      <c r="R10" s="14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P11" s="10"/>
      <c r="R11" s="14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P12" s="10"/>
      <c r="R12" s="14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P13" s="10"/>
      <c r="R13" s="14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P14" s="10"/>
      <c r="R14" s="14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P15" s="10"/>
      <c r="R15" s="14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P16" s="10"/>
      <c r="R16" s="14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P17" s="10"/>
      <c r="R17" s="14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P18" s="10"/>
      <c r="R18" s="14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P19" s="10"/>
      <c r="R19" s="14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P20" s="10"/>
      <c r="R20" s="14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P21" s="10"/>
      <c r="R21" s="14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P22" s="10"/>
      <c r="R22" s="14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P23" s="10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P24" s="10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P25" s="10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P26" s="10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P27" s="10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P28" s="10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P29" s="10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P30" s="10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P31" s="10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H13" sqref="H13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4.83203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640625" style="1" customWidth="1"/>
    <col min="9" max="9" width="8.83203125" style="1"/>
    <col min="10" max="10" width="4.6640625" style="1" customWidth="1"/>
    <col min="11" max="11" width="13" style="1" bestFit="1" customWidth="1"/>
    <col min="12" max="12" width="11.1640625" style="1" customWidth="1"/>
    <col min="13" max="13" width="14.83203125" style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K3" s="20" t="s">
        <v>116</v>
      </c>
      <c r="L3" s="37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K4" s="20" t="s">
        <v>117</v>
      </c>
      <c r="L4" s="19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</row>
    <row r="6" spans="1:13" ht="1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K6" s="33" t="s">
        <v>115</v>
      </c>
      <c r="L6" s="33" t="s">
        <v>140</v>
      </c>
      <c r="M6" s="38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K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K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K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K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H11" s="11"/>
      <c r="K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workbookViewId="0">
      <selection activeCell="B6" sqref="B6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5.5" style="1" customWidth="1"/>
    <col min="4" max="4" width="12.83203125" style="1" customWidth="1"/>
    <col min="5" max="5" width="13.6640625" style="1" customWidth="1"/>
    <col min="6" max="6" width="4.6640625" style="1" customWidth="1"/>
    <col min="7" max="7" width="26.1640625" style="44" customWidth="1"/>
    <col min="8" max="8" width="17.83203125" style="1" customWidth="1"/>
    <col min="9" max="17" width="14.5" style="1" customWidth="1"/>
    <col min="18" max="16384" width="8.83203125" style="1"/>
  </cols>
  <sheetData>
    <row r="1" spans="1:17" ht="15" thickBot="1" x14ac:dyDescent="0.2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4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18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6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workbookViewId="0">
      <selection activeCell="J18" sqref="J18"/>
    </sheetView>
  </sheetViews>
  <sheetFormatPr baseColWidth="10" defaultColWidth="8.83203125" defaultRowHeight="14" x14ac:dyDescent="0.2"/>
  <cols>
    <col min="1" max="1" width="15.83203125" style="1" customWidth="1"/>
    <col min="2" max="2" width="17.1640625" style="1" customWidth="1"/>
    <col min="3" max="3" width="15.83203125" style="1" customWidth="1"/>
    <col min="4" max="4" width="12.83203125" style="1" customWidth="1"/>
    <col min="5" max="5" width="14.33203125" style="1" customWidth="1"/>
    <col min="6" max="6" width="4.6640625" style="1" customWidth="1"/>
    <col min="7" max="7" width="21.1640625" style="1" customWidth="1"/>
    <col min="8" max="8" width="14.33203125" style="1" customWidth="1"/>
    <col min="9" max="9" width="6" style="1" customWidth="1"/>
    <col min="10" max="10" width="21.83203125" style="1" customWidth="1"/>
    <col min="11" max="11" width="14.33203125" style="1" customWidth="1"/>
    <col min="12" max="12" width="4.6640625" style="1" customWidth="1"/>
    <col min="13" max="13" width="22.1640625" style="1" customWidth="1"/>
    <col min="14" max="14" width="14.33203125" style="1" customWidth="1"/>
    <col min="15" max="16384" width="8.83203125" style="1"/>
  </cols>
  <sheetData>
    <row r="1" spans="1:14" ht="15" thickBot="1" x14ac:dyDescent="0.2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H3" s="2"/>
      <c r="K3" s="2"/>
      <c r="N3" s="2"/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H4" s="2"/>
      <c r="K4" s="2"/>
      <c r="N4" s="2"/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2"/>
      <c r="K5" s="2"/>
      <c r="N5" s="2"/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2"/>
      <c r="K6" s="2"/>
      <c r="N6" s="2"/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2"/>
      <c r="K7" s="2"/>
      <c r="N7" s="2"/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2"/>
      <c r="K8" s="2"/>
      <c r="N8" s="2"/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2"/>
      <c r="K9" s="2"/>
      <c r="N9" s="2"/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2"/>
      <c r="K10" s="2"/>
      <c r="N10" s="2"/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2"/>
      <c r="K11" s="2"/>
      <c r="N11" s="2"/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2"/>
      <c r="K12" s="2"/>
      <c r="N12" s="2"/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2"/>
      <c r="K13" s="2"/>
      <c r="N13" s="2"/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2"/>
      <c r="K14" s="2"/>
      <c r="N14" s="2"/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2"/>
      <c r="K15" s="2"/>
      <c r="N15" s="2"/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2"/>
      <c r="K16" s="2"/>
      <c r="N16" s="2"/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2"/>
      <c r="K17" s="2"/>
      <c r="N17" s="2"/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"/>
      <c r="K18" s="2"/>
      <c r="N18" s="2"/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"/>
      <c r="K19" s="2"/>
      <c r="N19" s="2"/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6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6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2021-03-18T20:05:03Z</dcterms:created>
  <dcterms:modified xsi:type="dcterms:W3CDTF">2023-01-30T19:55:01Z</dcterms:modified>
</cp:coreProperties>
</file>